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40009_{3BC34C50-EF73-498F-A843-5A83C1F3B54E}" xr6:coauthVersionLast="47" xr6:coauthVersionMax="47" xr10:uidLastSave="{00000000-0000-0000-0000-000000000000}"/>
  <bookViews>
    <workbookView xWindow="-120" yWindow="-120" windowWidth="20730" windowHeight="11160"/>
  </bookViews>
  <sheets>
    <sheet name="MATRIZ_PH" sheetId="1" r:id="rId1"/>
    <sheet name="PRIORIZACION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4" i="2" l="1"/>
  <c r="R64" i="2" s="1"/>
  <c r="O63" i="2"/>
  <c r="R62" i="2"/>
  <c r="T62" i="2" s="1"/>
  <c r="P62" i="2"/>
  <c r="O62" i="2"/>
  <c r="R61" i="2"/>
  <c r="O61" i="2"/>
  <c r="P61" i="2" s="1"/>
  <c r="S60" i="2"/>
  <c r="O60" i="2"/>
  <c r="R60" i="2" s="1"/>
  <c r="T60" i="2" s="1"/>
  <c r="O59" i="2"/>
  <c r="R58" i="2"/>
  <c r="T58" i="2" s="1"/>
  <c r="P58" i="2"/>
  <c r="O58" i="2"/>
  <c r="R57" i="2"/>
  <c r="O57" i="2"/>
  <c r="P57" i="2" s="1"/>
  <c r="S56" i="2"/>
  <c r="O56" i="2"/>
  <c r="R56" i="2" s="1"/>
  <c r="T56" i="2" s="1"/>
  <c r="O55" i="2"/>
  <c r="R54" i="2"/>
  <c r="T54" i="2" s="1"/>
  <c r="P54" i="2"/>
  <c r="O54" i="2"/>
  <c r="R53" i="2"/>
  <c r="O53" i="2"/>
  <c r="P53" i="2" s="1"/>
  <c r="O52" i="2"/>
  <c r="R52" i="2" s="1"/>
  <c r="T52" i="2" s="1"/>
  <c r="O51" i="2"/>
  <c r="R50" i="2"/>
  <c r="T50" i="2" s="1"/>
  <c r="P50" i="2"/>
  <c r="O50" i="2"/>
  <c r="R49" i="2"/>
  <c r="O49" i="2"/>
  <c r="P49" i="2" s="1"/>
  <c r="S48" i="2"/>
  <c r="O48" i="2"/>
  <c r="R48" i="2" s="1"/>
  <c r="T48" i="2" s="1"/>
  <c r="O46" i="2"/>
  <c r="R45" i="2"/>
  <c r="T45" i="2" s="1"/>
  <c r="P45" i="2"/>
  <c r="O45" i="2"/>
  <c r="R44" i="2"/>
  <c r="T44" i="2" s="1"/>
  <c r="O44" i="2"/>
  <c r="P44" i="2" s="1"/>
  <c r="O43" i="2"/>
  <c r="T42" i="2"/>
  <c r="P42" i="2"/>
  <c r="O42" i="2"/>
  <c r="R42" i="2" s="1"/>
  <c r="S42" i="2" s="1"/>
  <c r="R40" i="2"/>
  <c r="P40" i="2"/>
  <c r="O40" i="2"/>
  <c r="R39" i="2"/>
  <c r="T39" i="2" s="1"/>
  <c r="O39" i="2"/>
  <c r="P39" i="2" s="1"/>
  <c r="O38" i="2"/>
  <c r="T37" i="2"/>
  <c r="P37" i="2"/>
  <c r="O37" i="2"/>
  <c r="R37" i="2" s="1"/>
  <c r="S37" i="2" s="1"/>
  <c r="R36" i="2"/>
  <c r="P36" i="2"/>
  <c r="O36" i="2"/>
  <c r="R35" i="2"/>
  <c r="T35" i="2" s="1"/>
  <c r="O35" i="2"/>
  <c r="P35" i="2" s="1"/>
  <c r="O34" i="2"/>
  <c r="T33" i="2"/>
  <c r="P33" i="2"/>
  <c r="O33" i="2"/>
  <c r="R33" i="2" s="1"/>
  <c r="S33" i="2" s="1"/>
  <c r="R32" i="2"/>
  <c r="P32" i="2"/>
  <c r="O32" i="2"/>
  <c r="R30" i="2"/>
  <c r="T30" i="2" s="1"/>
  <c r="O30" i="2"/>
  <c r="P30" i="2" s="1"/>
  <c r="O29" i="2"/>
  <c r="T28" i="2"/>
  <c r="P28" i="2"/>
  <c r="O28" i="2"/>
  <c r="R28" i="2" s="1"/>
  <c r="S28" i="2" s="1"/>
  <c r="R27" i="2"/>
  <c r="P27" i="2"/>
  <c r="O27" i="2"/>
  <c r="R25" i="2"/>
  <c r="T25" i="2" s="1"/>
  <c r="O25" i="2"/>
  <c r="P25" i="2" s="1"/>
  <c r="O24" i="2"/>
  <c r="T23" i="2"/>
  <c r="P23" i="2"/>
  <c r="O23" i="2"/>
  <c r="R23" i="2" s="1"/>
  <c r="S23" i="2" s="1"/>
  <c r="R21" i="2"/>
  <c r="P21" i="2"/>
  <c r="O21" i="2"/>
  <c r="R20" i="2"/>
  <c r="T20" i="2" s="1"/>
  <c r="O20" i="2"/>
  <c r="P20" i="2" s="1"/>
  <c r="O19" i="2"/>
  <c r="T17" i="2"/>
  <c r="P17" i="2"/>
  <c r="O17" i="2"/>
  <c r="R17" i="2" s="1"/>
  <c r="S17" i="2" s="1"/>
  <c r="R16" i="2"/>
  <c r="P16" i="2"/>
  <c r="O16" i="2"/>
  <c r="R15" i="2"/>
  <c r="T15" i="2" s="1"/>
  <c r="O15" i="2"/>
  <c r="P15" i="2" s="1"/>
  <c r="O66" i="1"/>
  <c r="R66" i="1" s="1"/>
  <c r="T66" i="1" s="1"/>
  <c r="O65" i="1"/>
  <c r="R65" i="1" s="1"/>
  <c r="O64" i="1"/>
  <c r="P64" i="1" s="1"/>
  <c r="O63" i="1"/>
  <c r="P63" i="1" s="1"/>
  <c r="O62" i="1"/>
  <c r="R62" i="1" s="1"/>
  <c r="T62" i="1" s="1"/>
  <c r="O61" i="1"/>
  <c r="R61" i="1" s="1"/>
  <c r="R60" i="1"/>
  <c r="T60" i="1" s="1"/>
  <c r="O60" i="1"/>
  <c r="P60" i="1" s="1"/>
  <c r="O59" i="1"/>
  <c r="P59" i="1" s="1"/>
  <c r="O58" i="1"/>
  <c r="R58" i="1" s="1"/>
  <c r="T58" i="1" s="1"/>
  <c r="O57" i="1"/>
  <c r="R57" i="1" s="1"/>
  <c r="O56" i="1"/>
  <c r="P56" i="1" s="1"/>
  <c r="O55" i="1"/>
  <c r="P55" i="1" s="1"/>
  <c r="O54" i="1"/>
  <c r="R54" i="1" s="1"/>
  <c r="T54" i="1" s="1"/>
  <c r="O53" i="1"/>
  <c r="R53" i="1" s="1"/>
  <c r="R52" i="1"/>
  <c r="T52" i="1" s="1"/>
  <c r="O52" i="1"/>
  <c r="P52" i="1" s="1"/>
  <c r="O51" i="1"/>
  <c r="P51" i="1" s="1"/>
  <c r="O50" i="1"/>
  <c r="R50" i="1" s="1"/>
  <c r="T50" i="1" s="1"/>
  <c r="O49" i="1"/>
  <c r="R49" i="1" s="1"/>
  <c r="O48" i="1"/>
  <c r="P48" i="1" s="1"/>
  <c r="O46" i="1"/>
  <c r="P46" i="1" s="1"/>
  <c r="O45" i="1"/>
  <c r="R45" i="1" s="1"/>
  <c r="T45" i="1" s="1"/>
  <c r="O44" i="1"/>
  <c r="R44" i="1" s="1"/>
  <c r="R43" i="1"/>
  <c r="T43" i="1" s="1"/>
  <c r="O43" i="1"/>
  <c r="P43" i="1" s="1"/>
  <c r="O42" i="1"/>
  <c r="P42" i="1" s="1"/>
  <c r="O41" i="1"/>
  <c r="R41" i="1" s="1"/>
  <c r="T41" i="1" s="1"/>
  <c r="O39" i="1"/>
  <c r="R39" i="1" s="1"/>
  <c r="O38" i="1"/>
  <c r="P38" i="1" s="1"/>
  <c r="O37" i="1"/>
  <c r="P37" i="1" s="1"/>
  <c r="O36" i="1"/>
  <c r="R36" i="1" s="1"/>
  <c r="T36" i="1" s="1"/>
  <c r="O35" i="1"/>
  <c r="R35" i="1" s="1"/>
  <c r="R34" i="1"/>
  <c r="T34" i="1" s="1"/>
  <c r="O34" i="1"/>
  <c r="P34" i="1" s="1"/>
  <c r="O33" i="1"/>
  <c r="P33" i="1" s="1"/>
  <c r="O32" i="1"/>
  <c r="R32" i="1" s="1"/>
  <c r="T32" i="1" s="1"/>
  <c r="O31" i="1"/>
  <c r="R31" i="1" s="1"/>
  <c r="O30" i="1"/>
  <c r="P30" i="1" s="1"/>
  <c r="O29" i="1"/>
  <c r="P29" i="1" s="1"/>
  <c r="O27" i="1"/>
  <c r="R27" i="1" s="1"/>
  <c r="T27" i="1" s="1"/>
  <c r="O26" i="1"/>
  <c r="R26" i="1" s="1"/>
  <c r="R25" i="1"/>
  <c r="T25" i="1" s="1"/>
  <c r="O25" i="1"/>
  <c r="P25" i="1" s="1"/>
  <c r="O24" i="1"/>
  <c r="P24" i="1" s="1"/>
  <c r="O23" i="1"/>
  <c r="R23" i="1" s="1"/>
  <c r="T23" i="1" s="1"/>
  <c r="R22" i="1"/>
  <c r="T22" i="1" s="1"/>
  <c r="P22" i="1"/>
  <c r="O22" i="1"/>
  <c r="R21" i="1"/>
  <c r="T21" i="1" s="1"/>
  <c r="P21" i="1"/>
  <c r="O21" i="1"/>
  <c r="O20" i="1"/>
  <c r="R20" i="1" s="1"/>
  <c r="O19" i="1"/>
  <c r="R19" i="1" s="1"/>
  <c r="O17" i="1"/>
  <c r="R17" i="1" s="1"/>
  <c r="T17" i="1" s="1"/>
  <c r="R16" i="1"/>
  <c r="T16" i="1" s="1"/>
  <c r="O16" i="1"/>
  <c r="P16" i="1" s="1"/>
  <c r="O15" i="1"/>
  <c r="R15" i="1" s="1"/>
  <c r="O14" i="1"/>
  <c r="P14" i="1" s="1"/>
  <c r="P19" i="1" l="1"/>
  <c r="R30" i="1"/>
  <c r="P17" i="1"/>
  <c r="S21" i="1"/>
  <c r="R38" i="1"/>
  <c r="R48" i="1"/>
  <c r="R56" i="1"/>
  <c r="R64" i="1"/>
  <c r="P23" i="1"/>
  <c r="P26" i="1"/>
  <c r="R29" i="1"/>
  <c r="T29" i="1" s="1"/>
  <c r="P32" i="1"/>
  <c r="P35" i="1"/>
  <c r="R37" i="1"/>
  <c r="T37" i="1" s="1"/>
  <c r="P41" i="1"/>
  <c r="P44" i="1"/>
  <c r="R46" i="1"/>
  <c r="T46" i="1" s="1"/>
  <c r="P50" i="1"/>
  <c r="P53" i="1"/>
  <c r="R55" i="1"/>
  <c r="T55" i="1" s="1"/>
  <c r="P58" i="1"/>
  <c r="P61" i="1"/>
  <c r="R63" i="1"/>
  <c r="T63" i="1" s="1"/>
  <c r="P66" i="1"/>
  <c r="R24" i="1"/>
  <c r="T24" i="1" s="1"/>
  <c r="S25" i="1"/>
  <c r="P27" i="1"/>
  <c r="P31" i="1"/>
  <c r="R33" i="1"/>
  <c r="T33" i="1" s="1"/>
  <c r="S34" i="1"/>
  <c r="P36" i="1"/>
  <c r="P39" i="1"/>
  <c r="R42" i="1"/>
  <c r="T42" i="1" s="1"/>
  <c r="S43" i="1"/>
  <c r="P45" i="1"/>
  <c r="P49" i="1"/>
  <c r="R51" i="1"/>
  <c r="T51" i="1" s="1"/>
  <c r="S52" i="1"/>
  <c r="P54" i="1"/>
  <c r="P57" i="1"/>
  <c r="R59" i="1"/>
  <c r="T59" i="1" s="1"/>
  <c r="S60" i="1"/>
  <c r="P62" i="1"/>
  <c r="P65" i="1"/>
  <c r="S20" i="1"/>
  <c r="T20" i="1"/>
  <c r="S35" i="1"/>
  <c r="T35" i="1"/>
  <c r="T19" i="1"/>
  <c r="S19" i="1"/>
  <c r="S31" i="1"/>
  <c r="T31" i="1"/>
  <c r="S39" i="1"/>
  <c r="T39" i="1"/>
  <c r="S49" i="1"/>
  <c r="T49" i="1"/>
  <c r="S57" i="1"/>
  <c r="T57" i="1"/>
  <c r="S65" i="1"/>
  <c r="T65" i="1"/>
  <c r="S26" i="1"/>
  <c r="T26" i="1"/>
  <c r="S44" i="1"/>
  <c r="T44" i="1"/>
  <c r="S53" i="1"/>
  <c r="T53" i="1"/>
  <c r="S61" i="1"/>
  <c r="T61" i="1"/>
  <c r="T15" i="1"/>
  <c r="S15" i="1"/>
  <c r="T16" i="2"/>
  <c r="S16" i="2"/>
  <c r="R19" i="2"/>
  <c r="P19" i="2"/>
  <c r="T21" i="2"/>
  <c r="S21" i="2"/>
  <c r="R24" i="2"/>
  <c r="P24" i="2"/>
  <c r="T27" i="2"/>
  <c r="S27" i="2"/>
  <c r="R29" i="2"/>
  <c r="P29" i="2"/>
  <c r="T32" i="2"/>
  <c r="S32" i="2"/>
  <c r="R34" i="2"/>
  <c r="P34" i="2"/>
  <c r="T36" i="2"/>
  <c r="S36" i="2"/>
  <c r="R38" i="2"/>
  <c r="P38" i="2"/>
  <c r="T40" i="2"/>
  <c r="S40" i="2"/>
  <c r="R43" i="2"/>
  <c r="P43" i="2"/>
  <c r="S57" i="2"/>
  <c r="T57" i="2"/>
  <c r="P59" i="2"/>
  <c r="R59" i="2"/>
  <c r="S16" i="1"/>
  <c r="R14" i="1"/>
  <c r="P15" i="1"/>
  <c r="S17" i="1"/>
  <c r="P20" i="1"/>
  <c r="S22" i="1"/>
  <c r="S23" i="1"/>
  <c r="S24" i="1"/>
  <c r="S27" i="1"/>
  <c r="S29" i="1"/>
  <c r="S32" i="1"/>
  <c r="S33" i="1"/>
  <c r="S36" i="1"/>
  <c r="S37" i="1"/>
  <c r="S41" i="1"/>
  <c r="S42" i="1"/>
  <c r="S45" i="1"/>
  <c r="S46" i="1"/>
  <c r="S50" i="1"/>
  <c r="S51" i="1"/>
  <c r="S54" i="1"/>
  <c r="S55" i="1"/>
  <c r="S58" i="1"/>
  <c r="S59" i="1"/>
  <c r="S62" i="1"/>
  <c r="S63" i="1"/>
  <c r="S66" i="1"/>
  <c r="S15" i="2"/>
  <c r="S20" i="2"/>
  <c r="S25" i="2"/>
  <c r="S30" i="2"/>
  <c r="S35" i="2"/>
  <c r="S39" i="2"/>
  <c r="S44" i="2"/>
  <c r="P46" i="2"/>
  <c r="R46" i="2"/>
  <c r="S52" i="2"/>
  <c r="S61" i="2"/>
  <c r="T61" i="2"/>
  <c r="P63" i="2"/>
  <c r="R63" i="2"/>
  <c r="S49" i="2"/>
  <c r="T49" i="2"/>
  <c r="P51" i="2"/>
  <c r="R51" i="2"/>
  <c r="S53" i="2"/>
  <c r="T53" i="2"/>
  <c r="P55" i="2"/>
  <c r="R55" i="2"/>
  <c r="T64" i="2"/>
  <c r="S64" i="2"/>
  <c r="S45" i="2"/>
  <c r="P48" i="2"/>
  <c r="S50" i="2"/>
  <c r="P52" i="2"/>
  <c r="S54" i="2"/>
  <c r="P56" i="2"/>
  <c r="S58" i="2"/>
  <c r="P60" i="2"/>
  <c r="S62" i="2"/>
  <c r="P64" i="2"/>
  <c r="T64" i="1" l="1"/>
  <c r="S64" i="1"/>
  <c r="T56" i="1"/>
  <c r="S56" i="1"/>
  <c r="T48" i="1"/>
  <c r="S48" i="1"/>
  <c r="T30" i="1"/>
  <c r="S30" i="1"/>
  <c r="T38" i="1"/>
  <c r="S38" i="1"/>
  <c r="S14" i="1"/>
  <c r="T14" i="1"/>
  <c r="S55" i="2"/>
  <c r="T55" i="2"/>
  <c r="S51" i="2"/>
  <c r="T51" i="2"/>
  <c r="S63" i="2"/>
  <c r="T63" i="2"/>
  <c r="S46" i="2"/>
  <c r="T46" i="2"/>
  <c r="S59" i="2"/>
  <c r="T59" i="2"/>
  <c r="T43" i="2"/>
  <c r="S43" i="2"/>
  <c r="T38" i="2"/>
  <c r="S38" i="2"/>
  <c r="T34" i="2"/>
  <c r="S34" i="2"/>
  <c r="T29" i="2"/>
  <c r="S29" i="2"/>
  <c r="T24" i="2"/>
  <c r="S24" i="2"/>
  <c r="T19" i="2"/>
  <c r="S19" i="2"/>
</calcChain>
</file>

<file path=xl/comments1.xml><?xml version="1.0" encoding="utf-8"?>
<comments xmlns="http://schemas.openxmlformats.org/spreadsheetml/2006/main">
  <authors>
    <author/>
  </authors>
  <commentList>
    <comment ref="I12" authorId="0" shapeId="0">
      <text>
        <r>
          <rPr>
            <sz val="9"/>
            <color rgb="FF000000"/>
            <rFont val="Tahoma"/>
            <family val="2"/>
          </rPr>
          <t>SST YESENIA:</t>
        </r>
        <r>
          <rPr>
            <sz val="9"/>
            <color rgb="FF000000"/>
            <rFont val="Tahoma"/>
            <family val="2"/>
          </rPr>
          <t xml:space="preserve">
Considerar los efectos en la salud del individuo o seguridad de las instalaciones. Ejemplo: tendinitis, síndrome de túnel carpiano.</t>
        </r>
        <r>
          <rPr>
            <sz val="9"/>
            <color rgb="FF000000"/>
            <rFont val="Tahoma"/>
            <family val="2"/>
          </rPr>
          <t xml:space="preserve">
 </t>
        </r>
        <r>
          <rPr>
            <sz val="9"/>
            <color rgb="FF000000"/>
            <rFont val="Tahoma"/>
            <family val="2"/>
          </rPr>
          <t>Se puede escribir parte de la peor consecuencia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12" authorId="0" shapeId="0">
      <text>
        <r>
          <rPr>
            <sz val="9"/>
            <color rgb="FF000000"/>
            <rFont val="Tahoma"/>
            <family val="2"/>
          </rPr>
          <t>Son los controles que se llevan a cabo en este momento, si no se llevan colocar ninguno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3" authorId="0" shapeId="0">
      <text>
        <r>
          <rPr>
            <sz val="9"/>
            <color rgb="FF000000"/>
            <rFont val="Tahoma"/>
            <family val="2"/>
          </rPr>
          <t>CR: Físicos, Químicos, biológicos, ergonómicos, psicosociales, entre otros.</t>
        </r>
      </text>
    </comment>
    <comment ref="F13" authorId="0" shapeId="0">
      <text>
        <r>
          <rPr>
            <sz val="9"/>
            <color rgb="FF000000"/>
            <rFont val="Tahoma"/>
            <family val="2"/>
          </rPr>
          <t>DR: Ruido, Polvos, Bacterias, Maquinas entre otros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3" authorId="0" shapeId="0">
      <text>
        <r>
          <rPr>
            <sz val="9"/>
            <color rgb="FF000000"/>
            <rFont val="Tahoma"/>
            <family val="2"/>
          </rPr>
          <t>FG: Escaleras, Exposición al sol, Animales, Acometida eléctrica, Solventes, entre otros</t>
        </r>
      </text>
    </comment>
    <comment ref="J13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al nivel de la fuente que genera el riesgo. Si no existen se debe colocar ninguno.</t>
        </r>
      </text>
    </comment>
    <comment ref="K13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del medio de transmisión el riesgo. Si no existen se debe colocar ninguno.</t>
        </r>
      </text>
    </comment>
    <comment ref="L13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 la persona o receptor el riesgo. Ejemplo: se realizan pausas activas</t>
        </r>
      </text>
    </comment>
    <comment ref="W13" authorId="0" shapeId="0">
      <text>
        <r>
          <rPr>
            <sz val="9"/>
            <color rgb="FF000000"/>
            <rFont val="Tahoma"/>
            <family val="2"/>
          </rPr>
          <t xml:space="preserve">
SIEMPRE HAY REQUISITO LEGAL</t>
        </r>
      </text>
    </comment>
    <comment ref="X13" authorId="0" shapeId="0">
      <text>
        <r>
          <rPr>
            <sz val="9"/>
            <color rgb="FF000000"/>
            <rFont val="Tahoma"/>
            <family val="2"/>
          </rPr>
          <t>Modificar un diseño para eliminar el peligro, por ejemplo, introducir dispositivos mecánicos de alzamiento para eliminar el peligro de manipulación manual</t>
        </r>
      </text>
    </comment>
    <comment ref="Y13" authorId="0" shapeId="0">
      <text>
        <r>
          <rPr>
            <sz val="9"/>
            <color rgb="FF000000"/>
            <rFont val="Tahoma"/>
            <family val="2"/>
          </rPr>
          <t>Sustituir por un material menos peligroso o reducir la energía del sistema (por ejemplo, reducir la fuerza, el amperaje, la presión, la temperatura, etc.)</t>
        </r>
      </text>
    </comment>
    <comment ref="Z13" authorId="0" shapeId="0">
      <text>
        <r>
          <rPr>
            <sz val="18"/>
            <color rgb="FF000000"/>
            <rFont val="Tahoma"/>
            <family val="2"/>
          </rPr>
          <t>Instalar sistemas de ventilación, protección para las maquinas, enclavamiento, cerramiento acústicos, etc.</t>
        </r>
      </text>
    </comment>
    <comment ref="AA13" authorId="0" shapeId="0">
      <text>
        <r>
          <rPr>
            <sz val="9"/>
            <color rgb="FF000000"/>
            <rFont val="Tahoma"/>
            <family val="2"/>
          </rPr>
          <t>Instalación de alarmas, procedimientos de seguridad, inspecciones de los equipos, controles de acceso, nuevos procedimientos, nueva señalización en un área, en un producto, en una maquinaria, entre otros.</t>
        </r>
      </text>
    </comment>
    <comment ref="AB13" authorId="0" shapeId="0">
      <text>
        <r>
          <rPr>
            <sz val="9"/>
            <color rgb="FF000000"/>
            <rFont val="Tahoma"/>
            <family val="2"/>
          </rPr>
          <t>Gafas de seguridad, protección auditiva, máscaras faciales, arneses de seguridad cuerdas, respiradores y guantes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I13" authorId="0" shapeId="0">
      <text>
        <r>
          <rPr>
            <sz val="9"/>
            <color rgb="FF000000"/>
            <rFont val="Tahoma"/>
            <family val="2"/>
          </rPr>
          <t>SST YESENIA:</t>
        </r>
        <r>
          <rPr>
            <sz val="9"/>
            <color rgb="FF000000"/>
            <rFont val="Tahoma"/>
            <family val="2"/>
          </rPr>
          <t xml:space="preserve">
Considerar los efectos en la salud del individuo o seguridad de las instalaciones. Ejemplo: tendinitis, síndrome de túnel carpiano.</t>
        </r>
        <r>
          <rPr>
            <sz val="9"/>
            <color rgb="FF000000"/>
            <rFont val="Tahoma"/>
            <family val="2"/>
          </rPr>
          <t xml:space="preserve">
 </t>
        </r>
        <r>
          <rPr>
            <sz val="9"/>
            <color rgb="FF000000"/>
            <rFont val="Tahoma"/>
            <family val="2"/>
          </rPr>
          <t>Se puede escribir parte de la peor consecuencia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13" authorId="0" shapeId="0">
      <text>
        <r>
          <rPr>
            <sz val="9"/>
            <color rgb="FF000000"/>
            <rFont val="Tahoma"/>
            <family val="2"/>
          </rPr>
          <t>Son los controles que se llevan a cabo en este momento, si no se llevan colocar ninguno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4" authorId="0" shapeId="0">
      <text>
        <r>
          <rPr>
            <sz val="9"/>
            <color rgb="FF000000"/>
            <rFont val="Tahoma"/>
            <family val="2"/>
          </rPr>
          <t>CR: Físicos, Químicos, biológicos, ergonómicos, psicosociales, entre otros.</t>
        </r>
      </text>
    </comment>
    <comment ref="F14" authorId="0" shapeId="0">
      <text>
        <r>
          <rPr>
            <sz val="9"/>
            <color rgb="FF000000"/>
            <rFont val="Tahoma"/>
            <family val="2"/>
          </rPr>
          <t>DR: Ruido, Polvos, Bacterias, Maquinas entre otros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4" authorId="0" shapeId="0">
      <text>
        <r>
          <rPr>
            <sz val="9"/>
            <color rgb="FF000000"/>
            <rFont val="Tahoma"/>
            <family val="2"/>
          </rPr>
          <t>FG: Escaleras, Exposición al sol, Animales, Acometida eléctrica, Solventes, entre otros</t>
        </r>
      </text>
    </comment>
    <comment ref="J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al nivel de la fuente que genera el riesgo. Si no existen se debe colocar ninguno.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del medio de transmisión el riesgo. Si no existen se debe colocar ninguno.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 la persona o receptor el riesgo. Ejemplo: se realizan pausas activas</t>
        </r>
      </text>
    </comment>
    <comment ref="W14" authorId="0" shapeId="0">
      <text>
        <r>
          <rPr>
            <sz val="9"/>
            <color rgb="FF000000"/>
            <rFont val="Tahoma"/>
            <family val="2"/>
          </rPr>
          <t xml:space="preserve">
SIEMPRE HAY REQUISITO LEGAL</t>
        </r>
      </text>
    </comment>
    <comment ref="X14" authorId="0" shapeId="0">
      <text>
        <r>
          <rPr>
            <sz val="9"/>
            <color rgb="FF000000"/>
            <rFont val="Tahoma"/>
            <family val="2"/>
          </rPr>
          <t>Modificar un diseño para eliminar el peligro, por ejemplo, introducir dispositivos mecánicos de alzamiento para eliminar el peligro de manipulación manual</t>
        </r>
      </text>
    </comment>
    <comment ref="Y14" authorId="0" shapeId="0">
      <text>
        <r>
          <rPr>
            <sz val="9"/>
            <color rgb="FF000000"/>
            <rFont val="Tahoma"/>
            <family val="2"/>
          </rPr>
          <t>Sustituir por un material menos peligroso o reducir la energía del sistema (por ejemplo, reducir la fuerza, el amperaje, la presión, la temperatura, etc)</t>
        </r>
      </text>
    </comment>
    <comment ref="Z14" authorId="0" shapeId="0">
      <text>
        <r>
          <rPr>
            <sz val="18"/>
            <color rgb="FF000000"/>
            <rFont val="Tahoma"/>
            <family val="2"/>
          </rPr>
          <t>Instalar sistemas de ventilación, protección para las maquinas, enclavamiento, cerramiento acústicos, etc.</t>
        </r>
      </text>
    </comment>
    <comment ref="AA14" authorId="0" shapeId="0">
      <text>
        <r>
          <rPr>
            <sz val="9"/>
            <color rgb="FF000000"/>
            <rFont val="Tahoma"/>
            <family val="2"/>
          </rPr>
          <t>Instalación de alarmas, procedimientos de seguridad, inspecciones de los equipos, controles de acceso, nuevos procedimientos,nueva señalización en un área, en un producto, en una maquinaria, entre otros.</t>
        </r>
      </text>
    </comment>
    <comment ref="AB14" authorId="0" shapeId="0">
      <text>
        <r>
          <rPr>
            <sz val="9"/>
            <color rgb="FF000000"/>
            <rFont val="Tahoma"/>
            <family val="2"/>
          </rPr>
          <t>Gafas de seguridad, protección auditiva, máscaras faciales, arneses de seguridady cuerdas, respiradores y guantes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<sst xmlns="http://schemas.openxmlformats.org/spreadsheetml/2006/main" count="1881" uniqueCount="303">
  <si>
    <t>INFORMACIÓN GENERAL DE LA EMPRESA</t>
  </si>
  <si>
    <t>Nombre de la Empresa</t>
  </si>
  <si>
    <t>SOCIMEDICOS SAS - IPS CLINICA SAN RAFAEL SEDE PH</t>
  </si>
  <si>
    <t>PROMEDIO MENSUAL DE TRABAJADORES:</t>
  </si>
  <si>
    <t>NIT:</t>
  </si>
  <si>
    <t>Centros de Trabajo</t>
  </si>
  <si>
    <t>SI</t>
  </si>
  <si>
    <t>X</t>
  </si>
  <si>
    <t>NO</t>
  </si>
  <si>
    <t>Actividad Económica: Sector Salud</t>
  </si>
  <si>
    <t>Dirección  Megacentro Torre 2 Piso 13 (PH)</t>
  </si>
  <si>
    <t>Fecha de creación:</t>
  </si>
  <si>
    <t>1. PROCESO</t>
  </si>
  <si>
    <t>2. AREA</t>
  </si>
  <si>
    <t>3. CARGO</t>
  </si>
  <si>
    <t>4.  ACTIVIDAD</t>
  </si>
  <si>
    <t>5. PELIGRO</t>
  </si>
  <si>
    <t>6.  RUTINARIO (SI/NO)</t>
  </si>
  <si>
    <t>7. EFECTOS POSIBLE</t>
  </si>
  <si>
    <t>8.CONTROLES EXISTENTES</t>
  </si>
  <si>
    <t>9. EVALUACION DEL RIESGO</t>
  </si>
  <si>
    <t>10. VALORACION DEL RIESGO</t>
  </si>
  <si>
    <t>11. CRITERIOS PARA ESTABLECER CONTROLES</t>
  </si>
  <si>
    <t>12. MEDIDAS DE INTERVENCION</t>
  </si>
  <si>
    <t>CLASIFICACIÓN DEL RIESGO</t>
  </si>
  <si>
    <t>DESCRIPCIÓN DEL RIESGO</t>
  </si>
  <si>
    <t>FUENTE GENERADORA PELIGRO</t>
  </si>
  <si>
    <t>FUENTE</t>
  </si>
  <si>
    <t>MEDIO</t>
  </si>
  <si>
    <t>INDIVIDUO</t>
  </si>
  <si>
    <t>NIVEL DE DEFICIENCIA</t>
  </si>
  <si>
    <t>NIVEL DE EXPOSICION</t>
  </si>
  <si>
    <t>NIVEL DE Probabilidad  NP = (NDXNE)</t>
  </si>
  <si>
    <t>INTERPRETACION  DEL NIVEL DE PROBABILIDAD</t>
  </si>
  <si>
    <t>NIVEL DE CONSECUENCIA</t>
  </si>
  <si>
    <t>NIVEL DEL RIESGO  E INTERVENCION (NR = NP *NC)</t>
  </si>
  <si>
    <t>INTERPRETACION DEL NIVEL DE RIESGO</t>
  </si>
  <si>
    <t>ACEPTABILIDAD DEL RIESGO</t>
  </si>
  <si>
    <t>No  Expuestos</t>
  </si>
  <si>
    <t>PEOR CONSECUENCIA O POSIBLE CONSECUENCIA</t>
  </si>
  <si>
    <t>Requisitos Legal especifico asociado (SI/NO)</t>
  </si>
  <si>
    <t>ELIMINACIÓN</t>
  </si>
  <si>
    <t>SUSTITUCIÓN</t>
  </si>
  <si>
    <t>CONTROLES DE INGENIERÍA</t>
  </si>
  <si>
    <t>SEÑALIZACIÓN/ADVERTENCIA O CONTROLES ADMINISTRATIVOS</t>
  </si>
  <si>
    <t>EQUIPO DE PROTECCIÓN PERSONAL</t>
  </si>
  <si>
    <t>RESPONSABLE DEL SEGUIMIENTO</t>
  </si>
  <si>
    <t>APOYO</t>
  </si>
  <si>
    <t>Facturación y cuentas médicas</t>
  </si>
  <si>
    <t>Facturador</t>
  </si>
  <si>
    <t xml:space="preserve">Recepción e ingreso de órdenes médicas en el sistema.
Recepción y/o entrega de dinero.
Remisión de pacientes a sala de espera.
</t>
  </si>
  <si>
    <t>ERGONÓMICO</t>
  </si>
  <si>
    <r>
      <rPr>
        <b/>
        <sz val="7"/>
        <color rgb="FF000000"/>
        <rFont val="Tahoma"/>
        <family val="2"/>
      </rPr>
      <t>Postura prolongada mantenida:</t>
    </r>
    <r>
      <rPr>
        <sz val="7"/>
        <color rgb="FF000000"/>
        <rFont val="Tahoma"/>
        <family val="2"/>
      </rPr>
      <t xml:space="preserve"> Las actividades de procesamiento de información implican posición sedentaria prolongada.</t>
    </r>
    <r>
      <rPr>
        <sz val="7"/>
        <color rgb="FF000000"/>
        <rFont val="Tahoma"/>
        <family val="2"/>
      </rPr>
      <t xml:space="preserve">
</t>
    </r>
    <r>
      <rPr>
        <b/>
        <sz val="7"/>
        <color rgb="FF000000"/>
        <rFont val="Tahoma"/>
        <family val="2"/>
      </rPr>
      <t>Movimiento repetitivo:</t>
    </r>
    <r>
      <rPr>
        <sz val="7"/>
        <color rgb="FF000000"/>
        <rFont val="Tahoma"/>
        <family val="2"/>
      </rPr>
      <t xml:space="preserve"> Las actividades de procesamiento de información implican digitación de información y manipulación de mouse.</t>
    </r>
  </si>
  <si>
    <t>Trabajo que requiere postura sedente prolongada</t>
  </si>
  <si>
    <t>Desordenes musculo-esqueléticos, cansancio postural. Dolores de espalda, cuello, y extremidades inferiores, túnel carpiano</t>
  </si>
  <si>
    <t>Silla ergonómica ajustable en altura y espaldar, 
pad mouse, reposapiés, base monitor (si el  colaborador lo  requiere)</t>
  </si>
  <si>
    <t>Exámenes médicos periódicos con énfasis osteomuscular</t>
  </si>
  <si>
    <t xml:space="preserve">Capacitación en higiene postural y Pausa activas.
Software de Pausas activas de ARL Positiva </t>
  </si>
  <si>
    <t>Desordenes musculo-esqueléticos, túnel carpiano</t>
  </si>
  <si>
    <t>-</t>
  </si>
  <si>
    <t>Sustitución de elementos colectivos que se encuentren en condiciones deterioradas.</t>
  </si>
  <si>
    <t>Mantenimiento sillas y adecuación de puestos de trabajo que lo requieran.</t>
  </si>
  <si>
    <t>Diseño e implementación de PVE para la prevención de DME, exámenes médicos periódicos con énfasis osteomuscular, capacitación Higiene Postural y Pausas Activas</t>
  </si>
  <si>
    <t>NA</t>
  </si>
  <si>
    <t>SST-COPASST-ARL</t>
  </si>
  <si>
    <t>FÍSICO</t>
  </si>
  <si>
    <t>Iluminación generada por el uso de terminales</t>
  </si>
  <si>
    <t>Uso de computador</t>
  </si>
  <si>
    <t>Fatiga ocular, dolor de cabeza</t>
  </si>
  <si>
    <t>Ninguno</t>
  </si>
  <si>
    <t>Pantallas LCD, ubicación de videoterminal entre 45 a 60cms en relación a los ojos,
Iluminación natural y artificial en el área.</t>
  </si>
  <si>
    <t>Pausa activas</t>
  </si>
  <si>
    <t>Disminución de la visión</t>
  </si>
  <si>
    <t>Inspecciones de puesto de trabajo, exámenes médicos ocupacionales periódicos, realizar pausas activas mínimo dos veces al día.
Visiometrias en semana de la salud anual.</t>
  </si>
  <si>
    <t>Disconfort Térmico</t>
  </si>
  <si>
    <t>Espacio cerrado sin ventilación natural</t>
  </si>
  <si>
    <t>Fatiga, dolor de cabeza, deshidratación</t>
  </si>
  <si>
    <t>Ventilador</t>
  </si>
  <si>
    <t>Deshidratación</t>
  </si>
  <si>
    <t>Disposición de agua potable, ventilador</t>
  </si>
  <si>
    <t>SST-COPASST</t>
  </si>
  <si>
    <t>PÚBLICO</t>
  </si>
  <si>
    <t>Atención de usuarios que puede ocasionar robos, atracos, asaltos</t>
  </si>
  <si>
    <t>Agresiones: verbales o físicas.</t>
  </si>
  <si>
    <t>Heridas, contusiones, golpes por o contra objeto, daños a la propiedad</t>
  </si>
  <si>
    <t xml:space="preserve">Presencia de Orientador con formación en control de riesgo público y manejo de crisis en atención de pacientes </t>
  </si>
  <si>
    <t>Contusión</t>
  </si>
  <si>
    <t>Capacitación en riesgo público y manejo de crisis con pacientes alterados</t>
  </si>
  <si>
    <t>PSICOSOCIAL</t>
  </si>
  <si>
    <t>Situaciones y condiciones del trabajo, la ejecución de la tarea y horarios de trabajo los cuales tienen la capacidad de afectar, en forma negativa, el bienestar y la salud (física, psíquica y/o social)</t>
  </si>
  <si>
    <t>Atención al cliente, programación de trabajo</t>
  </si>
  <si>
    <t>Estrés, migrañas, alteraciones emocionales, insomnio, alteraciones gastrointestinales</t>
  </si>
  <si>
    <t>Aplicación de baterías de riesgo psicosocial.
Capacitaciones en materia de riesgos psicosociales, emocionales, en comunicación asertiva, manejo de crisis. 
Pausas activas dinámicas con personajes. Acompañamiento por psicología.</t>
  </si>
  <si>
    <t>PVE riesgo psicosocial</t>
  </si>
  <si>
    <t>Aplicación de baterías de riesgo psicosocial anual, implementación de plan de acción derivado de las baterías, acompañamiento psicológico de personal que lo requiere, programa de bienestar y desarrollo laboral. Conformación de Comité de convivencia laboral.
Análisis de cargas laborales.
Exámenes médicos ocupacionales periódicos.</t>
  </si>
  <si>
    <t>SST-COMITÉ CONVIVENCIA LABORAL- GESTIÓN HUMANA - ARL</t>
  </si>
  <si>
    <t>MECÁNICO</t>
  </si>
  <si>
    <t>Cortadas herramienta de trabajo</t>
  </si>
  <si>
    <t>Papeles, clics, cosedora, tijeras, grapadora, saca ganchos, cosedora.</t>
  </si>
  <si>
    <t>Cortadas</t>
  </si>
  <si>
    <t>Disposición porta elementos y mesas de trabajo con espacio de almacenamiento.</t>
  </si>
  <si>
    <t>Cortada</t>
  </si>
  <si>
    <t>Cambio de herramienta de trabajo en condiciones subestándares</t>
  </si>
  <si>
    <t>Capacitación en identificación de peligros y control de riesgo, retroalimentación orden y aseo en puesto de trabajo.</t>
  </si>
  <si>
    <t>LOCATIVO</t>
  </si>
  <si>
    <t>Superficies de trabajo, desniveles, pisos, condiciones de la infraestructura</t>
  </si>
  <si>
    <t>Estado de la infraestructura</t>
  </si>
  <si>
    <t>Caídas, golpes, traumas, fracturas</t>
  </si>
  <si>
    <t>Limpieza de pisos, áreas de circulación libres de obstáculos, acabados completos en infraestructura (pisos, techos y paredes), pisos uniformes sin deterioro.</t>
  </si>
  <si>
    <t>Programa de mantenimiento a infraestructura.
Accedo Directo a Reporte de condiciones peligrosas en software Daruma disponible para el 100% de colaboradores.</t>
  </si>
  <si>
    <t>Capacitación en prevención de caídas, orden y aseo</t>
  </si>
  <si>
    <t>Fractura</t>
  </si>
  <si>
    <t>Adecuaciones de infraestructura deteriorada.</t>
  </si>
  <si>
    <t>Implementación programa de mantenimiento, instalación de señalización preventiva, de prohibición, de emergencia, demarcación.</t>
  </si>
  <si>
    <t>Rondas de inspección por parte del orientador y personal de mantenimiento, solicitud por centro de apoyo (software) al área de mantenimiento de condiciones peligrosas identificadas, con alcance para todos los colaboradores. Seguimiento mensual de respuesta a solicitudes de mantenimiento. Capacitación en prevención de caídas</t>
  </si>
  <si>
    <t>Calzado cerrado, bajo, con suela anti deslizante</t>
  </si>
  <si>
    <t>SST-COPASST- MANTENIMIENTO</t>
  </si>
  <si>
    <t>NATURAL</t>
  </si>
  <si>
    <t>Emergencias que se puedan presentar derivadas de un sismo, tormenta, incendio, vendavales</t>
  </si>
  <si>
    <t>Circunstancias sujetas al clima y la naturaleza</t>
  </si>
  <si>
    <t>Heridas, contusiones, fracturas,  amputaciones, golpes por o contra objeto, muerte, daños a la propiedad</t>
  </si>
  <si>
    <t>Infraestructura construida en 200</t>
  </si>
  <si>
    <t>Instalación con suministro de botiquín, extintores, camilla portátil tipo fel, señalización. Certificación de bomberos. 
Simulacros de evacuación.</t>
  </si>
  <si>
    <t>Conformación y entrenamiento de Brigada de emergencias</t>
  </si>
  <si>
    <t>Recarga de extintores vencidos y recambio de insumos del botiquín vencidos. Sustitución de señalización deteriorada.</t>
  </si>
  <si>
    <t>Demarcación de zonas libres de elementos de emergencia, instalación de elementos para atención de emergencias.</t>
  </si>
  <si>
    <t>Diseño e implementación de Plan de prevención, preparación y respuesta ante emergencias, conformación y entrenamiento de brigadas de emergencia en: Primeros auxilios, evacuación y control de incendios.  Realización de simulacros.
Suministro de elementos para atención de emergencias (extintor, botiquín, camilla, señalización rutas de evacuación). Inspecciones periódicas de elementos de atención a emergencias.</t>
  </si>
  <si>
    <t>SST-BRIGADISTAS-ARL</t>
  </si>
  <si>
    <t>BIOLÓGICO</t>
  </si>
  <si>
    <t>Exposición virus por agente biológico SARS-COV2</t>
  </si>
  <si>
    <t>contacto por gotas, superficies contaminadas</t>
  </si>
  <si>
    <t>Obtener COVID -19 ,infección respiratoria aguda(IRA)</t>
  </si>
  <si>
    <t>Limpieza y desinfección continua de áreas y superficies</t>
  </si>
  <si>
    <t>Manual de bioseguridad, dispensadores productos de desinfección disponible en diferentes puntos del piso, zona de lavado de manos con dotación de jabón y toallas de papel , señalización en técnica de lavado de manos, señalización en prevención Covid-19, Triage en ingreso para pacientes y colaboradores. 
barrera de seguridad en vidrio en atención de usuarios</t>
  </si>
  <si>
    <t>Esquema de vacunación covid-19.
Entrega y Uso de mascarillas quirúrgicas o tapabocas y gafas,  capacitaciones generales en bioseguridad. Divulgación lavado de manos y prevención del Covid-19,</t>
  </si>
  <si>
    <t>muerte</t>
  </si>
  <si>
    <t>Recambio de elementos deteriorados (gafas de seguridad) y cambio diario de tapabocas.</t>
  </si>
  <si>
    <t>instalación de señalización y puntos de higienización de manos</t>
  </si>
  <si>
    <t>Señalización sobre lavados de manos, capacitación sobre bioseguridad, pruebas preventivas para covid-19,encuesta para seguimiento a trabajadores, creación de protocolos de bioseguridad para la atención de la pandemia. PRASS, implementación protocolo de bioseguridad Resolución 1155 de 2020.
reporte talento humano en salud a secretaria de salud para priorización en Mivacuna, seguimiento esquema de vacunación covid-19.</t>
  </si>
  <si>
    <t>tapabocas desechables y gafas</t>
  </si>
  <si>
    <t>Bacterias</t>
  </si>
  <si>
    <t>Manejo de dinero</t>
  </si>
  <si>
    <t>Conjuntivitis, dermatitis, infecciones</t>
  </si>
  <si>
    <t>Puntos de higienización.
Capacitación riesgo biológico</t>
  </si>
  <si>
    <t>Entrega y Uso de mascarillas quirúrgicas o tapabocas y gafas,</t>
  </si>
  <si>
    <t>Dermatitis, infecciones</t>
  </si>
  <si>
    <t>Señalización sobre lavados de manos, capacitación momentos de lavado de manos. Puntos de higienización de manos.</t>
  </si>
  <si>
    <t>MISIONAL</t>
  </si>
  <si>
    <t>Apoyo diagnóstico y terapéutico</t>
  </si>
  <si>
    <t>Auxiliar enfermería</t>
  </si>
  <si>
    <t>Entrega de Historias Clínicas y dar información al paciente</t>
  </si>
  <si>
    <t>Silla, escritorio, postura, movimiento repetitivo</t>
  </si>
  <si>
    <t>Atención de usuarios que puede ocasionar robos, atracos, asaltos, golpes</t>
  </si>
  <si>
    <t>SST-COMITÉ CONVIVENCIA LABORAL-ARL</t>
  </si>
  <si>
    <t>Caídas al mismo nivel, resbalones, tropezones.</t>
  </si>
  <si>
    <t>Golpes, traumas, esquinces, fracturas</t>
  </si>
  <si>
    <t>Ninguna</t>
  </si>
  <si>
    <t>Verificación de insumos en los consultorios</t>
  </si>
  <si>
    <t>Apoyo a especialistas en consultorio (toma de signos vitales y registro de notas en pc)</t>
  </si>
  <si>
    <t>Exposición a microorganismos que puedan dar lugar a enfermedades, motivada por la actividad laboral.
Su transmisión puede ser por vía respiratoria</t>
  </si>
  <si>
    <t>Inhalación y/o contacto con patógenos del ambiente.</t>
  </si>
  <si>
    <t>Transmisión de enfermedades infectocontagiosas</t>
  </si>
  <si>
    <t>Formación en materia de bioseguridad</t>
  </si>
  <si>
    <t>Uso de guantes de nitrilo o látex, tapabocas.</t>
  </si>
  <si>
    <t xml:space="preserve"> Capacitación sobre normas de bioseguridad. Capacitación de lavado de manos aprobada por la OMS</t>
  </si>
  <si>
    <t>Guantes de caucho</t>
  </si>
  <si>
    <t>COPASST-SST</t>
  </si>
  <si>
    <t>Exposición  a agente biológico  SARS-COV2</t>
  </si>
  <si>
    <t xml:space="preserve">Manual de bioseguridad, dispensadores productos de desinfección disponible en diferentes puntos del piso, zona de lavado de manos con dotación de jabón y toallas de papel , señalización en técnica de lavado de manos, señalización en prevención Covid-19, Triage en ingreso para pacientes y colaboradores. 
</t>
  </si>
  <si>
    <t>Esquema de vacunación covid-19.
Entrega y Uso de mascarillas quirúrgicas o tapabocas, respiradores N95 gafas, careta, bata de bioseguridad, capacitaciones generales en bioseguridad. Divulgación lavado de manos y prevención del Covid-19,</t>
  </si>
  <si>
    <t>Señalización sobre lavados de manos, capacitación sobre bioseguridad, pruebas preventivas para covid-19,encuesta para seguimiento a trabajadores, creación de protocolos de bioseguridad para la atención de la pandemia. PRASS, implementación protocolo de bioseguridad Resolución 1155 de 2020.
Reporte a secretaria de salud para priorización en Mivacuna covid-19, seguimiento esquema de vacunación.</t>
  </si>
  <si>
    <t>tapabocas desechables, respirador N95, bata de bioseguridad, careta y gafas</t>
  </si>
  <si>
    <t>Gestión del ambiente físico</t>
  </si>
  <si>
    <t>Orientador</t>
  </si>
  <si>
    <t>Requisa de bolsos a la entrada y salida de pacientes/usuarios</t>
  </si>
  <si>
    <t>Postura de pie prolongado</t>
  </si>
  <si>
    <t>Actividad que requiere realizar la labor de pies.</t>
  </si>
  <si>
    <t>Desordenes musculo-esqueléticos, cansancio. Dolores de espalda y extremidades inferiores</t>
  </si>
  <si>
    <t>Silla en lugar de trabajo
Desplazamientos en el piso en rondas de vigilancia</t>
  </si>
  <si>
    <t>Desordenes musculo-esqueléticos, fascitis plantar</t>
  </si>
  <si>
    <t xml:space="preserve">Formación en control de riesgo público y manejo de crisis en atención de pacientes </t>
  </si>
  <si>
    <t>Aplicación de baterías de riesgo psicosocial anual, implementación de plan de acción derivado de las baterías, acompañamiento psicológico de personal que lo requiere, programa de bienestar y serrallo laboral. Conformación de Comité de convivencia laboral.
Análisis de cargas laborales.
Exámenes médicos ocupacionales periódicos.</t>
  </si>
  <si>
    <t xml:space="preserve">Manual de bioseguridad, dispensadores productos de desinfección en cada piso  disponible, zona de lavado de manos con dotación de jabón y toallas de papel , señalización en técnica de lavado de manos, señalización en prevención Covid-19, Triage en ingreso para pacientes y colaboradores. 
</t>
  </si>
  <si>
    <t>Esquema de vacunación covid-19.
Entrega y Uso de mascarillas quirúrgicas o tapabocas, gafas de bioseguridad, careta de protección y bata de bioseguridad capacitaciones generales en bioseguridad. Divulgación lavado de manos y prevención del Covid-19,</t>
  </si>
  <si>
    <t>Señalización sobre lavados de manos, capacitación sobre bioseguridad, pruebas preventivas para covid-19,encuesta para seguimiento a trabajadores, creación de protocolos de bioseguridad para la atención de la pandemia.
Reporte ante secretaria de salud para Priorización en Mivacuna covid-19. seguimiento esquema de vacunación covid-19.
implementación Protocolo de Bioseguridad Resolución 1155 de 2020.</t>
  </si>
  <si>
    <t>tapabocas desechables, bata de bioseguridad y careta</t>
  </si>
  <si>
    <t>Asignación de turnos y dar indicaciones a los pacientes/usuarios</t>
  </si>
  <si>
    <t>Inspección de consultorios</t>
  </si>
  <si>
    <t>Auxiliar servicios generales</t>
  </si>
  <si>
    <t xml:space="preserve">Limpieza y desinfección de pisos, paredes y baños.
</t>
  </si>
  <si>
    <t>Movimientos repetitivos en hombros, espalda y manos</t>
  </si>
  <si>
    <t>Uso de trapeador, limpieza de baños y paredes</t>
  </si>
  <si>
    <t>Desordenes musculo-esqueléticos, cansancio, dolores de espalda, cuello, túnel carpiano</t>
  </si>
  <si>
    <t>Carro escurridor</t>
  </si>
  <si>
    <t xml:space="preserve">Inspección de puestos de puestos de trabajo.
Exámenes médicos ocupacionales periódicos con énfasis osteomuscular.
</t>
  </si>
  <si>
    <t>Capacitación técnicas de higiene postural en actividades de servicios generales. Pausa activas</t>
  </si>
  <si>
    <t>Desordenes musculo-esqueléticos, epicondilitis, túnel carpiano</t>
  </si>
  <si>
    <t>Programación de trabajo</t>
  </si>
  <si>
    <t>Estrés, alteraciones emocionales, insomnio, alteraciones gastrointestinales</t>
  </si>
  <si>
    <t>Golpes, atrapamientos, aplastamiento.</t>
  </si>
  <si>
    <t>Herramienta de trabajo</t>
  </si>
  <si>
    <t>uso de guantes de látex</t>
  </si>
  <si>
    <t>Capacitación identificación de peligros y medidas de control, uso adecuado de EPP y autocuidado.</t>
  </si>
  <si>
    <t>Golpes, traumas, esguinces, fracturas</t>
  </si>
  <si>
    <t>QUÍMICO</t>
  </si>
  <si>
    <t>Gases y vapores</t>
  </si>
  <si>
    <t>Productos de aseo</t>
  </si>
  <si>
    <t>Mareo, intoxicación, dermatitis</t>
  </si>
  <si>
    <t>Fichas técnicas de seguridad de los productos.
Capacitación en dosificación.</t>
  </si>
  <si>
    <t>Uso de Monogafas transparentes, guantes de látex, bata de seguridad, zapatos antideslizantes EVA, tapabocas desechable.</t>
  </si>
  <si>
    <t>Quemadura de vías digestivas y respiratoria</t>
  </si>
  <si>
    <t>Fichas de seguridad, capacitación en el uso adecuado de los productos químicos.
Diseño e implementación del SGA- Resolución 773/2021</t>
  </si>
  <si>
    <t>Monogafas transparentes, guantes de látex, bata de seguridad, zapatos antideslizantes EVA, tapabocas desechable</t>
  </si>
  <si>
    <t>Exposición virus por agente biológico  SARS-COV2</t>
  </si>
  <si>
    <t>Recolección de residuos sólidos ordinarios y peligrosos</t>
  </si>
  <si>
    <t>Exposición a microorganismos que puedan dar lugar a enfermedades, motivada por la actividad laboral.
Su transmisión puede ser por vía respiratoria o por contacto</t>
  </si>
  <si>
    <t>Uso de guantes de caucho, mascarilla 6001</t>
  </si>
  <si>
    <t>Guantes de caucho, mascarilla 6001</t>
  </si>
  <si>
    <t>Flexión repetitiva del tronco, manipulación de cargas</t>
  </si>
  <si>
    <t>Recolección de residuos</t>
  </si>
  <si>
    <t>Desordenes musculo-esqueléticos, cansancio, dolores de espalda</t>
  </si>
  <si>
    <t>Inspección de puestos de puestos de trabajo.
Exámenes médicos ocupacionales periódicos con énfasis osteomuscular.
Bolsas con capacidad que no superan los 10kg.</t>
  </si>
  <si>
    <t>Capacitación técnicas de manejo manual de cargas. Pausa activas</t>
  </si>
  <si>
    <t>Diseño e implementación de PVE para la prevención de DME, exámenes médicos periódicos con énfasis osteomuscular, capacitación Higiene Postural, manejo de cargas y Pausas Activas</t>
  </si>
  <si>
    <t>Golpes, traumas,  esguinces, fracturas</t>
  </si>
  <si>
    <t>Especialistas</t>
  </si>
  <si>
    <t>Atención especializada a pacientes</t>
  </si>
  <si>
    <t>Se solicita aporte de examen medico periódico, con énfasis osteomuscular. Puesto de trabajo dotado con silla ergonómica y escritorio.
Reposapiés, pad mouse y/o base monitor a necesidad.</t>
  </si>
  <si>
    <t>Se realiza entrega de plegable informativo sobre pausas activas e higiene postural.</t>
  </si>
  <si>
    <t>Pantallas LCD, ubicación de video terminal entre 45 a 60cms en relación a los ojos,
Iluminación natural y artificial en el área.</t>
  </si>
  <si>
    <t>Realizar pausas activas durante la jornada.
Software de pausas activas ARL positiva instalado en computadores.</t>
  </si>
  <si>
    <t>Superficies de trabajo, desniveles, condiciones de la infraestructura</t>
  </si>
  <si>
    <t xml:space="preserve">Programa de mantenimiento a infraestructura.
</t>
  </si>
  <si>
    <t>ninguno</t>
  </si>
  <si>
    <t>Capacitaciones en bioseguridad 
puntos de higienización de manos, dotado con jabón, toallas papel y geles glicerinados.
Desinfección constante de superficies y elementos de consultorio</t>
  </si>
  <si>
    <t>Suministro de EPP en cada consultorio
(guantes de látex, batas de bioseguridad, gafas y caretas, entrega de uniformes en material antifluido, disposición de cofias, polainas, tapabocas quirúrgicos y respiradores N95)</t>
  </si>
  <si>
    <t>Señalización sobre lavados de manos, capacitación sobre bioseguridad, suministro de insumos permanentes en cada consultorio (jabón, agua, toalla papel, gel glicerinado)</t>
  </si>
  <si>
    <t>guantes de látex, batas de bioseguridad, gafas y caretas, entrega de uniformes en material antifluido, disposición de cofias, polainas, tapabocas quirúrgicos y respiradores N95</t>
  </si>
  <si>
    <t xml:space="preserve">Implementación protocolos de bioseguridad, dispensadores productos de desinfección en cada piso  disponible, zona de lavado de manos con dotación de jabón y toallas de papel , señalización en técnica de lavado de manos, señalización en prevención Covid-19, Triage en ingreso para pacientes y colaboradores. 
</t>
  </si>
  <si>
    <t>Señalización sobre lavados de manos, capacitación sobre bioseguridad, encuesta para seguimiento a trabajadores, creación de protocolos de bioseguridad para la atención de la pandemia.
Reporte ante secretaria de salud para Priorización en Mivacuna covid-19. seguimiento esquema de vacunación covid-19.
implementación Protocolo de Bioseguridad Resolución 1155 de 2020.</t>
  </si>
  <si>
    <t>PROYECTOS</t>
  </si>
  <si>
    <t>Usuarios</t>
  </si>
  <si>
    <t>Uso de servicios de salud</t>
  </si>
  <si>
    <t>La instalación cuenta con suministro de botiquín, extintores, camilla portátil tipo fel, señalización. Certificación de bomberos. 
Simulacros de evacuación.</t>
  </si>
  <si>
    <t>uso de  tapabocas</t>
  </si>
  <si>
    <t>Instalación de señalización y puntos de higienización de manos</t>
  </si>
  <si>
    <t xml:space="preserve">Señalización sobre lavados de manos, exigencia de uso de tapabocas, demarcación de distanciamiento social en puntos de facturación, salas de espera y consultorios.  Instalación de señalización y publicación de mensajes alusivos a la prevención de contagio de covid-19
</t>
  </si>
  <si>
    <t xml:space="preserve"> </t>
  </si>
  <si>
    <t>IPS CLINICA SAN RAFAEL SEDE PH</t>
  </si>
  <si>
    <t>Actividad Económica:Sector Salud</t>
  </si>
  <si>
    <t>Requsitos Legal especifico asociado (SI/NO)</t>
  </si>
  <si>
    <t>Recepción e ingreso de órdenes médicas en el sistema</t>
  </si>
  <si>
    <t>Desordenes musculo-esqueléticos, cansancio postural. Dolores de espalda, cuello, y extremidades inferiores, tùnel carpiano</t>
  </si>
  <si>
    <t>Desordenes musculo-esqueléticos, tunel carpiano</t>
  </si>
  <si>
    <t>Capacitacion Higiene Postural y Pausas Activas</t>
  </si>
  <si>
    <t>Realizar pausas activas mínimo dos veces al día, distancia de pantalla mínimo 30 cm de la cara</t>
  </si>
  <si>
    <t>Sensación de calor</t>
  </si>
  <si>
    <t>PVE</t>
  </si>
  <si>
    <t>Remitirse al informe de la batería de riesgo psicosocial según resolución 2446 de 2008</t>
  </si>
  <si>
    <t>Cortadas con papelería</t>
  </si>
  <si>
    <t>Papeles</t>
  </si>
  <si>
    <t>Auto cuidado</t>
  </si>
  <si>
    <t>Limpieza de pisos, reporte de condiciones</t>
  </si>
  <si>
    <t>Capacitación en prevención de caídas</t>
  </si>
  <si>
    <t>Rondas por parte del orientador, capacitación en prevención de caídas</t>
  </si>
  <si>
    <t>Calzado anti deslizante EVA</t>
  </si>
  <si>
    <t>contacto por gotas,superficies contaminadas</t>
  </si>
  <si>
    <t>Obtener Covid -19 ,infección respiratoria aguda(IRA)</t>
  </si>
  <si>
    <t xml:space="preserve">señalizacion sobre lavados de manos,capacitacion sobre bioseguirdad ,pruebas preventivas para covid-19,encuenta para seguimiento a trabajadores, creacion de protocolos de bioseguridad para la atencion de la pandemia  </t>
  </si>
  <si>
    <t>tapabocas desechables y careta</t>
  </si>
  <si>
    <t>Recepción y/o entrega de dinero</t>
  </si>
  <si>
    <t>Recepción de dinero</t>
  </si>
  <si>
    <t>Estrés</t>
  </si>
  <si>
    <t>Lavado de manos, auto cuidado</t>
  </si>
  <si>
    <t>Remisión de pacientes a sala de espera</t>
  </si>
  <si>
    <t>Generación de ruido intermitente</t>
  </si>
  <si>
    <t>Pacientes</t>
  </si>
  <si>
    <t>Estrés, dolor de cabeza</t>
  </si>
  <si>
    <t>Medición de ruido</t>
  </si>
  <si>
    <t>Inhalacion y/o contacto con patogenos del ambiente.</t>
  </si>
  <si>
    <t>Uso de guantes de caucho</t>
  </si>
  <si>
    <t>Situaciones y condiciones del trabajo, la ejecución de la tarea  los cuales tienen la capacidad de afectar, en forma negativa, el bienestar y la salud (física, psíquica y/o social)</t>
  </si>
  <si>
    <t>Limpieza y desinfección de pisos, paredes y baños</t>
  </si>
  <si>
    <t>Golpes</t>
  </si>
  <si>
    <t>Instrumentos de trabajo</t>
  </si>
  <si>
    <t>Líquidos y gases</t>
  </si>
  <si>
    <t>Uso de guantes de latex y tapabocas desechable</t>
  </si>
  <si>
    <t>Fichas de seguridad, capacitación en el uso adecuado de los productos químicos</t>
  </si>
  <si>
    <t>Monogafas transparentes, guantes de latex, bata de seguridad, zapatos antideslizantes EVA, tapabocas desechable</t>
  </si>
  <si>
    <t>Desordenes musculo-esqueléticos</t>
  </si>
  <si>
    <t>Plegable informativo sobre pausas activas e higiene postural</t>
  </si>
  <si>
    <t>Orientador periódicamente</t>
  </si>
  <si>
    <t>Orientador periódicamente vigila</t>
  </si>
  <si>
    <t>Rondas por parte del orientador, limpieza de pisos</t>
  </si>
  <si>
    <t>tapabocas desechables y careta,bata antifluidos ,uniforme antifluidos</t>
  </si>
  <si>
    <t xml:space="preserve">señalizacion sobre lavados de manos,capacitacion sobre bioseguirdad ,y distanciamiento social
</t>
  </si>
  <si>
    <t>NOMBRE
MATRIZ DE IDENTIFICACIÓN DE PELIGROS, VALORACIÓN DE RIESGOS Y DETERMINACIÓN DE LOS CONTROLES</t>
  </si>
  <si>
    <t>VERSIÓN 003</t>
  </si>
  <si>
    <r>
      <rPr>
        <sz val="11"/>
        <color rgb="FF000000"/>
        <rFont val="Calibri"/>
        <family val="2"/>
        <scheme val="minor"/>
      </rPr>
      <t>CÓDIGO</t>
    </r>
    <r>
      <rPr>
        <b/>
        <sz val="11"/>
        <color rgb="FF000000"/>
        <rFont val="Calibri"/>
        <family val="2"/>
        <scheme val="minor"/>
      </rPr>
      <t xml:space="preserve">
13-1-OD-006</t>
    </r>
  </si>
  <si>
    <r>
      <rPr>
        <sz val="11"/>
        <color rgb="FF000000"/>
        <rFont val="Calibri"/>
        <family val="2"/>
        <scheme val="minor"/>
      </rPr>
      <t>TIPO DE DOCUMENTO</t>
    </r>
    <r>
      <rPr>
        <b/>
        <sz val="11"/>
        <color rgb="FF000000"/>
        <rFont val="Calibri"/>
        <family val="2"/>
        <scheme val="minor"/>
      </rPr>
      <t xml:space="preserve">
FORMATO</t>
    </r>
  </si>
  <si>
    <r>
      <rPr>
        <sz val="11"/>
        <color rgb="FF000000"/>
        <rFont val="Calibri"/>
        <family val="2"/>
        <scheme val="minor"/>
      </rPr>
      <t>PROCESO</t>
    </r>
    <r>
      <rPr>
        <b/>
        <sz val="11"/>
        <color rgb="FF000000"/>
        <rFont val="Calibri"/>
        <family val="2"/>
        <scheme val="minor"/>
      </rPr>
      <t xml:space="preserve">
APOYO</t>
    </r>
  </si>
  <si>
    <r>
      <t xml:space="preserve">Fecha Actualización: </t>
    </r>
    <r>
      <rPr>
        <sz val="12"/>
        <color rgb="FF000000"/>
        <rFont val="Arial"/>
        <family val="2"/>
      </rPr>
      <t>16/06/2021</t>
    </r>
  </si>
  <si>
    <r>
      <t xml:space="preserve">Fecha Revisión: </t>
    </r>
    <r>
      <rPr>
        <sz val="12"/>
        <color rgb="FF000000"/>
        <rFont val="Arial"/>
        <family val="2"/>
      </rPr>
      <t>16/06/2021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</si>
</sst>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/mm/yyyy"/>
  </numFmts>
  <fonts count="37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6"/>
      <color rgb="FF000000"/>
      <name val="Tahom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8"/>
      <color rgb="FF000000"/>
      <name val="Tahoma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sz val="8"/>
      <color rgb="FF000000"/>
      <name val="Arial"/>
      <family val="2"/>
    </font>
    <font>
      <sz val="10"/>
      <color rgb="FF000000"/>
      <name val="Tahoma1"/>
    </font>
    <font>
      <sz val="10"/>
      <color rgb="FF000000"/>
      <name val="Tahoma"/>
      <family val="2"/>
    </font>
    <font>
      <sz val="11"/>
      <color rgb="FF000000"/>
      <name val="Candara"/>
      <family val="2"/>
    </font>
    <font>
      <sz val="8"/>
      <color rgb="FFC9211E"/>
      <name val="Tahoma"/>
      <family val="2"/>
    </font>
    <font>
      <sz val="12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EEBF7"/>
        <bgColor rgb="FFDEEBF7"/>
      </patternFill>
    </fill>
    <fill>
      <patternFill patternType="solid">
        <fgColor rgb="FFFAEBD7"/>
        <bgColor rgb="FFFAEBD7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5B9BD5"/>
        <bgColor rgb="FF5B9BD5"/>
      </patternFill>
    </fill>
    <fill>
      <patternFill patternType="solid">
        <fgColor rgb="FFAFABAB"/>
        <bgColor rgb="FFAFABAB"/>
      </patternFill>
    </fill>
    <fill>
      <patternFill patternType="solid">
        <fgColor rgb="FFED7D31"/>
        <bgColor rgb="FFED7D31"/>
      </patternFill>
    </fill>
    <fill>
      <patternFill patternType="solid">
        <fgColor rgb="FFFFE4E1"/>
        <bgColor rgb="FFFFE4E1"/>
      </patternFill>
    </fill>
    <fill>
      <patternFill patternType="solid">
        <fgColor rgb="FFFFF2CC"/>
        <bgColor rgb="FFFFF2CC"/>
      </patternFill>
    </fill>
    <fill>
      <patternFill patternType="solid">
        <fgColor rgb="FFFFF8DC"/>
        <bgColor rgb="FFFFF8DC"/>
      </patternFill>
    </fill>
    <fill>
      <patternFill patternType="solid">
        <fgColor rgb="FFAFEEEE"/>
        <bgColor rgb="FFAFEEEE"/>
      </patternFill>
    </fill>
    <fill>
      <patternFill patternType="solid">
        <fgColor rgb="FFFFF0F5"/>
        <bgColor rgb="FFFFF0F5"/>
      </patternFill>
    </fill>
    <fill>
      <patternFill patternType="solid">
        <fgColor rgb="FFDCDCDC"/>
        <bgColor rgb="FFDCDCDC"/>
      </patternFill>
    </fill>
    <fill>
      <patternFill patternType="solid">
        <fgColor rgb="FFF5F5DC"/>
        <bgColor rgb="FFF5F5DC"/>
      </patternFill>
    </fill>
    <fill>
      <patternFill patternType="solid">
        <fgColor rgb="FFB0C4DE"/>
        <bgColor rgb="FFB0C4DE"/>
      </patternFill>
    </fill>
    <fill>
      <patternFill patternType="solid">
        <fgColor rgb="FFE6E6FA"/>
        <bgColor rgb="FFE6E6FA"/>
      </patternFill>
    </fill>
    <fill>
      <patternFill patternType="solid">
        <fgColor rgb="FFDEDCE6"/>
        <bgColor rgb="FFDEDCE6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Border="0" applyAlignment="0" applyProtection="0"/>
    <xf numFmtId="0" fontId="1" fillId="0" borderId="0" applyNumberFormat="0" applyFon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0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2">
    <xf numFmtId="0" fontId="0" fillId="0" borderId="0" xfId="0"/>
    <xf numFmtId="0" fontId="15" fillId="0" borderId="0" xfId="0" applyFont="1" applyAlignment="1" applyProtection="1">
      <alignment vertical="center"/>
    </xf>
    <xf numFmtId="0" fontId="16" fillId="9" borderId="0" xfId="0" applyFont="1" applyFill="1" applyAlignment="1"/>
    <xf numFmtId="0" fontId="16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16" fillId="9" borderId="3" xfId="0" applyFont="1" applyFill="1" applyBorder="1" applyAlignment="1"/>
    <xf numFmtId="0" fontId="16" fillId="9" borderId="4" xfId="0" applyFont="1" applyFill="1" applyBorder="1" applyAlignment="1"/>
    <xf numFmtId="0" fontId="16" fillId="9" borderId="5" xfId="0" applyFont="1" applyFill="1" applyBorder="1" applyAlignment="1"/>
    <xf numFmtId="0" fontId="16" fillId="9" borderId="6" xfId="0" applyFont="1" applyFill="1" applyBorder="1" applyAlignment="1"/>
    <xf numFmtId="0" fontId="18" fillId="0" borderId="0" xfId="20" applyFont="1" applyFill="1" applyAlignment="1" applyProtection="1"/>
    <xf numFmtId="0" fontId="19" fillId="0" borderId="0" xfId="20" applyFont="1" applyFill="1" applyAlignment="1" applyProtection="1">
      <alignment horizontal="left" vertical="center"/>
    </xf>
    <xf numFmtId="0" fontId="19" fillId="0" borderId="0" xfId="20" applyFont="1" applyFill="1" applyAlignment="1" applyProtection="1">
      <alignment horizontal="center" vertical="center"/>
    </xf>
    <xf numFmtId="0" fontId="20" fillId="0" borderId="0" xfId="20" applyFont="1" applyFill="1" applyAlignment="1" applyProtection="1">
      <alignment horizontal="left"/>
    </xf>
    <xf numFmtId="0" fontId="20" fillId="0" borderId="0" xfId="20" applyFont="1" applyFill="1" applyAlignment="1" applyProtection="1"/>
    <xf numFmtId="0" fontId="19" fillId="0" borderId="0" xfId="20" applyFont="1" applyFill="1" applyAlignment="1" applyProtection="1">
      <alignment vertical="center"/>
    </xf>
    <xf numFmtId="0" fontId="20" fillId="0" borderId="0" xfId="20" applyFont="1" applyFill="1" applyAlignment="1" applyProtection="1">
      <alignment horizontal="center"/>
    </xf>
    <xf numFmtId="0" fontId="19" fillId="0" borderId="0" xfId="20" applyFont="1" applyFill="1" applyAlignment="1" applyProtection="1">
      <alignment horizontal="center"/>
    </xf>
    <xf numFmtId="0" fontId="13" fillId="0" borderId="0" xfId="20" applyFont="1" applyFill="1" applyAlignment="1" applyProtection="1"/>
    <xf numFmtId="164" fontId="19" fillId="0" borderId="0" xfId="20" applyNumberFormat="1" applyFont="1" applyFill="1" applyAlignment="1" applyProtection="1">
      <alignment horizontal="left" vertical="center"/>
    </xf>
    <xf numFmtId="0" fontId="19" fillId="0" borderId="8" xfId="20" applyFont="1" applyFill="1" applyBorder="1" applyAlignment="1" applyProtection="1">
      <alignment horizontal="left" vertical="center"/>
    </xf>
    <xf numFmtId="0" fontId="21" fillId="11" borderId="2" xfId="0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1" fillId="14" borderId="9" xfId="0" applyFont="1" applyFill="1" applyBorder="1" applyAlignment="1" applyProtection="1">
      <alignment horizontal="center" vertical="center" wrapText="1"/>
    </xf>
    <xf numFmtId="0" fontId="21" fillId="15" borderId="10" xfId="0" applyFont="1" applyFill="1" applyBorder="1" applyAlignment="1" applyProtection="1">
      <alignment horizontal="center" vertical="center" wrapText="1"/>
    </xf>
    <xf numFmtId="0" fontId="21" fillId="16" borderId="10" xfId="0" applyFont="1" applyFill="1" applyBorder="1" applyAlignment="1" applyProtection="1">
      <alignment horizontal="center" vertical="center" wrapText="1"/>
    </xf>
    <xf numFmtId="0" fontId="21" fillId="11" borderId="10" xfId="0" applyFont="1" applyFill="1" applyBorder="1" applyAlignment="1" applyProtection="1">
      <alignment horizontal="center" vertical="center" wrapText="1"/>
    </xf>
    <xf numFmtId="0" fontId="21" fillId="11" borderId="11" xfId="0" applyFont="1" applyFill="1" applyBorder="1" applyAlignment="1" applyProtection="1">
      <alignment horizontal="center" vertical="center" wrapText="1"/>
    </xf>
    <xf numFmtId="0" fontId="21" fillId="17" borderId="2" xfId="0" applyFont="1" applyFill="1" applyBorder="1" applyAlignment="1" applyProtection="1">
      <alignment horizontal="center" vertical="center" wrapText="1"/>
    </xf>
    <xf numFmtId="0" fontId="21" fillId="11" borderId="0" xfId="0" applyFont="1" applyFill="1" applyAlignment="1" applyProtection="1">
      <alignment horizontal="center" vertical="center" wrapText="1"/>
    </xf>
    <xf numFmtId="0" fontId="21" fillId="11" borderId="3" xfId="0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0" fontId="28" fillId="0" borderId="2" xfId="2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1" fontId="29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0" fontId="32" fillId="0" borderId="0" xfId="0" applyFont="1" applyAlignment="1" applyProtection="1">
      <alignment vertical="center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21" fillId="20" borderId="2" xfId="0" applyFont="1" applyFill="1" applyBorder="1" applyAlignment="1" applyProtection="1">
      <alignment horizontal="center" vertical="center" wrapText="1"/>
    </xf>
    <xf numFmtId="0" fontId="21" fillId="23" borderId="2" xfId="0" applyFont="1" applyFill="1" applyBorder="1" applyAlignment="1" applyProtection="1">
      <alignment horizontal="center" vertical="center" wrapText="1"/>
    </xf>
    <xf numFmtId="0" fontId="21" fillId="24" borderId="2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33" fillId="0" borderId="0" xfId="0" applyFont="1" applyAlignment="1" applyProtection="1">
      <alignment horizontal="justify" vertical="top"/>
    </xf>
    <xf numFmtId="0" fontId="22" fillId="0" borderId="0" xfId="0" applyFont="1" applyAlignment="1" applyProtection="1">
      <alignment horizontal="justify" vertical="top"/>
    </xf>
    <xf numFmtId="1" fontId="15" fillId="0" borderId="0" xfId="0" applyNumberFormat="1" applyFont="1" applyAlignment="1" applyProtection="1">
      <alignment vertical="center"/>
    </xf>
    <xf numFmtId="0" fontId="33" fillId="0" borderId="0" xfId="0" applyFont="1" applyProtection="1"/>
    <xf numFmtId="0" fontId="31" fillId="0" borderId="0" xfId="0" applyFont="1"/>
    <xf numFmtId="0" fontId="17" fillId="10" borderId="2" xfId="20" applyFont="1" applyFill="1" applyBorder="1" applyAlignment="1" applyProtection="1">
      <alignment horizontal="center" vertical="center"/>
    </xf>
    <xf numFmtId="0" fontId="19" fillId="0" borderId="0" xfId="20" applyFont="1" applyFill="1" applyAlignment="1" applyProtection="1">
      <alignment horizontal="left" vertical="center"/>
    </xf>
    <xf numFmtId="0" fontId="21" fillId="11" borderId="2" xfId="0" applyFont="1" applyFill="1" applyBorder="1" applyAlignment="1" applyProtection="1">
      <alignment horizontal="center" vertical="center" wrapText="1"/>
    </xf>
    <xf numFmtId="0" fontId="21" fillId="12" borderId="2" xfId="0" applyFont="1" applyFill="1" applyBorder="1" applyAlignment="1" applyProtection="1">
      <alignment horizontal="center" vertical="center"/>
    </xf>
    <xf numFmtId="0" fontId="21" fillId="13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18" borderId="2" xfId="0" applyFont="1" applyFill="1" applyBorder="1" applyAlignment="1" applyProtection="1">
      <alignment horizontal="center" vertical="center" wrapText="1"/>
    </xf>
    <xf numFmtId="0" fontId="21" fillId="19" borderId="2" xfId="0" applyFont="1" applyFill="1" applyBorder="1" applyAlignment="1" applyProtection="1">
      <alignment horizontal="center" vertical="center" wrapText="1"/>
    </xf>
    <xf numFmtId="0" fontId="21" fillId="21" borderId="2" xfId="0" applyFont="1" applyFill="1" applyBorder="1" applyAlignment="1" applyProtection="1">
      <alignment horizontal="center" vertical="center" wrapText="1"/>
    </xf>
    <xf numFmtId="0" fontId="21" fillId="22" borderId="2" xfId="0" applyFont="1" applyFill="1" applyBorder="1" applyAlignment="1" applyProtection="1">
      <alignment horizontal="center" vertical="center" wrapText="1"/>
    </xf>
    <xf numFmtId="0" fontId="21" fillId="25" borderId="2" xfId="0" applyFont="1" applyFill="1" applyBorder="1" applyAlignment="1" applyProtection="1">
      <alignment horizontal="center" vertical="center" wrapText="1"/>
    </xf>
    <xf numFmtId="0" fontId="21" fillId="26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1" fillId="10" borderId="2" xfId="0" applyFont="1" applyFill="1" applyBorder="1" applyAlignment="1" applyProtection="1">
      <alignment horizontal="center" vertical="center" wrapText="1"/>
    </xf>
    <xf numFmtId="0" fontId="21" fillId="27" borderId="0" xfId="0" applyFont="1" applyFill="1" applyAlignment="1" applyProtection="1">
      <alignment horizontal="center" vertical="center" wrapText="1"/>
    </xf>
    <xf numFmtId="0" fontId="21" fillId="24" borderId="2" xfId="0" applyFont="1" applyFill="1" applyBorder="1" applyAlignment="1" applyProtection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6" fillId="0" borderId="2" xfId="0" applyFont="1" applyFill="1" applyBorder="1"/>
    <xf numFmtId="0" fontId="36" fillId="0" borderId="0" xfId="0" applyFont="1" applyAlignment="1" applyProtection="1">
      <alignment vertical="center"/>
    </xf>
    <xf numFmtId="0" fontId="36" fillId="0" borderId="0" xfId="0" applyFont="1"/>
    <xf numFmtId="0" fontId="34" fillId="0" borderId="1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6" fillId="0" borderId="21" xfId="0" applyFont="1" applyFill="1" applyBorder="1"/>
    <xf numFmtId="0" fontId="34" fillId="0" borderId="2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20" fillId="0" borderId="7" xfId="0" applyFont="1" applyFill="1" applyBorder="1"/>
    <xf numFmtId="0" fontId="20" fillId="0" borderId="0" xfId="0" applyFont="1"/>
    <xf numFmtId="0" fontId="20" fillId="0" borderId="0" xfId="0" applyFont="1" applyFill="1"/>
    <xf numFmtId="164" fontId="20" fillId="0" borderId="0" xfId="20" applyNumberFormat="1" applyFont="1" applyFill="1" applyAlignment="1" applyProtection="1">
      <alignment horizontal="left" vertical="center"/>
    </xf>
    <xf numFmtId="0" fontId="19" fillId="0" borderId="0" xfId="0" applyFont="1" applyAlignment="1" applyProtection="1">
      <alignment vertical="center"/>
    </xf>
  </cellXfs>
  <cellStyles count="25">
    <cellStyle name="Accent" xfId="2"/>
    <cellStyle name="Accent 1" xfId="3"/>
    <cellStyle name="Accent 2" xfId="4"/>
    <cellStyle name="Accent 3" xfId="5"/>
    <cellStyle name="Bad" xfId="6"/>
    <cellStyle name="cf1" xfId="7"/>
    <cellStyle name="cf2" xfId="8"/>
    <cellStyle name="cf3" xfId="9"/>
    <cellStyle name="cf4" xfId="10"/>
    <cellStyle name="cf5" xfId="11"/>
    <cellStyle name="ConditionalStyle_1" xfId="12"/>
    <cellStyle name="Error" xfId="13"/>
    <cellStyle name="Footnote" xfId="14"/>
    <cellStyle name="Good" xfId="15"/>
    <cellStyle name="Heading (user)" xfId="16"/>
    <cellStyle name="Heading 1" xfId="17"/>
    <cellStyle name="Heading 2" xfId="18"/>
    <cellStyle name="Hyperlink" xfId="19"/>
    <cellStyle name="Neutral" xfId="1" builtinId="28" customBuiltin="1"/>
    <cellStyle name="Normal" xfId="0" builtinId="0" customBuiltin="1"/>
    <cellStyle name="Normal 2" xfId="20"/>
    <cellStyle name="Note" xfId="21"/>
    <cellStyle name="Status" xfId="22"/>
    <cellStyle name="Text" xfId="23"/>
    <cellStyle name="Warning" xfId="24"/>
  </cellStyles>
  <dxfs count="73"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  <dxf>
      <font>
        <color rgb="FF000000"/>
        <family val="2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12405</xdr:colOff>
      <xdr:row>0</xdr:row>
      <xdr:rowOff>71082</xdr:rowOff>
    </xdr:from>
    <xdr:ext cx="1648443" cy="636477"/>
    <xdr:pic>
      <xdr:nvPicPr>
        <xdr:cNvPr id="2" name="Imagen 4">
          <a:extLst>
            <a:ext uri="{FF2B5EF4-FFF2-40B4-BE49-F238E27FC236}">
              <a16:creationId xmlns:a16="http://schemas.microsoft.com/office/drawing/2014/main" id="{7472D5EF-0BC9-4ED4-AD01-B17F3D5A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405" y="71082"/>
          <a:ext cx="1648443" cy="63647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109182</xdr:rowOff>
    </xdr:from>
    <xdr:ext cx="1648443" cy="636477"/>
    <xdr:pic>
      <xdr:nvPicPr>
        <xdr:cNvPr id="2" name="Imagen 4">
          <a:extLst>
            <a:ext uri="{FF2B5EF4-FFF2-40B4-BE49-F238E27FC236}">
              <a16:creationId xmlns:a16="http://schemas.microsoft.com/office/drawing/2014/main" id="{AD7E709B-F7CA-47AB-9303-B5652FCE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09182"/>
          <a:ext cx="1648443" cy="63647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7"/>
  <sheetViews>
    <sheetView showGridLines="0" tabSelected="1" workbookViewId="0">
      <selection activeCell="D12" sqref="D12:D13"/>
    </sheetView>
  </sheetViews>
  <sheetFormatPr baseColWidth="10" defaultRowHeight="15.75"/>
  <cols>
    <col min="1" max="1" width="12.85546875" style="1" customWidth="1"/>
    <col min="2" max="3" width="12.7109375" style="1" customWidth="1"/>
    <col min="4" max="4" width="18" style="1" customWidth="1"/>
    <col min="5" max="5" width="17.7109375" style="1" customWidth="1"/>
    <col min="6" max="6" width="40.5703125" style="1" customWidth="1"/>
    <col min="7" max="7" width="23.7109375" style="1" customWidth="1"/>
    <col min="8" max="8" width="8.28515625" style="53" customWidth="1"/>
    <col min="9" max="9" width="28" style="54" customWidth="1"/>
    <col min="10" max="10" width="17.28515625" style="54" customWidth="1"/>
    <col min="11" max="11" width="18.7109375" style="54" customWidth="1"/>
    <col min="12" max="12" width="16.5703125" style="54" customWidth="1"/>
    <col min="13" max="17" width="12" style="54" customWidth="1"/>
    <col min="18" max="21" width="13.140625" style="55" customWidth="1"/>
    <col min="22" max="22" width="21.5703125" style="55" customWidth="1"/>
    <col min="23" max="23" width="13.140625" style="55" customWidth="1"/>
    <col min="24" max="24" width="11" style="56" customWidth="1"/>
    <col min="25" max="25" width="16.5703125" style="56" customWidth="1"/>
    <col min="26" max="26" width="12.42578125" style="56" customWidth="1"/>
    <col min="27" max="27" width="36" style="56" customWidth="1"/>
    <col min="28" max="28" width="18" style="56" customWidth="1"/>
    <col min="29" max="29" width="18" style="57" customWidth="1"/>
    <col min="30" max="64" width="11.5703125" style="1" customWidth="1"/>
    <col min="65" max="65" width="11.42578125" customWidth="1"/>
  </cols>
  <sheetData>
    <row r="1" spans="1:64" s="84" customFormat="1" ht="15.95" customHeight="1">
      <c r="A1" s="82"/>
      <c r="B1" s="82"/>
      <c r="C1" s="85" t="s">
        <v>296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  <c r="AB1" s="76" t="s">
        <v>298</v>
      </c>
      <c r="AC1" s="77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64" s="84" customFormat="1" ht="15.95" customHeight="1">
      <c r="A2" s="82"/>
      <c r="B2" s="82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90"/>
      <c r="AB2" s="78"/>
      <c r="AC2" s="79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64" s="84" customFormat="1" ht="15.95" customHeight="1">
      <c r="A3" s="82"/>
      <c r="B3" s="91"/>
      <c r="C3" s="92" t="s">
        <v>299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76" t="s">
        <v>300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77"/>
      <c r="AB3" s="93" t="s">
        <v>297</v>
      </c>
      <c r="AC3" s="94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64" s="84" customFormat="1" ht="15.95" customHeight="1">
      <c r="A4" s="82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78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79"/>
      <c r="AB4" s="95"/>
      <c r="AC4" s="96"/>
    </row>
    <row r="5" spans="1:64" ht="15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4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18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64" s="98" customFormat="1">
      <c r="A7" s="10" t="s">
        <v>1</v>
      </c>
      <c r="B7" s="10"/>
      <c r="C7" s="10"/>
      <c r="D7" s="10"/>
      <c r="E7" s="10" t="s">
        <v>2</v>
      </c>
      <c r="F7" s="10"/>
      <c r="G7" s="10"/>
      <c r="H7" s="10"/>
      <c r="I7" s="10"/>
      <c r="J7" s="97"/>
      <c r="K7" s="97"/>
      <c r="L7" s="97"/>
      <c r="M7" s="97"/>
      <c r="N7" s="97"/>
      <c r="O7" s="97"/>
      <c r="P7" s="97"/>
      <c r="Q7" s="97"/>
      <c r="R7" s="97"/>
      <c r="S7" s="14" t="s">
        <v>3</v>
      </c>
      <c r="T7" s="14"/>
      <c r="U7" s="14"/>
      <c r="V7" s="14"/>
      <c r="W7" s="14">
        <v>20</v>
      </c>
      <c r="X7" s="14"/>
      <c r="Y7" s="14"/>
      <c r="Z7" s="14" t="s">
        <v>4</v>
      </c>
      <c r="AA7" s="14">
        <v>900342064</v>
      </c>
      <c r="AB7" s="14"/>
      <c r="AC7" s="14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</row>
    <row r="8" spans="1:64" s="98" customFormat="1">
      <c r="A8" s="10" t="s">
        <v>5</v>
      </c>
      <c r="B8" s="10"/>
      <c r="C8" s="10"/>
      <c r="D8" s="10"/>
      <c r="E8" s="11" t="s">
        <v>6</v>
      </c>
      <c r="F8" s="12" t="s">
        <v>7</v>
      </c>
      <c r="G8" s="10" t="s">
        <v>8</v>
      </c>
      <c r="H8" s="10"/>
      <c r="I8" s="10"/>
      <c r="M8" s="11"/>
      <c r="N8" s="10"/>
      <c r="O8" s="13"/>
      <c r="P8" s="13"/>
      <c r="Q8" s="13"/>
      <c r="R8" s="10" t="s">
        <v>9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98" customFormat="1">
      <c r="A9" s="59" t="s">
        <v>10</v>
      </c>
      <c r="B9" s="59"/>
      <c r="C9" s="59"/>
      <c r="D9" s="59"/>
      <c r="E9" s="59"/>
      <c r="F9" s="59"/>
      <c r="G9" s="99"/>
      <c r="H9" s="99"/>
      <c r="I9" s="99"/>
      <c r="J9" s="99"/>
      <c r="K9" s="99"/>
      <c r="L9" s="99"/>
      <c r="M9" s="99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  <c r="AA9" s="15"/>
      <c r="AB9" s="15"/>
      <c r="AC9" s="15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98" customFormat="1">
      <c r="A10" s="10" t="s">
        <v>11</v>
      </c>
      <c r="B10" s="10"/>
      <c r="C10" s="100">
        <v>43713</v>
      </c>
      <c r="D10" s="101" t="s">
        <v>301</v>
      </c>
      <c r="E10" s="101"/>
      <c r="F10" s="101" t="s">
        <v>302</v>
      </c>
      <c r="G10" s="101"/>
      <c r="H10" s="10"/>
      <c r="I10" s="10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15"/>
      <c r="AB10" s="15"/>
      <c r="AC10" s="15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>
      <c r="A11" s="19"/>
      <c r="B11" s="10"/>
      <c r="C11" s="10"/>
      <c r="D11" s="10"/>
      <c r="E11" s="18"/>
      <c r="F11" s="10"/>
      <c r="G11" s="10"/>
      <c r="H11" s="10"/>
      <c r="I11" s="1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A11" s="15"/>
      <c r="AB11" s="15"/>
      <c r="AC11" s="15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spans="1:64" ht="16.350000000000001" customHeight="1">
      <c r="A12" s="60" t="s">
        <v>12</v>
      </c>
      <c r="B12" s="60" t="s">
        <v>13</v>
      </c>
      <c r="C12" s="60" t="s">
        <v>14</v>
      </c>
      <c r="D12" s="60" t="s">
        <v>15</v>
      </c>
      <c r="E12" s="61" t="s">
        <v>16</v>
      </c>
      <c r="F12" s="61"/>
      <c r="G12" s="61"/>
      <c r="H12" s="60" t="s">
        <v>17</v>
      </c>
      <c r="I12" s="60" t="s">
        <v>18</v>
      </c>
      <c r="J12" s="60" t="s">
        <v>19</v>
      </c>
      <c r="K12" s="60"/>
      <c r="L12" s="60"/>
      <c r="M12" s="60" t="s">
        <v>20</v>
      </c>
      <c r="N12" s="60"/>
      <c r="O12" s="60"/>
      <c r="P12" s="60"/>
      <c r="Q12" s="60"/>
      <c r="R12" s="60"/>
      <c r="S12" s="60"/>
      <c r="T12" s="20" t="s">
        <v>21</v>
      </c>
      <c r="U12" s="60" t="s">
        <v>22</v>
      </c>
      <c r="V12" s="60"/>
      <c r="W12" s="60"/>
      <c r="X12" s="62" t="s">
        <v>23</v>
      </c>
      <c r="Y12" s="62"/>
      <c r="Z12" s="62"/>
      <c r="AA12" s="62"/>
      <c r="AB12" s="62"/>
      <c r="AC12" s="21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</row>
    <row r="13" spans="1:64" ht="53.65" customHeight="1">
      <c r="A13" s="60"/>
      <c r="B13" s="60"/>
      <c r="C13" s="60"/>
      <c r="D13" s="60"/>
      <c r="E13" s="23" t="s">
        <v>24</v>
      </c>
      <c r="F13" s="24" t="s">
        <v>25</v>
      </c>
      <c r="G13" s="25" t="s">
        <v>26</v>
      </c>
      <c r="H13" s="60"/>
      <c r="I13" s="60"/>
      <c r="J13" s="26" t="s">
        <v>27</v>
      </c>
      <c r="K13" s="26" t="s">
        <v>28</v>
      </c>
      <c r="L13" s="26" t="s">
        <v>29</v>
      </c>
      <c r="M13" s="26" t="s">
        <v>30</v>
      </c>
      <c r="N13" s="26" t="s">
        <v>31</v>
      </c>
      <c r="O13" s="26" t="s">
        <v>32</v>
      </c>
      <c r="P13" s="26" t="s">
        <v>33</v>
      </c>
      <c r="Q13" s="26" t="s">
        <v>34</v>
      </c>
      <c r="R13" s="26" t="s">
        <v>35</v>
      </c>
      <c r="S13" s="26" t="s">
        <v>36</v>
      </c>
      <c r="T13" s="27" t="s">
        <v>37</v>
      </c>
      <c r="U13" s="20" t="s">
        <v>38</v>
      </c>
      <c r="V13" s="28" t="s">
        <v>39</v>
      </c>
      <c r="W13" s="29" t="s">
        <v>40</v>
      </c>
      <c r="X13" s="26" t="s">
        <v>41</v>
      </c>
      <c r="Y13" s="26" t="s">
        <v>42</v>
      </c>
      <c r="Z13" s="26" t="s">
        <v>43</v>
      </c>
      <c r="AA13" s="26" t="s">
        <v>44</v>
      </c>
      <c r="AB13" s="26" t="s">
        <v>45</v>
      </c>
      <c r="AC13" s="30" t="s">
        <v>46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</row>
    <row r="14" spans="1:64" ht="91.5" customHeight="1">
      <c r="A14" s="63" t="s">
        <v>47</v>
      </c>
      <c r="B14" s="64" t="s">
        <v>48</v>
      </c>
      <c r="C14" s="64" t="s">
        <v>49</v>
      </c>
      <c r="D14" s="65" t="s">
        <v>50</v>
      </c>
      <c r="E14" s="31" t="s">
        <v>51</v>
      </c>
      <c r="F14" s="32" t="s">
        <v>52</v>
      </c>
      <c r="G14" s="33" t="s">
        <v>53</v>
      </c>
      <c r="H14" s="34" t="s">
        <v>6</v>
      </c>
      <c r="I14" s="35" t="s">
        <v>54</v>
      </c>
      <c r="J14" s="33" t="s">
        <v>55</v>
      </c>
      <c r="K14" s="33" t="s">
        <v>56</v>
      </c>
      <c r="L14" s="33" t="s">
        <v>57</v>
      </c>
      <c r="M14" s="33">
        <v>2</v>
      </c>
      <c r="N14" s="33">
        <v>4</v>
      </c>
      <c r="O14" s="36">
        <f>M14*N14</f>
        <v>8</v>
      </c>
      <c r="P14" s="37" t="str">
        <f>+IF(AND(O14&gt;1,O14&lt;=4),"BAJO",IF(AND(O14&gt;=5,O14&lt;=8),"MEDIO",IF(AND(O14&gt;=9,O14&lt;=20),"ALTO",IF(AND(O14&gt;=21,O14&lt;=24),"MUY ALTO"))))</f>
        <v>MEDIO</v>
      </c>
      <c r="Q14" s="33">
        <v>25</v>
      </c>
      <c r="R14" s="38">
        <f>O14*Q14</f>
        <v>200</v>
      </c>
      <c r="S14" s="36" t="str">
        <f>+IF(AND(R14&gt;=1,R14&lt;=20),"IV",IF(AND(R14&gt;=40,R14&lt;=120),"III",IF(AND(R14&gt;=150,R14&lt;=500),"II",IF(AND(R14&gt;=600,R14&lt;=4000),"I",0))))</f>
        <v>II</v>
      </c>
      <c r="T14" s="36" t="str">
        <f>+IF(AND(R14&gt;=1,R14&lt;=20),"Aceptable",IF(AND(R14&gt;=40,R14&lt;=120),"Mejorable",IF(AND(R14&gt;=150,R14&lt;=500),"Aceptable con control específico",IF(AND(R14&gt;=600,R14&lt;=4000),"No aceptable",0))))</f>
        <v>Aceptable con control específico</v>
      </c>
      <c r="U14" s="33">
        <v>2</v>
      </c>
      <c r="V14" s="35" t="s">
        <v>58</v>
      </c>
      <c r="W14" s="33" t="s">
        <v>6</v>
      </c>
      <c r="X14" s="33" t="s">
        <v>59</v>
      </c>
      <c r="Y14" s="33" t="s">
        <v>60</v>
      </c>
      <c r="Z14" s="33" t="s">
        <v>61</v>
      </c>
      <c r="AA14" s="33" t="s">
        <v>62</v>
      </c>
      <c r="AB14" s="34" t="s">
        <v>63</v>
      </c>
      <c r="AC14" s="39" t="s">
        <v>64</v>
      </c>
      <c r="AD14" s="40"/>
      <c r="AE14" s="40"/>
      <c r="AF14" s="40"/>
      <c r="AG14" s="40"/>
      <c r="AH14" s="40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</row>
    <row r="15" spans="1:64" ht="127.5" customHeight="1">
      <c r="A15" s="63"/>
      <c r="B15" s="64"/>
      <c r="C15" s="64"/>
      <c r="D15" s="65"/>
      <c r="E15" s="31" t="s">
        <v>65</v>
      </c>
      <c r="F15" s="32" t="s">
        <v>66</v>
      </c>
      <c r="G15" s="33" t="s">
        <v>67</v>
      </c>
      <c r="H15" s="34" t="s">
        <v>6</v>
      </c>
      <c r="I15" s="33" t="s">
        <v>68</v>
      </c>
      <c r="J15" s="34" t="s">
        <v>69</v>
      </c>
      <c r="K15" s="33" t="s">
        <v>70</v>
      </c>
      <c r="L15" s="33" t="s">
        <v>71</v>
      </c>
      <c r="M15" s="33">
        <v>2</v>
      </c>
      <c r="N15" s="33">
        <v>4</v>
      </c>
      <c r="O15" s="36">
        <f>M15*N15</f>
        <v>8</v>
      </c>
      <c r="P15" s="37" t="str">
        <f>+IF(AND(O15&gt;1,O15&lt;=4),"BAJO",IF(AND(O15&gt;=5,O15&lt;=8),"MEDIO",IF(AND(O15&gt;=9,O15&lt;=20),"ALTO",IF(AND(O15&gt;=21,O15&lt;=24),"MUY ALTO"))))</f>
        <v>MEDIO</v>
      </c>
      <c r="Q15" s="33">
        <v>10</v>
      </c>
      <c r="R15" s="38">
        <f>O15*Q15</f>
        <v>80</v>
      </c>
      <c r="S15" s="36" t="str">
        <f>+IF(AND(R15&gt;=1,R15&lt;=20),"IV",IF(AND(R15&gt;=40,R15&lt;=120),"III",IF(AND(R15&gt;=150,R15&lt;=500),"II",IF(AND(R15&gt;=600,R15&lt;=4000),"I",0))))</f>
        <v>III</v>
      </c>
      <c r="T15" s="36" t="str">
        <f>+IF(AND(R15&gt;=1,R15&lt;=20),"Aceptable",IF(AND(R15&gt;=40,R15&lt;=120),"Mejorable",IF(AND(R15&gt;=150,R15&lt;=500),"Aceptable con control específico",IF(AND(R15&gt;=600,R15&lt;=4000),"No aceptable",0))))</f>
        <v>Mejorable</v>
      </c>
      <c r="U15" s="33">
        <v>2</v>
      </c>
      <c r="V15" s="33" t="s">
        <v>72</v>
      </c>
      <c r="W15" s="33" t="s">
        <v>8</v>
      </c>
      <c r="X15" s="33" t="s">
        <v>59</v>
      </c>
      <c r="Y15" s="33" t="s">
        <v>59</v>
      </c>
      <c r="Z15" s="33" t="s">
        <v>59</v>
      </c>
      <c r="AA15" s="33" t="s">
        <v>73</v>
      </c>
      <c r="AB15" s="33" t="s">
        <v>63</v>
      </c>
      <c r="AC15" s="39" t="s">
        <v>64</v>
      </c>
      <c r="AF15" s="40"/>
      <c r="AG15" s="40"/>
      <c r="AH15" s="40"/>
      <c r="AI15" s="40"/>
      <c r="AJ15" s="40"/>
      <c r="AK15" s="40"/>
      <c r="AL15" s="40"/>
      <c r="AM15" s="40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</row>
    <row r="16" spans="1:64" ht="41.45" customHeight="1">
      <c r="A16" s="63"/>
      <c r="B16" s="64"/>
      <c r="C16" s="64"/>
      <c r="D16" s="65"/>
      <c r="E16" s="31" t="s">
        <v>65</v>
      </c>
      <c r="F16" s="32" t="s">
        <v>74</v>
      </c>
      <c r="G16" s="33" t="s">
        <v>75</v>
      </c>
      <c r="H16" s="34" t="s">
        <v>6</v>
      </c>
      <c r="I16" s="33" t="s">
        <v>76</v>
      </c>
      <c r="J16" s="34" t="s">
        <v>69</v>
      </c>
      <c r="K16" s="34" t="s">
        <v>77</v>
      </c>
      <c r="L16" s="33" t="s">
        <v>69</v>
      </c>
      <c r="M16" s="33">
        <v>2</v>
      </c>
      <c r="N16" s="33">
        <v>3</v>
      </c>
      <c r="O16" s="36">
        <f>M16*N16</f>
        <v>6</v>
      </c>
      <c r="P16" s="37" t="str">
        <f>+IF(AND(O16&gt;1,O16&lt;=4),"BAJO",IF(AND(O16&gt;=5,O16&lt;=8),"MEDIO",IF(AND(O16&gt;=9,O16&lt;=20),"ALTO",IF(AND(O16&gt;=21,O16&lt;=24),"MUY ALTO"))))</f>
        <v>MEDIO</v>
      </c>
      <c r="Q16" s="33">
        <v>10</v>
      </c>
      <c r="R16" s="38">
        <f>O16*Q16</f>
        <v>60</v>
      </c>
      <c r="S16" s="36" t="str">
        <f>+IF(AND(R16&gt;=1,R16&lt;=20),"IV",IF(AND(R16&gt;=40,R16&lt;=120),"III",IF(AND(R16&gt;=150,R16&lt;=500),"II",IF(AND(R16&gt;=600,R16&lt;=4000),"I",0))))</f>
        <v>III</v>
      </c>
      <c r="T16" s="36" t="str">
        <f>+IF(AND(R16&gt;=1,R16&lt;=20),"Aceptable",IF(AND(R16&gt;=40,R16&lt;=120),"Mejorable",IF(AND(R16&gt;=150,R16&lt;=500),"Aceptable con control específico",IF(AND(R16&gt;=600,R16&lt;=4000),"No aceptable",0))))</f>
        <v>Mejorable</v>
      </c>
      <c r="U16" s="33">
        <v>2</v>
      </c>
      <c r="V16" s="33" t="s">
        <v>78</v>
      </c>
      <c r="W16" s="33" t="s">
        <v>6</v>
      </c>
      <c r="X16" s="33" t="s">
        <v>59</v>
      </c>
      <c r="Y16" s="33" t="s">
        <v>59</v>
      </c>
      <c r="Z16" s="33" t="s">
        <v>59</v>
      </c>
      <c r="AA16" s="33" t="s">
        <v>79</v>
      </c>
      <c r="AB16" s="33" t="s">
        <v>63</v>
      </c>
      <c r="AC16" s="39" t="s">
        <v>80</v>
      </c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ht="86.25" customHeight="1">
      <c r="A17" s="63"/>
      <c r="B17" s="64"/>
      <c r="C17" s="64"/>
      <c r="D17" s="65"/>
      <c r="E17" s="31" t="s">
        <v>81</v>
      </c>
      <c r="F17" s="33" t="s">
        <v>82</v>
      </c>
      <c r="G17" s="33" t="s">
        <v>83</v>
      </c>
      <c r="H17" s="34" t="s">
        <v>6</v>
      </c>
      <c r="I17" s="41" t="s">
        <v>84</v>
      </c>
      <c r="J17" s="34" t="s">
        <v>69</v>
      </c>
      <c r="K17" s="33" t="s">
        <v>85</v>
      </c>
      <c r="L17" s="33" t="s">
        <v>69</v>
      </c>
      <c r="M17" s="33">
        <v>2</v>
      </c>
      <c r="N17" s="33">
        <v>1</v>
      </c>
      <c r="O17" s="36">
        <f>M17*N17</f>
        <v>2</v>
      </c>
      <c r="P17" s="37" t="str">
        <f>+IF(AND(O17&gt;1,O17&lt;=4),"BAJO",IF(AND(O17&gt;=5,O17&lt;=8),"MEDIO",IF(AND(O17&gt;=9,O17&lt;=20),"ALTO",IF(AND(O17&gt;=21,O17&lt;=24),"MUY ALTO"))))</f>
        <v>BAJO</v>
      </c>
      <c r="Q17" s="33">
        <v>25</v>
      </c>
      <c r="R17" s="38">
        <f>O17*Q17</f>
        <v>50</v>
      </c>
      <c r="S17" s="36" t="str">
        <f>+IF(AND(R17&gt;=1,R17&lt;=20),"IV",IF(AND(R17&gt;=40,R17&lt;=120),"III",IF(AND(R17&gt;=150,R17&lt;=500),"II",IF(AND(R17&gt;=600,R17&lt;=4000),"I",0))))</f>
        <v>III</v>
      </c>
      <c r="T17" s="36" t="str">
        <f>+IF(AND(R17&gt;=1,R17&lt;=20),"Aceptable",IF(AND(R17&gt;=40,R17&lt;=120),"Mejorable",IF(AND(R17&gt;=150,R17&lt;=500),"Aceptable con control específico",IF(AND(R17&gt;=600,R17&lt;=4000),"No aceptable",0))))</f>
        <v>Mejorable</v>
      </c>
      <c r="U17" s="33">
        <v>2</v>
      </c>
      <c r="V17" s="41" t="s">
        <v>86</v>
      </c>
      <c r="W17" s="33" t="s">
        <v>6</v>
      </c>
      <c r="X17" s="33" t="s">
        <v>59</v>
      </c>
      <c r="Y17" s="33" t="s">
        <v>59</v>
      </c>
      <c r="Z17" s="33" t="s">
        <v>59</v>
      </c>
      <c r="AA17" s="35" t="s">
        <v>87</v>
      </c>
      <c r="AB17" s="34" t="s">
        <v>63</v>
      </c>
      <c r="AC17" s="39" t="s">
        <v>80</v>
      </c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</row>
    <row r="18" spans="1:64" ht="218.25" customHeight="1">
      <c r="A18" s="63"/>
      <c r="B18" s="64"/>
      <c r="C18" s="64"/>
      <c r="D18" s="65"/>
      <c r="E18" s="31" t="s">
        <v>88</v>
      </c>
      <c r="F18" s="33" t="s">
        <v>89</v>
      </c>
      <c r="G18" s="33" t="s">
        <v>90</v>
      </c>
      <c r="H18" s="34" t="s">
        <v>6</v>
      </c>
      <c r="I18" s="33" t="s">
        <v>91</v>
      </c>
      <c r="J18" s="34" t="s">
        <v>69</v>
      </c>
      <c r="K18" s="33" t="s">
        <v>92</v>
      </c>
      <c r="L18" s="42" t="s">
        <v>93</v>
      </c>
      <c r="M18" s="42" t="s">
        <v>59</v>
      </c>
      <c r="N18" s="42" t="s">
        <v>59</v>
      </c>
      <c r="O18" s="42" t="s">
        <v>59</v>
      </c>
      <c r="P18" s="42" t="s">
        <v>59</v>
      </c>
      <c r="Q18" s="42" t="s">
        <v>59</v>
      </c>
      <c r="R18" s="42" t="s">
        <v>59</v>
      </c>
      <c r="S18" s="42" t="s">
        <v>59</v>
      </c>
      <c r="T18" s="42" t="s">
        <v>59</v>
      </c>
      <c r="U18" s="33">
        <v>2</v>
      </c>
      <c r="V18" s="33" t="s">
        <v>59</v>
      </c>
      <c r="W18" s="33" t="s">
        <v>6</v>
      </c>
      <c r="X18" s="33" t="s">
        <v>59</v>
      </c>
      <c r="Y18" s="33" t="s">
        <v>59</v>
      </c>
      <c r="Z18" s="33" t="s">
        <v>59</v>
      </c>
      <c r="AA18" s="33" t="s">
        <v>94</v>
      </c>
      <c r="AB18" s="34" t="s">
        <v>63</v>
      </c>
      <c r="AC18" s="39" t="s">
        <v>95</v>
      </c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64" ht="77.25" customHeight="1">
      <c r="A19" s="63"/>
      <c r="B19" s="64"/>
      <c r="C19" s="64"/>
      <c r="D19" s="65"/>
      <c r="E19" s="31" t="s">
        <v>96</v>
      </c>
      <c r="F19" s="33" t="s">
        <v>97</v>
      </c>
      <c r="G19" s="33" t="s">
        <v>98</v>
      </c>
      <c r="H19" s="34" t="s">
        <v>6</v>
      </c>
      <c r="I19" s="33" t="s">
        <v>99</v>
      </c>
      <c r="J19" s="34" t="s">
        <v>69</v>
      </c>
      <c r="K19" s="33" t="s">
        <v>100</v>
      </c>
      <c r="L19" s="42" t="s">
        <v>69</v>
      </c>
      <c r="M19" s="42">
        <v>2</v>
      </c>
      <c r="N19" s="42">
        <v>4</v>
      </c>
      <c r="O19" s="36">
        <f t="shared" ref="O19:O27" si="0">M19*N19</f>
        <v>8</v>
      </c>
      <c r="P19" s="37" t="str">
        <f t="shared" ref="P19:P27" si="1">+IF(AND(O19&gt;1,O19&lt;=4),"BAJO",IF(AND(O19&gt;=5,O19&lt;=8),"MEDIO",IF(AND(O19&gt;=9,O19&lt;=20),"ALTO",IF(AND(O19&gt;=21,O19&lt;=24),"MUY ALTO"))))</f>
        <v>MEDIO</v>
      </c>
      <c r="Q19" s="42">
        <v>10</v>
      </c>
      <c r="R19" s="38">
        <f t="shared" ref="R19:R27" si="2">O19*Q19</f>
        <v>80</v>
      </c>
      <c r="S19" s="36" t="str">
        <f t="shared" ref="S19:S27" si="3">+IF(AND(R19&gt;=1,R19&lt;=20),"IV",IF(AND(R19&gt;=40,R19&lt;=120),"III",IF(AND(R19&gt;=150,R19&lt;=500),"II",IF(AND(R19&gt;=600,R19&lt;=4000),"I",0))))</f>
        <v>III</v>
      </c>
      <c r="T19" s="36" t="str">
        <f t="shared" ref="T19:T27" si="4">+IF(AND(R19&gt;=1,R19&lt;=20),"Aceptable",IF(AND(R19&gt;=40,R19&lt;=120),"Mejorable",IF(AND(R19&gt;=150,R19&lt;=500),"Aceptable con control específico",IF(AND(R19&gt;=600,R19&lt;=4000),"No aceptable",0))))</f>
        <v>Mejorable</v>
      </c>
      <c r="U19" s="33">
        <v>2</v>
      </c>
      <c r="V19" s="33" t="s">
        <v>101</v>
      </c>
      <c r="W19" s="33" t="s">
        <v>8</v>
      </c>
      <c r="X19" s="33" t="s">
        <v>59</v>
      </c>
      <c r="Y19" s="33" t="s">
        <v>102</v>
      </c>
      <c r="Z19" s="33" t="s">
        <v>59</v>
      </c>
      <c r="AA19" s="33" t="s">
        <v>103</v>
      </c>
      <c r="AB19" s="34" t="s">
        <v>63</v>
      </c>
      <c r="AC19" s="39" t="s">
        <v>80</v>
      </c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spans="1:64" ht="155.25" customHeight="1">
      <c r="A20" s="63"/>
      <c r="B20" s="64"/>
      <c r="C20" s="64"/>
      <c r="D20" s="65"/>
      <c r="E20" s="31" t="s">
        <v>104</v>
      </c>
      <c r="F20" s="33" t="s">
        <v>105</v>
      </c>
      <c r="G20" s="33" t="s">
        <v>106</v>
      </c>
      <c r="H20" s="43" t="s">
        <v>6</v>
      </c>
      <c r="I20" s="43" t="s">
        <v>107</v>
      </c>
      <c r="J20" s="33" t="s">
        <v>108</v>
      </c>
      <c r="K20" s="33" t="s">
        <v>109</v>
      </c>
      <c r="L20" s="44" t="s">
        <v>110</v>
      </c>
      <c r="M20" s="44">
        <v>2</v>
      </c>
      <c r="N20" s="44">
        <v>4</v>
      </c>
      <c r="O20" s="36">
        <f t="shared" si="0"/>
        <v>8</v>
      </c>
      <c r="P20" s="37" t="str">
        <f t="shared" si="1"/>
        <v>MEDIO</v>
      </c>
      <c r="Q20" s="44">
        <v>25</v>
      </c>
      <c r="R20" s="38">
        <f t="shared" si="2"/>
        <v>200</v>
      </c>
      <c r="S20" s="36" t="str">
        <f t="shared" si="3"/>
        <v>II</v>
      </c>
      <c r="T20" s="36" t="str">
        <f t="shared" si="4"/>
        <v>Aceptable con control específico</v>
      </c>
      <c r="U20" s="33">
        <v>2</v>
      </c>
      <c r="V20" s="33" t="s">
        <v>111</v>
      </c>
      <c r="W20" s="45" t="s">
        <v>6</v>
      </c>
      <c r="X20" s="33" t="s">
        <v>59</v>
      </c>
      <c r="Y20" s="33" t="s">
        <v>112</v>
      </c>
      <c r="Z20" s="33" t="s">
        <v>113</v>
      </c>
      <c r="AA20" s="44" t="s">
        <v>114</v>
      </c>
      <c r="AB20" s="44" t="s">
        <v>115</v>
      </c>
      <c r="AC20" s="39" t="s">
        <v>116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</row>
    <row r="21" spans="1:64" ht="142.5" customHeight="1">
      <c r="A21" s="63"/>
      <c r="B21" s="64"/>
      <c r="C21" s="64"/>
      <c r="D21" s="65"/>
      <c r="E21" s="31" t="s">
        <v>117</v>
      </c>
      <c r="F21" s="33" t="s">
        <v>118</v>
      </c>
      <c r="G21" s="33" t="s">
        <v>119</v>
      </c>
      <c r="H21" s="34" t="s">
        <v>6</v>
      </c>
      <c r="I21" s="33" t="s">
        <v>120</v>
      </c>
      <c r="J21" s="33" t="s">
        <v>121</v>
      </c>
      <c r="K21" s="33" t="s">
        <v>122</v>
      </c>
      <c r="L21" s="33" t="s">
        <v>123</v>
      </c>
      <c r="M21" s="33">
        <v>2</v>
      </c>
      <c r="N21" s="33">
        <v>1</v>
      </c>
      <c r="O21" s="36">
        <f t="shared" si="0"/>
        <v>2</v>
      </c>
      <c r="P21" s="37" t="str">
        <f t="shared" si="1"/>
        <v>BAJO</v>
      </c>
      <c r="Q21" s="33">
        <v>60</v>
      </c>
      <c r="R21" s="38">
        <f t="shared" si="2"/>
        <v>120</v>
      </c>
      <c r="S21" s="36" t="str">
        <f t="shared" si="3"/>
        <v>III</v>
      </c>
      <c r="T21" s="36" t="str">
        <f t="shared" si="4"/>
        <v>Mejorable</v>
      </c>
      <c r="U21" s="33">
        <v>2</v>
      </c>
      <c r="V21" s="33" t="s">
        <v>111</v>
      </c>
      <c r="W21" s="33" t="s">
        <v>6</v>
      </c>
      <c r="X21" s="33" t="s">
        <v>59</v>
      </c>
      <c r="Y21" s="33" t="s">
        <v>124</v>
      </c>
      <c r="Z21" s="33" t="s">
        <v>125</v>
      </c>
      <c r="AA21" s="33" t="s">
        <v>126</v>
      </c>
      <c r="AB21" s="34" t="s">
        <v>63</v>
      </c>
      <c r="AC21" s="39" t="s">
        <v>127</v>
      </c>
      <c r="AD21" s="40"/>
      <c r="AE21" s="40"/>
      <c r="AF21" s="40"/>
      <c r="AG21" s="40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</row>
    <row r="22" spans="1:64" ht="193.5" customHeight="1">
      <c r="A22" s="63"/>
      <c r="B22" s="64"/>
      <c r="C22" s="64"/>
      <c r="D22" s="65"/>
      <c r="E22" s="31" t="s">
        <v>128</v>
      </c>
      <c r="F22" s="33" t="s">
        <v>129</v>
      </c>
      <c r="G22" s="33" t="s">
        <v>130</v>
      </c>
      <c r="H22" s="34" t="s">
        <v>6</v>
      </c>
      <c r="I22" s="33" t="s">
        <v>131</v>
      </c>
      <c r="J22" s="33" t="s">
        <v>132</v>
      </c>
      <c r="K22" s="33" t="s">
        <v>133</v>
      </c>
      <c r="L22" s="33" t="s">
        <v>134</v>
      </c>
      <c r="M22" s="33">
        <v>2</v>
      </c>
      <c r="N22" s="33">
        <v>4</v>
      </c>
      <c r="O22" s="36">
        <f t="shared" si="0"/>
        <v>8</v>
      </c>
      <c r="P22" s="37" t="str">
        <f t="shared" si="1"/>
        <v>MEDIO</v>
      </c>
      <c r="Q22" s="33">
        <v>60</v>
      </c>
      <c r="R22" s="38">
        <f t="shared" si="2"/>
        <v>480</v>
      </c>
      <c r="S22" s="36" t="str">
        <f t="shared" si="3"/>
        <v>II</v>
      </c>
      <c r="T22" s="36" t="str">
        <f t="shared" si="4"/>
        <v>Aceptable con control específico</v>
      </c>
      <c r="U22" s="33">
        <v>2</v>
      </c>
      <c r="V22" s="33" t="s">
        <v>135</v>
      </c>
      <c r="W22" s="33" t="s">
        <v>6</v>
      </c>
      <c r="X22" s="33" t="s">
        <v>59</v>
      </c>
      <c r="Y22" s="33" t="s">
        <v>136</v>
      </c>
      <c r="Z22" s="33" t="s">
        <v>137</v>
      </c>
      <c r="AA22" s="33" t="s">
        <v>138</v>
      </c>
      <c r="AB22" s="33" t="s">
        <v>139</v>
      </c>
      <c r="AC22" s="39" t="s">
        <v>64</v>
      </c>
      <c r="AD22" s="40"/>
      <c r="AE22" s="40"/>
      <c r="AF22" s="40"/>
      <c r="AG22" s="40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</row>
    <row r="23" spans="1:64" ht="72" customHeight="1">
      <c r="A23" s="63"/>
      <c r="B23" s="64"/>
      <c r="C23" s="64"/>
      <c r="D23" s="65"/>
      <c r="E23" s="31" t="s">
        <v>128</v>
      </c>
      <c r="F23" s="33" t="s">
        <v>140</v>
      </c>
      <c r="G23" s="33" t="s">
        <v>141</v>
      </c>
      <c r="H23" s="34" t="s">
        <v>6</v>
      </c>
      <c r="I23" s="33" t="s">
        <v>142</v>
      </c>
      <c r="J23" s="34" t="s">
        <v>69</v>
      </c>
      <c r="K23" s="33" t="s">
        <v>143</v>
      </c>
      <c r="L23" s="33" t="s">
        <v>144</v>
      </c>
      <c r="M23" s="42">
        <v>2</v>
      </c>
      <c r="N23" s="42">
        <v>4</v>
      </c>
      <c r="O23" s="36">
        <f t="shared" si="0"/>
        <v>8</v>
      </c>
      <c r="P23" s="37" t="str">
        <f t="shared" si="1"/>
        <v>MEDIO</v>
      </c>
      <c r="Q23" s="42">
        <v>25</v>
      </c>
      <c r="R23" s="38">
        <f t="shared" si="2"/>
        <v>200</v>
      </c>
      <c r="S23" s="36" t="str">
        <f t="shared" si="3"/>
        <v>II</v>
      </c>
      <c r="T23" s="36" t="str">
        <f t="shared" si="4"/>
        <v>Aceptable con control específico</v>
      </c>
      <c r="U23" s="33">
        <v>2</v>
      </c>
      <c r="V23" s="33" t="s">
        <v>145</v>
      </c>
      <c r="W23" s="33" t="s">
        <v>8</v>
      </c>
      <c r="X23" s="33" t="s">
        <v>59</v>
      </c>
      <c r="Y23" s="33" t="s">
        <v>59</v>
      </c>
      <c r="Z23" s="33" t="s">
        <v>59</v>
      </c>
      <c r="AA23" s="33" t="s">
        <v>146</v>
      </c>
      <c r="AB23" s="33" t="s">
        <v>139</v>
      </c>
      <c r="AC23" s="39" t="s">
        <v>80</v>
      </c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spans="1:64" ht="97.5" customHeight="1">
      <c r="A24" s="63" t="s">
        <v>147</v>
      </c>
      <c r="B24" s="64" t="s">
        <v>148</v>
      </c>
      <c r="C24" s="64" t="s">
        <v>149</v>
      </c>
      <c r="D24" s="66" t="s">
        <v>150</v>
      </c>
      <c r="E24" s="31" t="s">
        <v>51</v>
      </c>
      <c r="F24" s="31" t="s">
        <v>52</v>
      </c>
      <c r="G24" s="33" t="s">
        <v>151</v>
      </c>
      <c r="H24" s="34" t="s">
        <v>6</v>
      </c>
      <c r="I24" s="35" t="s">
        <v>54</v>
      </c>
      <c r="J24" s="33" t="s">
        <v>55</v>
      </c>
      <c r="K24" s="33" t="s">
        <v>56</v>
      </c>
      <c r="L24" s="33" t="s">
        <v>57</v>
      </c>
      <c r="M24" s="33">
        <v>2</v>
      </c>
      <c r="N24" s="33">
        <v>4</v>
      </c>
      <c r="O24" s="36">
        <f t="shared" si="0"/>
        <v>8</v>
      </c>
      <c r="P24" s="37" t="str">
        <f t="shared" si="1"/>
        <v>MEDIO</v>
      </c>
      <c r="Q24" s="33">
        <v>25</v>
      </c>
      <c r="R24" s="38">
        <f t="shared" si="2"/>
        <v>200</v>
      </c>
      <c r="S24" s="36" t="str">
        <f t="shared" si="3"/>
        <v>II</v>
      </c>
      <c r="T24" s="36" t="str">
        <f t="shared" si="4"/>
        <v>Aceptable con control específico</v>
      </c>
      <c r="U24" s="33">
        <v>1</v>
      </c>
      <c r="V24" s="35" t="s">
        <v>58</v>
      </c>
      <c r="W24" s="33" t="s">
        <v>6</v>
      </c>
      <c r="X24" s="33" t="s">
        <v>59</v>
      </c>
      <c r="Y24" s="33" t="s">
        <v>60</v>
      </c>
      <c r="Z24" s="33" t="s">
        <v>61</v>
      </c>
      <c r="AA24" s="33" t="s">
        <v>62</v>
      </c>
      <c r="AB24" s="34" t="s">
        <v>63</v>
      </c>
      <c r="AC24" s="39" t="s">
        <v>64</v>
      </c>
      <c r="AD24" s="40"/>
      <c r="AE24" s="40"/>
      <c r="AF24" s="40"/>
      <c r="AG24" s="40"/>
      <c r="AH24" s="40"/>
      <c r="AI24" s="22"/>
      <c r="AJ24" s="22"/>
      <c r="AK24" s="22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spans="1:64" ht="42.75" customHeight="1">
      <c r="A25" s="63"/>
      <c r="B25" s="64"/>
      <c r="C25" s="64"/>
      <c r="D25" s="66"/>
      <c r="E25" s="31" t="s">
        <v>65</v>
      </c>
      <c r="F25" s="32" t="s">
        <v>66</v>
      </c>
      <c r="G25" s="33" t="s">
        <v>67</v>
      </c>
      <c r="H25" s="34" t="s">
        <v>6</v>
      </c>
      <c r="I25" s="33" t="s">
        <v>68</v>
      </c>
      <c r="J25" s="34" t="s">
        <v>69</v>
      </c>
      <c r="K25" s="34" t="s">
        <v>69</v>
      </c>
      <c r="L25" s="33" t="s">
        <v>71</v>
      </c>
      <c r="M25" s="33">
        <v>2</v>
      </c>
      <c r="N25" s="33">
        <v>4</v>
      </c>
      <c r="O25" s="36">
        <f t="shared" si="0"/>
        <v>8</v>
      </c>
      <c r="P25" s="37" t="str">
        <f t="shared" si="1"/>
        <v>MEDIO</v>
      </c>
      <c r="Q25" s="33">
        <v>10</v>
      </c>
      <c r="R25" s="38">
        <f t="shared" si="2"/>
        <v>80</v>
      </c>
      <c r="S25" s="36" t="str">
        <f t="shared" si="3"/>
        <v>III</v>
      </c>
      <c r="T25" s="36" t="str">
        <f t="shared" si="4"/>
        <v>Mejorable</v>
      </c>
      <c r="U25" s="33">
        <v>1</v>
      </c>
      <c r="V25" s="33" t="s">
        <v>72</v>
      </c>
      <c r="W25" s="33" t="s">
        <v>8</v>
      </c>
      <c r="X25" s="33" t="s">
        <v>59</v>
      </c>
      <c r="Y25" s="33" t="s">
        <v>59</v>
      </c>
      <c r="Z25" s="33" t="s">
        <v>59</v>
      </c>
      <c r="AA25" s="33" t="s">
        <v>73</v>
      </c>
      <c r="AB25" s="33" t="s">
        <v>63</v>
      </c>
      <c r="AC25" s="39" t="s">
        <v>64</v>
      </c>
      <c r="AF25" s="40"/>
      <c r="AG25" s="40"/>
      <c r="AH25" s="40"/>
      <c r="AI25" s="40"/>
      <c r="AJ25" s="40"/>
      <c r="AK25" s="40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64" ht="42.75" customHeight="1">
      <c r="A26" s="63"/>
      <c r="B26" s="64"/>
      <c r="C26" s="64"/>
      <c r="D26" s="66"/>
      <c r="E26" s="31" t="s">
        <v>65</v>
      </c>
      <c r="F26" s="32" t="s">
        <v>74</v>
      </c>
      <c r="G26" s="33" t="s">
        <v>75</v>
      </c>
      <c r="H26" s="34" t="s">
        <v>6</v>
      </c>
      <c r="I26" s="33" t="s">
        <v>76</v>
      </c>
      <c r="J26" s="34" t="s">
        <v>69</v>
      </c>
      <c r="K26" s="34" t="s">
        <v>77</v>
      </c>
      <c r="L26" s="33" t="s">
        <v>69</v>
      </c>
      <c r="M26" s="33">
        <v>2</v>
      </c>
      <c r="N26" s="33">
        <v>3</v>
      </c>
      <c r="O26" s="36">
        <f t="shared" si="0"/>
        <v>6</v>
      </c>
      <c r="P26" s="37" t="str">
        <f t="shared" si="1"/>
        <v>MEDIO</v>
      </c>
      <c r="Q26" s="33">
        <v>10</v>
      </c>
      <c r="R26" s="38">
        <f t="shared" si="2"/>
        <v>60</v>
      </c>
      <c r="S26" s="36" t="str">
        <f t="shared" si="3"/>
        <v>III</v>
      </c>
      <c r="T26" s="36" t="str">
        <f t="shared" si="4"/>
        <v>Mejorable</v>
      </c>
      <c r="U26" s="33">
        <v>1</v>
      </c>
      <c r="V26" s="33" t="s">
        <v>78</v>
      </c>
      <c r="W26" s="33" t="s">
        <v>6</v>
      </c>
      <c r="X26" s="33" t="s">
        <v>59</v>
      </c>
      <c r="Y26" s="33" t="s">
        <v>59</v>
      </c>
      <c r="Z26" s="33" t="s">
        <v>59</v>
      </c>
      <c r="AA26" s="33" t="s">
        <v>79</v>
      </c>
      <c r="AB26" s="33" t="s">
        <v>63</v>
      </c>
      <c r="AC26" s="39" t="s">
        <v>80</v>
      </c>
      <c r="AD26" s="40"/>
      <c r="AE26" s="40"/>
      <c r="AF26" s="40"/>
      <c r="AG26" s="40"/>
      <c r="AH26" s="40"/>
      <c r="AI26" s="40"/>
      <c r="AJ26" s="40"/>
      <c r="AK26" s="40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64" ht="88.5" customHeight="1">
      <c r="A27" s="63"/>
      <c r="B27" s="64"/>
      <c r="C27" s="64"/>
      <c r="D27" s="66"/>
      <c r="E27" s="31" t="s">
        <v>81</v>
      </c>
      <c r="F27" s="33" t="s">
        <v>152</v>
      </c>
      <c r="G27" s="33" t="s">
        <v>83</v>
      </c>
      <c r="H27" s="34" t="s">
        <v>6</v>
      </c>
      <c r="I27" s="41" t="s">
        <v>84</v>
      </c>
      <c r="J27" s="34" t="s">
        <v>69</v>
      </c>
      <c r="K27" s="33" t="s">
        <v>85</v>
      </c>
      <c r="L27" s="33" t="s">
        <v>69</v>
      </c>
      <c r="M27" s="33">
        <v>2</v>
      </c>
      <c r="N27" s="33">
        <v>1</v>
      </c>
      <c r="O27" s="36">
        <f t="shared" si="0"/>
        <v>2</v>
      </c>
      <c r="P27" s="37" t="str">
        <f t="shared" si="1"/>
        <v>BAJO</v>
      </c>
      <c r="Q27" s="33">
        <v>25</v>
      </c>
      <c r="R27" s="38">
        <f t="shared" si="2"/>
        <v>50</v>
      </c>
      <c r="S27" s="36" t="str">
        <f t="shared" si="3"/>
        <v>III</v>
      </c>
      <c r="T27" s="36" t="str">
        <f t="shared" si="4"/>
        <v>Mejorable</v>
      </c>
      <c r="U27" s="33">
        <v>1</v>
      </c>
      <c r="V27" s="41" t="s">
        <v>86</v>
      </c>
      <c r="W27" s="33" t="s">
        <v>6</v>
      </c>
      <c r="X27" s="33" t="s">
        <v>59</v>
      </c>
      <c r="Y27" s="33" t="s">
        <v>59</v>
      </c>
      <c r="Z27" s="33" t="s">
        <v>59</v>
      </c>
      <c r="AA27" s="35" t="s">
        <v>87</v>
      </c>
      <c r="AB27" s="34" t="s">
        <v>63</v>
      </c>
      <c r="AC27" s="39" t="s">
        <v>80</v>
      </c>
      <c r="AD27" s="40"/>
      <c r="AE27" s="40"/>
      <c r="AF27" s="40"/>
      <c r="AG27" s="40"/>
      <c r="AH27" s="40"/>
      <c r="AI27" s="40"/>
      <c r="AJ27" s="40"/>
      <c r="AK27" s="40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64" ht="134.25" customHeight="1">
      <c r="A28" s="63"/>
      <c r="B28" s="64"/>
      <c r="C28" s="64"/>
      <c r="D28" s="66"/>
      <c r="E28" s="31" t="s">
        <v>88</v>
      </c>
      <c r="F28" s="33" t="s">
        <v>89</v>
      </c>
      <c r="G28" s="33" t="s">
        <v>90</v>
      </c>
      <c r="H28" s="34" t="s">
        <v>6</v>
      </c>
      <c r="I28" s="33" t="s">
        <v>91</v>
      </c>
      <c r="J28" s="34" t="s">
        <v>69</v>
      </c>
      <c r="K28" s="33" t="s">
        <v>92</v>
      </c>
      <c r="L28" s="42" t="s">
        <v>93</v>
      </c>
      <c r="M28" s="42" t="s">
        <v>59</v>
      </c>
      <c r="N28" s="42" t="s">
        <v>59</v>
      </c>
      <c r="O28" s="42" t="s">
        <v>59</v>
      </c>
      <c r="P28" s="42" t="s">
        <v>59</v>
      </c>
      <c r="Q28" s="42" t="s">
        <v>59</v>
      </c>
      <c r="R28" s="42" t="s">
        <v>59</v>
      </c>
      <c r="S28" s="42" t="s">
        <v>59</v>
      </c>
      <c r="T28" s="42" t="s">
        <v>59</v>
      </c>
      <c r="U28" s="33">
        <v>1</v>
      </c>
      <c r="V28" s="33" t="s">
        <v>59</v>
      </c>
      <c r="W28" s="33" t="s">
        <v>6</v>
      </c>
      <c r="X28" s="33" t="s">
        <v>59</v>
      </c>
      <c r="Y28" s="33" t="s">
        <v>59</v>
      </c>
      <c r="Z28" s="33" t="s">
        <v>59</v>
      </c>
      <c r="AA28" s="33" t="s">
        <v>94</v>
      </c>
      <c r="AB28" s="34" t="s">
        <v>59</v>
      </c>
      <c r="AC28" s="39" t="s">
        <v>153</v>
      </c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64" ht="42.75" customHeight="1">
      <c r="A29" s="63"/>
      <c r="B29" s="64"/>
      <c r="C29" s="64"/>
      <c r="D29" s="66"/>
      <c r="E29" s="31" t="s">
        <v>96</v>
      </c>
      <c r="F29" s="33" t="s">
        <v>97</v>
      </c>
      <c r="G29" s="33" t="s">
        <v>98</v>
      </c>
      <c r="H29" s="34" t="s">
        <v>6</v>
      </c>
      <c r="I29" s="33" t="s">
        <v>99</v>
      </c>
      <c r="J29" s="34" t="s">
        <v>69</v>
      </c>
      <c r="K29" s="33" t="s">
        <v>100</v>
      </c>
      <c r="L29" s="42" t="s">
        <v>69</v>
      </c>
      <c r="M29" s="42">
        <v>2</v>
      </c>
      <c r="N29" s="42">
        <v>4</v>
      </c>
      <c r="O29" s="36">
        <f t="shared" ref="O29:O39" si="5">M29*N29</f>
        <v>8</v>
      </c>
      <c r="P29" s="37" t="str">
        <f t="shared" ref="P29:P39" si="6">+IF(AND(O29&gt;1,O29&lt;=4),"BAJO",IF(AND(O29&gt;=5,O29&lt;=8),"MEDIO",IF(AND(O29&gt;=9,O29&lt;=20),"ALTO",IF(AND(O29&gt;=21,O29&lt;=24),"MUY ALTO"))))</f>
        <v>MEDIO</v>
      </c>
      <c r="Q29" s="42">
        <v>10</v>
      </c>
      <c r="R29" s="38">
        <f t="shared" ref="R29:R39" si="7">O29*Q29</f>
        <v>80</v>
      </c>
      <c r="S29" s="36" t="str">
        <f t="shared" ref="S29:S39" si="8">+IF(AND(R29&gt;=1,R29&lt;=20),"IV",IF(AND(R29&gt;=40,R29&lt;=120),"III",IF(AND(R29&gt;=150,R29&lt;=500),"II",IF(AND(R29&gt;=600,R29&lt;=4000),"I",0))))</f>
        <v>III</v>
      </c>
      <c r="T29" s="36" t="str">
        <f t="shared" ref="T29:T39" si="9">+IF(AND(R29&gt;=1,R29&lt;=20),"Aceptable",IF(AND(R29&gt;=40,R29&lt;=120),"Mejorable",IF(AND(R29&gt;=150,R29&lt;=500),"Aceptable con control específico",IF(AND(R29&gt;=600,R29&lt;=4000),"No aceptable",0))))</f>
        <v>Mejorable</v>
      </c>
      <c r="U29" s="33">
        <v>1</v>
      </c>
      <c r="V29" s="33" t="s">
        <v>101</v>
      </c>
      <c r="W29" s="33" t="s">
        <v>8</v>
      </c>
      <c r="X29" s="33" t="s">
        <v>59</v>
      </c>
      <c r="Y29" s="33" t="s">
        <v>102</v>
      </c>
      <c r="Z29" s="33" t="s">
        <v>59</v>
      </c>
      <c r="AA29" s="33" t="s">
        <v>103</v>
      </c>
      <c r="AB29" s="34" t="s">
        <v>63</v>
      </c>
      <c r="AC29" s="39" t="s">
        <v>80</v>
      </c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spans="1:64" ht="118.5" customHeight="1">
      <c r="A30" s="63"/>
      <c r="B30" s="64"/>
      <c r="C30" s="64"/>
      <c r="D30" s="66"/>
      <c r="E30" s="31" t="s">
        <v>104</v>
      </c>
      <c r="F30" s="33" t="s">
        <v>154</v>
      </c>
      <c r="G30" s="33" t="s">
        <v>106</v>
      </c>
      <c r="H30" s="43" t="s">
        <v>6</v>
      </c>
      <c r="I30" s="43" t="s">
        <v>155</v>
      </c>
      <c r="J30" s="33" t="s">
        <v>108</v>
      </c>
      <c r="K30" s="33" t="s">
        <v>109</v>
      </c>
      <c r="L30" s="44" t="s">
        <v>110</v>
      </c>
      <c r="M30" s="44">
        <v>2</v>
      </c>
      <c r="N30" s="44">
        <v>4</v>
      </c>
      <c r="O30" s="36">
        <f t="shared" si="5"/>
        <v>8</v>
      </c>
      <c r="P30" s="37" t="str">
        <f t="shared" si="6"/>
        <v>MEDIO</v>
      </c>
      <c r="Q30" s="44">
        <v>25</v>
      </c>
      <c r="R30" s="38">
        <f t="shared" si="7"/>
        <v>200</v>
      </c>
      <c r="S30" s="36" t="str">
        <f t="shared" si="8"/>
        <v>II</v>
      </c>
      <c r="T30" s="36" t="str">
        <f t="shared" si="9"/>
        <v>Aceptable con control específico</v>
      </c>
      <c r="U30" s="33">
        <v>1</v>
      </c>
      <c r="V30" s="33" t="s">
        <v>111</v>
      </c>
      <c r="W30" s="45" t="s">
        <v>6</v>
      </c>
      <c r="X30" s="33" t="s">
        <v>59</v>
      </c>
      <c r="Y30" s="33" t="s">
        <v>112</v>
      </c>
      <c r="Z30" s="33" t="s">
        <v>113</v>
      </c>
      <c r="AA30" s="44" t="s">
        <v>114</v>
      </c>
      <c r="AB30" s="44" t="s">
        <v>115</v>
      </c>
      <c r="AC30" s="39" t="s">
        <v>116</v>
      </c>
      <c r="AD30" s="22"/>
      <c r="AE30" s="22"/>
      <c r="AF30" s="22"/>
      <c r="AG30" s="22"/>
      <c r="AH30" s="22"/>
      <c r="AI30" s="22"/>
      <c r="AJ30" s="22"/>
      <c r="AK30" s="22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</row>
    <row r="31" spans="1:64" ht="109.5" customHeight="1">
      <c r="A31" s="63"/>
      <c r="B31" s="64"/>
      <c r="C31" s="64"/>
      <c r="D31" s="66"/>
      <c r="E31" s="31" t="s">
        <v>117</v>
      </c>
      <c r="F31" s="33" t="s">
        <v>118</v>
      </c>
      <c r="G31" s="33" t="s">
        <v>119</v>
      </c>
      <c r="H31" s="34" t="s">
        <v>6</v>
      </c>
      <c r="I31" s="33" t="s">
        <v>120</v>
      </c>
      <c r="J31" s="33" t="s">
        <v>156</v>
      </c>
      <c r="K31" s="33" t="s">
        <v>122</v>
      </c>
      <c r="L31" s="33" t="s">
        <v>123</v>
      </c>
      <c r="M31" s="33">
        <v>2</v>
      </c>
      <c r="N31" s="33">
        <v>1</v>
      </c>
      <c r="O31" s="36">
        <f t="shared" si="5"/>
        <v>2</v>
      </c>
      <c r="P31" s="37" t="str">
        <f t="shared" si="6"/>
        <v>BAJO</v>
      </c>
      <c r="Q31" s="33">
        <v>60</v>
      </c>
      <c r="R31" s="38">
        <f t="shared" si="7"/>
        <v>120</v>
      </c>
      <c r="S31" s="36" t="str">
        <f t="shared" si="8"/>
        <v>III</v>
      </c>
      <c r="T31" s="36" t="str">
        <f t="shared" si="9"/>
        <v>Mejorable</v>
      </c>
      <c r="U31" s="33">
        <v>1</v>
      </c>
      <c r="V31" s="33" t="s">
        <v>111</v>
      </c>
      <c r="W31" s="33" t="s">
        <v>6</v>
      </c>
      <c r="X31" s="33" t="s">
        <v>59</v>
      </c>
      <c r="Y31" s="33" t="s">
        <v>124</v>
      </c>
      <c r="Z31" s="33" t="s">
        <v>125</v>
      </c>
      <c r="AA31" s="33" t="s">
        <v>126</v>
      </c>
      <c r="AB31" s="34" t="s">
        <v>63</v>
      </c>
      <c r="AC31" s="39" t="s">
        <v>127</v>
      </c>
      <c r="AD31" s="40"/>
      <c r="AE31" s="40"/>
      <c r="AF31" s="40"/>
      <c r="AG31" s="40"/>
      <c r="AH31" s="22"/>
      <c r="AI31" s="22"/>
      <c r="AJ31" s="22"/>
      <c r="AK31" s="22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64" ht="138.75" customHeight="1">
      <c r="A32" s="63"/>
      <c r="B32" s="64"/>
      <c r="C32" s="64"/>
      <c r="D32" s="47" t="s">
        <v>157</v>
      </c>
      <c r="E32" s="31" t="s">
        <v>104</v>
      </c>
      <c r="F32" s="33" t="s">
        <v>105</v>
      </c>
      <c r="G32" s="33" t="s">
        <v>106</v>
      </c>
      <c r="H32" s="43" t="s">
        <v>6</v>
      </c>
      <c r="I32" s="43" t="s">
        <v>107</v>
      </c>
      <c r="J32" s="33" t="s">
        <v>108</v>
      </c>
      <c r="K32" s="33" t="s">
        <v>109</v>
      </c>
      <c r="L32" s="44" t="s">
        <v>110</v>
      </c>
      <c r="M32" s="44">
        <v>2</v>
      </c>
      <c r="N32" s="44">
        <v>4</v>
      </c>
      <c r="O32" s="36">
        <f t="shared" si="5"/>
        <v>8</v>
      </c>
      <c r="P32" s="37" t="str">
        <f t="shared" si="6"/>
        <v>MEDIO</v>
      </c>
      <c r="Q32" s="44">
        <v>25</v>
      </c>
      <c r="R32" s="38">
        <f t="shared" si="7"/>
        <v>200</v>
      </c>
      <c r="S32" s="36" t="str">
        <f t="shared" si="8"/>
        <v>II</v>
      </c>
      <c r="T32" s="36" t="str">
        <f t="shared" si="9"/>
        <v>Aceptable con control específico</v>
      </c>
      <c r="U32" s="33">
        <v>1</v>
      </c>
      <c r="V32" s="33" t="s">
        <v>111</v>
      </c>
      <c r="W32" s="45" t="s">
        <v>6</v>
      </c>
      <c r="X32" s="33" t="s">
        <v>59</v>
      </c>
      <c r="Y32" s="33" t="s">
        <v>112</v>
      </c>
      <c r="Z32" s="33" t="s">
        <v>113</v>
      </c>
      <c r="AA32" s="44" t="s">
        <v>114</v>
      </c>
      <c r="AB32" s="44" t="s">
        <v>115</v>
      </c>
      <c r="AC32" s="39" t="s">
        <v>116</v>
      </c>
      <c r="AD32" s="22"/>
      <c r="AE32" s="22"/>
      <c r="AF32" s="22"/>
      <c r="AG32" s="22"/>
      <c r="AH32" s="22"/>
      <c r="AI32" s="22"/>
      <c r="AJ32" s="22"/>
      <c r="AK32" s="22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64" ht="102" customHeight="1">
      <c r="A33" s="63"/>
      <c r="B33" s="64"/>
      <c r="C33" s="64"/>
      <c r="D33" s="67" t="s">
        <v>158</v>
      </c>
      <c r="E33" s="31" t="s">
        <v>51</v>
      </c>
      <c r="F33" s="31" t="s">
        <v>52</v>
      </c>
      <c r="G33" s="33" t="s">
        <v>151</v>
      </c>
      <c r="H33" s="34" t="s">
        <v>6</v>
      </c>
      <c r="I33" s="35" t="s">
        <v>54</v>
      </c>
      <c r="J33" s="33" t="s">
        <v>55</v>
      </c>
      <c r="K33" s="33" t="s">
        <v>56</v>
      </c>
      <c r="L33" s="33" t="s">
        <v>57</v>
      </c>
      <c r="M33" s="33">
        <v>2</v>
      </c>
      <c r="N33" s="33">
        <v>4</v>
      </c>
      <c r="O33" s="36">
        <f t="shared" si="5"/>
        <v>8</v>
      </c>
      <c r="P33" s="37" t="str">
        <f t="shared" si="6"/>
        <v>MEDIO</v>
      </c>
      <c r="Q33" s="33">
        <v>25</v>
      </c>
      <c r="R33" s="38">
        <f t="shared" si="7"/>
        <v>200</v>
      </c>
      <c r="S33" s="36" t="str">
        <f t="shared" si="8"/>
        <v>II</v>
      </c>
      <c r="T33" s="36" t="str">
        <f t="shared" si="9"/>
        <v>Aceptable con control específico</v>
      </c>
      <c r="U33" s="33">
        <v>10</v>
      </c>
      <c r="V33" s="35" t="s">
        <v>58</v>
      </c>
      <c r="W33" s="33" t="s">
        <v>6</v>
      </c>
      <c r="X33" s="33" t="s">
        <v>59</v>
      </c>
      <c r="Y33" s="33" t="s">
        <v>60</v>
      </c>
      <c r="Z33" s="33" t="s">
        <v>61</v>
      </c>
      <c r="AA33" s="33" t="s">
        <v>62</v>
      </c>
      <c r="AB33" s="34" t="s">
        <v>63</v>
      </c>
      <c r="AC33" s="39" t="s">
        <v>64</v>
      </c>
      <c r="AD33" s="40"/>
      <c r="AE33" s="40"/>
      <c r="AF33" s="40"/>
      <c r="AG33" s="40"/>
      <c r="AH33" s="40"/>
      <c r="AI33" s="22"/>
      <c r="AJ33" s="22"/>
      <c r="AK33" s="22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64" ht="67.5" customHeight="1">
      <c r="A34" s="63"/>
      <c r="B34" s="64"/>
      <c r="C34" s="64"/>
      <c r="D34" s="67"/>
      <c r="E34" s="31" t="s">
        <v>81</v>
      </c>
      <c r="F34" s="33" t="s">
        <v>152</v>
      </c>
      <c r="G34" s="33" t="s">
        <v>83</v>
      </c>
      <c r="H34" s="34" t="s">
        <v>6</v>
      </c>
      <c r="I34" s="41" t="s">
        <v>84</v>
      </c>
      <c r="J34" s="34" t="s">
        <v>69</v>
      </c>
      <c r="K34" s="33" t="s">
        <v>85</v>
      </c>
      <c r="L34" s="33" t="s">
        <v>69</v>
      </c>
      <c r="M34" s="33">
        <v>2</v>
      </c>
      <c r="N34" s="33">
        <v>1</v>
      </c>
      <c r="O34" s="36">
        <f t="shared" si="5"/>
        <v>2</v>
      </c>
      <c r="P34" s="37" t="str">
        <f t="shared" si="6"/>
        <v>BAJO</v>
      </c>
      <c r="Q34" s="33">
        <v>25</v>
      </c>
      <c r="R34" s="38">
        <f t="shared" si="7"/>
        <v>50</v>
      </c>
      <c r="S34" s="36" t="str">
        <f t="shared" si="8"/>
        <v>III</v>
      </c>
      <c r="T34" s="36" t="str">
        <f t="shared" si="9"/>
        <v>Mejorable</v>
      </c>
      <c r="U34" s="33">
        <v>10</v>
      </c>
      <c r="V34" s="41" t="s">
        <v>86</v>
      </c>
      <c r="W34" s="33" t="s">
        <v>6</v>
      </c>
      <c r="X34" s="33" t="s">
        <v>59</v>
      </c>
      <c r="Y34" s="33" t="s">
        <v>59</v>
      </c>
      <c r="Z34" s="33" t="s">
        <v>59</v>
      </c>
      <c r="AA34" s="35" t="s">
        <v>87</v>
      </c>
      <c r="AB34" s="34" t="s">
        <v>63</v>
      </c>
      <c r="AC34" s="39" t="s">
        <v>80</v>
      </c>
      <c r="AD34" s="40"/>
      <c r="AE34" s="40"/>
      <c r="AF34" s="40"/>
      <c r="AG34" s="40"/>
      <c r="AH34" s="40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64" ht="59.25" customHeight="1">
      <c r="A35" s="63"/>
      <c r="B35" s="64"/>
      <c r="C35" s="64"/>
      <c r="D35" s="67"/>
      <c r="E35" s="31" t="s">
        <v>128</v>
      </c>
      <c r="F35" s="33" t="s">
        <v>159</v>
      </c>
      <c r="G35" s="33" t="s">
        <v>160</v>
      </c>
      <c r="H35" s="34" t="s">
        <v>6</v>
      </c>
      <c r="I35" s="33" t="s">
        <v>161</v>
      </c>
      <c r="J35" s="34" t="s">
        <v>69</v>
      </c>
      <c r="K35" s="33" t="s">
        <v>162</v>
      </c>
      <c r="L35" s="33" t="s">
        <v>163</v>
      </c>
      <c r="M35" s="33">
        <v>2</v>
      </c>
      <c r="N35" s="33">
        <v>3</v>
      </c>
      <c r="O35" s="36">
        <f t="shared" si="5"/>
        <v>6</v>
      </c>
      <c r="P35" s="37" t="str">
        <f t="shared" si="6"/>
        <v>MEDIO</v>
      </c>
      <c r="Q35" s="33">
        <v>25</v>
      </c>
      <c r="R35" s="38">
        <f t="shared" si="7"/>
        <v>150</v>
      </c>
      <c r="S35" s="36" t="str">
        <f t="shared" si="8"/>
        <v>II</v>
      </c>
      <c r="T35" s="36" t="str">
        <f t="shared" si="9"/>
        <v>Aceptable con control específico</v>
      </c>
      <c r="U35" s="33">
        <v>10</v>
      </c>
      <c r="V35" s="33" t="s">
        <v>161</v>
      </c>
      <c r="W35" s="33" t="s">
        <v>6</v>
      </c>
      <c r="X35" s="33"/>
      <c r="Y35" s="33"/>
      <c r="Z35" s="33"/>
      <c r="AA35" s="33" t="s">
        <v>164</v>
      </c>
      <c r="AB35" s="33" t="s">
        <v>165</v>
      </c>
      <c r="AC35" s="39" t="s">
        <v>166</v>
      </c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64" ht="195" customHeight="1">
      <c r="A36" s="63"/>
      <c r="B36" s="64"/>
      <c r="C36" s="64"/>
      <c r="D36" s="67"/>
      <c r="E36" s="31" t="s">
        <v>128</v>
      </c>
      <c r="F36" s="33" t="s">
        <v>167</v>
      </c>
      <c r="G36" s="33" t="s">
        <v>130</v>
      </c>
      <c r="H36" s="34" t="s">
        <v>6</v>
      </c>
      <c r="I36" s="33" t="s">
        <v>131</v>
      </c>
      <c r="J36" s="33" t="s">
        <v>132</v>
      </c>
      <c r="K36" s="33" t="s">
        <v>168</v>
      </c>
      <c r="L36" s="33" t="s">
        <v>169</v>
      </c>
      <c r="M36" s="33">
        <v>2</v>
      </c>
      <c r="N36" s="33">
        <v>4</v>
      </c>
      <c r="O36" s="36">
        <f t="shared" si="5"/>
        <v>8</v>
      </c>
      <c r="P36" s="37" t="str">
        <f t="shared" si="6"/>
        <v>MEDIO</v>
      </c>
      <c r="Q36" s="33">
        <v>60</v>
      </c>
      <c r="R36" s="38">
        <f t="shared" si="7"/>
        <v>480</v>
      </c>
      <c r="S36" s="36" t="str">
        <f t="shared" si="8"/>
        <v>II</v>
      </c>
      <c r="T36" s="36" t="str">
        <f t="shared" si="9"/>
        <v>Aceptable con control específico</v>
      </c>
      <c r="U36" s="33">
        <v>10</v>
      </c>
      <c r="V36" s="33" t="s">
        <v>135</v>
      </c>
      <c r="W36" s="33" t="s">
        <v>6</v>
      </c>
      <c r="X36" s="33" t="s">
        <v>59</v>
      </c>
      <c r="Y36" s="33" t="s">
        <v>136</v>
      </c>
      <c r="Z36" s="33" t="s">
        <v>137</v>
      </c>
      <c r="AA36" s="33" t="s">
        <v>170</v>
      </c>
      <c r="AB36" s="33" t="s">
        <v>171</v>
      </c>
      <c r="AC36" s="39" t="s">
        <v>64</v>
      </c>
      <c r="AD36" s="40"/>
      <c r="AE36" s="40"/>
      <c r="AF36" s="40"/>
      <c r="AG36" s="40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</row>
    <row r="37" spans="1:64" ht="58.15" customHeight="1">
      <c r="A37" s="63" t="s">
        <v>47</v>
      </c>
      <c r="B37" s="64" t="s">
        <v>172</v>
      </c>
      <c r="C37" s="64" t="s">
        <v>173</v>
      </c>
      <c r="D37" s="68" t="s">
        <v>174</v>
      </c>
      <c r="E37" s="31" t="s">
        <v>51</v>
      </c>
      <c r="F37" s="33" t="s">
        <v>175</v>
      </c>
      <c r="G37" s="33" t="s">
        <v>176</v>
      </c>
      <c r="H37" s="34" t="s">
        <v>6</v>
      </c>
      <c r="I37" s="35" t="s">
        <v>177</v>
      </c>
      <c r="J37" s="34" t="s">
        <v>69</v>
      </c>
      <c r="K37" s="33" t="s">
        <v>178</v>
      </c>
      <c r="L37" s="33" t="s">
        <v>71</v>
      </c>
      <c r="M37" s="33">
        <v>2</v>
      </c>
      <c r="N37" s="33">
        <v>4</v>
      </c>
      <c r="O37" s="36">
        <f t="shared" si="5"/>
        <v>8</v>
      </c>
      <c r="P37" s="37" t="str">
        <f t="shared" si="6"/>
        <v>MEDIO</v>
      </c>
      <c r="Q37" s="33">
        <v>25</v>
      </c>
      <c r="R37" s="38">
        <f t="shared" si="7"/>
        <v>200</v>
      </c>
      <c r="S37" s="36" t="str">
        <f t="shared" si="8"/>
        <v>II</v>
      </c>
      <c r="T37" s="36" t="str">
        <f t="shared" si="9"/>
        <v>Aceptable con control específico</v>
      </c>
      <c r="U37" s="33">
        <v>1</v>
      </c>
      <c r="V37" s="35" t="s">
        <v>179</v>
      </c>
      <c r="W37" s="33" t="s">
        <v>6</v>
      </c>
      <c r="X37" s="33" t="s">
        <v>59</v>
      </c>
      <c r="Y37" s="33" t="s">
        <v>59</v>
      </c>
      <c r="Z37" s="33" t="s">
        <v>59</v>
      </c>
      <c r="AA37" s="33" t="s">
        <v>62</v>
      </c>
      <c r="AB37" s="34" t="s">
        <v>63</v>
      </c>
      <c r="AC37" s="39" t="s">
        <v>64</v>
      </c>
      <c r="AD37" s="40"/>
      <c r="AE37" s="40"/>
      <c r="AF37" s="40"/>
      <c r="AG37" s="40"/>
      <c r="AH37" s="40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64" ht="42.75" customHeight="1">
      <c r="A38" s="63"/>
      <c r="B38" s="64"/>
      <c r="C38" s="64"/>
      <c r="D38" s="68"/>
      <c r="E38" s="31" t="s">
        <v>65</v>
      </c>
      <c r="F38" s="32" t="s">
        <v>74</v>
      </c>
      <c r="G38" s="33" t="s">
        <v>75</v>
      </c>
      <c r="H38" s="34" t="s">
        <v>6</v>
      </c>
      <c r="I38" s="33" t="s">
        <v>76</v>
      </c>
      <c r="J38" s="34" t="s">
        <v>69</v>
      </c>
      <c r="K38" s="34" t="s">
        <v>77</v>
      </c>
      <c r="L38" s="33" t="s">
        <v>69</v>
      </c>
      <c r="M38" s="33">
        <v>2</v>
      </c>
      <c r="N38" s="33">
        <v>3</v>
      </c>
      <c r="O38" s="36">
        <f t="shared" si="5"/>
        <v>6</v>
      </c>
      <c r="P38" s="37" t="str">
        <f t="shared" si="6"/>
        <v>MEDIO</v>
      </c>
      <c r="Q38" s="33">
        <v>10</v>
      </c>
      <c r="R38" s="38">
        <f t="shared" si="7"/>
        <v>60</v>
      </c>
      <c r="S38" s="36" t="str">
        <f t="shared" si="8"/>
        <v>III</v>
      </c>
      <c r="T38" s="36" t="str">
        <f t="shared" si="9"/>
        <v>Mejorable</v>
      </c>
      <c r="U38" s="33">
        <v>1</v>
      </c>
      <c r="V38" s="33" t="s">
        <v>78</v>
      </c>
      <c r="W38" s="33" t="s">
        <v>6</v>
      </c>
      <c r="X38" s="33" t="s">
        <v>59</v>
      </c>
      <c r="Y38" s="33" t="s">
        <v>59</v>
      </c>
      <c r="Z38" s="33" t="s">
        <v>59</v>
      </c>
      <c r="AA38" s="33" t="s">
        <v>79</v>
      </c>
      <c r="AB38" s="33" t="s">
        <v>63</v>
      </c>
      <c r="AC38" s="39" t="s">
        <v>80</v>
      </c>
      <c r="AD38" s="40"/>
      <c r="AE38" s="40"/>
      <c r="AF38" s="40"/>
      <c r="AG38" s="40"/>
      <c r="AH38" s="40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1:64" ht="89.25" customHeight="1">
      <c r="A39" s="63"/>
      <c r="B39" s="64"/>
      <c r="C39" s="64"/>
      <c r="D39" s="68"/>
      <c r="E39" s="31" t="s">
        <v>81</v>
      </c>
      <c r="F39" s="33" t="s">
        <v>152</v>
      </c>
      <c r="G39" s="33" t="s">
        <v>83</v>
      </c>
      <c r="H39" s="34" t="s">
        <v>6</v>
      </c>
      <c r="I39" s="41" t="s">
        <v>84</v>
      </c>
      <c r="J39" s="34" t="s">
        <v>69</v>
      </c>
      <c r="K39" s="33" t="s">
        <v>180</v>
      </c>
      <c r="L39" s="33" t="s">
        <v>69</v>
      </c>
      <c r="M39" s="33">
        <v>2</v>
      </c>
      <c r="N39" s="33">
        <v>1</v>
      </c>
      <c r="O39" s="36">
        <f t="shared" si="5"/>
        <v>2</v>
      </c>
      <c r="P39" s="37" t="str">
        <f t="shared" si="6"/>
        <v>BAJO</v>
      </c>
      <c r="Q39" s="33">
        <v>25</v>
      </c>
      <c r="R39" s="38">
        <f t="shared" si="7"/>
        <v>50</v>
      </c>
      <c r="S39" s="36" t="str">
        <f t="shared" si="8"/>
        <v>III</v>
      </c>
      <c r="T39" s="36" t="str">
        <f t="shared" si="9"/>
        <v>Mejorable</v>
      </c>
      <c r="U39" s="33">
        <v>1</v>
      </c>
      <c r="V39" s="41" t="s">
        <v>86</v>
      </c>
      <c r="W39" s="33" t="s">
        <v>6</v>
      </c>
      <c r="X39" s="33" t="s">
        <v>59</v>
      </c>
      <c r="Y39" s="33" t="s">
        <v>59</v>
      </c>
      <c r="Z39" s="33" t="s">
        <v>59</v>
      </c>
      <c r="AA39" s="35" t="s">
        <v>87</v>
      </c>
      <c r="AB39" s="34" t="s">
        <v>63</v>
      </c>
      <c r="AC39" s="39" t="s">
        <v>80</v>
      </c>
      <c r="AD39" s="40"/>
      <c r="AE39" s="40"/>
      <c r="AF39" s="40"/>
      <c r="AG39" s="40"/>
      <c r="AH39" s="40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</row>
    <row r="40" spans="1:64" ht="143.25" customHeight="1">
      <c r="A40" s="63"/>
      <c r="B40" s="64"/>
      <c r="C40" s="64"/>
      <c r="D40" s="68"/>
      <c r="E40" s="31" t="s">
        <v>88</v>
      </c>
      <c r="F40" s="33" t="s">
        <v>89</v>
      </c>
      <c r="G40" s="33" t="s">
        <v>90</v>
      </c>
      <c r="H40" s="34" t="s">
        <v>6</v>
      </c>
      <c r="I40" s="33" t="s">
        <v>91</v>
      </c>
      <c r="J40" s="34" t="s">
        <v>69</v>
      </c>
      <c r="K40" s="33" t="s">
        <v>92</v>
      </c>
      <c r="L40" s="42" t="s">
        <v>93</v>
      </c>
      <c r="M40" s="42" t="s">
        <v>59</v>
      </c>
      <c r="N40" s="42" t="s">
        <v>59</v>
      </c>
      <c r="O40" s="42" t="s">
        <v>59</v>
      </c>
      <c r="P40" s="42" t="s">
        <v>59</v>
      </c>
      <c r="Q40" s="42" t="s">
        <v>59</v>
      </c>
      <c r="R40" s="42" t="s">
        <v>59</v>
      </c>
      <c r="S40" s="42" t="s">
        <v>59</v>
      </c>
      <c r="T40" s="42" t="s">
        <v>59</v>
      </c>
      <c r="U40" s="33">
        <v>1</v>
      </c>
      <c r="V40" s="33" t="s">
        <v>59</v>
      </c>
      <c r="W40" s="33" t="s">
        <v>6</v>
      </c>
      <c r="X40" s="33" t="s">
        <v>59</v>
      </c>
      <c r="Y40" s="33" t="s">
        <v>59</v>
      </c>
      <c r="Z40" s="33" t="s">
        <v>59</v>
      </c>
      <c r="AA40" s="33" t="s">
        <v>181</v>
      </c>
      <c r="AB40" s="34" t="s">
        <v>59</v>
      </c>
      <c r="AC40" s="39" t="s">
        <v>153</v>
      </c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</row>
    <row r="41" spans="1:64" ht="152.25" customHeight="1">
      <c r="A41" s="63"/>
      <c r="B41" s="64"/>
      <c r="C41" s="64"/>
      <c r="D41" s="68"/>
      <c r="E41" s="31" t="s">
        <v>104</v>
      </c>
      <c r="F41" s="33" t="s">
        <v>105</v>
      </c>
      <c r="G41" s="33" t="s">
        <v>106</v>
      </c>
      <c r="H41" s="43" t="s">
        <v>6</v>
      </c>
      <c r="I41" s="43" t="s">
        <v>107</v>
      </c>
      <c r="J41" s="33" t="s">
        <v>108</v>
      </c>
      <c r="K41" s="33" t="s">
        <v>109</v>
      </c>
      <c r="L41" s="44" t="s">
        <v>110</v>
      </c>
      <c r="M41" s="44">
        <v>2</v>
      </c>
      <c r="N41" s="44">
        <v>4</v>
      </c>
      <c r="O41" s="36">
        <f t="shared" ref="O41:O46" si="10">M41*N41</f>
        <v>8</v>
      </c>
      <c r="P41" s="37" t="str">
        <f t="shared" ref="P41:P46" si="11">+IF(AND(O41&gt;1,O41&lt;=4),"BAJO",IF(AND(O41&gt;=5,O41&lt;=8),"MEDIO",IF(AND(O41&gt;=9,O41&lt;=20),"ALTO",IF(AND(O41&gt;=21,O41&lt;=24),"MUY ALTO"))))</f>
        <v>MEDIO</v>
      </c>
      <c r="Q41" s="44">
        <v>25</v>
      </c>
      <c r="R41" s="38">
        <f t="shared" ref="R41:R46" si="12">O41*Q41</f>
        <v>200</v>
      </c>
      <c r="S41" s="36" t="str">
        <f t="shared" ref="S41:S46" si="13">+IF(AND(R41&gt;=1,R41&lt;=20),"IV",IF(AND(R41&gt;=40,R41&lt;=120),"III",IF(AND(R41&gt;=150,R41&lt;=500),"II",IF(AND(R41&gt;=600,R41&lt;=4000),"I",0))))</f>
        <v>II</v>
      </c>
      <c r="T41" s="36" t="str">
        <f t="shared" ref="T41:T46" si="14">+IF(AND(R41&gt;=1,R41&lt;=20),"Aceptable",IF(AND(R41&gt;=40,R41&lt;=120),"Mejorable",IF(AND(R41&gt;=150,R41&lt;=500),"Aceptable con control específico",IF(AND(R41&gt;=600,R41&lt;=4000),"No aceptable",0))))</f>
        <v>Aceptable con control específico</v>
      </c>
      <c r="U41" s="33">
        <v>1</v>
      </c>
      <c r="V41" s="33" t="s">
        <v>111</v>
      </c>
      <c r="W41" s="45" t="s">
        <v>6</v>
      </c>
      <c r="X41" s="33" t="s">
        <v>59</v>
      </c>
      <c r="Y41" s="33" t="s">
        <v>112</v>
      </c>
      <c r="Z41" s="33" t="s">
        <v>113</v>
      </c>
      <c r="AA41" s="44" t="s">
        <v>114</v>
      </c>
      <c r="AB41" s="44" t="s">
        <v>115</v>
      </c>
      <c r="AC41" s="39" t="s">
        <v>116</v>
      </c>
      <c r="AD41" s="22"/>
      <c r="AE41" s="22"/>
      <c r="AF41" s="22"/>
      <c r="AG41" s="22"/>
      <c r="AH41" s="22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spans="1:64" ht="147" customHeight="1">
      <c r="A42" s="63"/>
      <c r="B42" s="64"/>
      <c r="C42" s="64"/>
      <c r="D42" s="68"/>
      <c r="E42" s="31" t="s">
        <v>117</v>
      </c>
      <c r="F42" s="33" t="s">
        <v>118</v>
      </c>
      <c r="G42" s="33" t="s">
        <v>119</v>
      </c>
      <c r="H42" s="34" t="s">
        <v>6</v>
      </c>
      <c r="I42" s="33" t="s">
        <v>120</v>
      </c>
      <c r="J42" s="33" t="s">
        <v>156</v>
      </c>
      <c r="K42" s="33" t="s">
        <v>122</v>
      </c>
      <c r="L42" s="33" t="s">
        <v>123</v>
      </c>
      <c r="M42" s="33">
        <v>2</v>
      </c>
      <c r="N42" s="33">
        <v>1</v>
      </c>
      <c r="O42" s="36">
        <f t="shared" si="10"/>
        <v>2</v>
      </c>
      <c r="P42" s="37" t="str">
        <f t="shared" si="11"/>
        <v>BAJO</v>
      </c>
      <c r="Q42" s="33">
        <v>60</v>
      </c>
      <c r="R42" s="38">
        <f t="shared" si="12"/>
        <v>120</v>
      </c>
      <c r="S42" s="36" t="str">
        <f t="shared" si="13"/>
        <v>III</v>
      </c>
      <c r="T42" s="36" t="str">
        <f t="shared" si="14"/>
        <v>Mejorable</v>
      </c>
      <c r="U42" s="33">
        <v>1</v>
      </c>
      <c r="V42" s="33" t="s">
        <v>111</v>
      </c>
      <c r="W42" s="33" t="s">
        <v>6</v>
      </c>
      <c r="X42" s="33" t="s">
        <v>59</v>
      </c>
      <c r="Y42" s="33" t="s">
        <v>124</v>
      </c>
      <c r="Z42" s="33" t="s">
        <v>125</v>
      </c>
      <c r="AA42" s="33" t="s">
        <v>126</v>
      </c>
      <c r="AB42" s="34" t="s">
        <v>63</v>
      </c>
      <c r="AC42" s="39" t="s">
        <v>127</v>
      </c>
      <c r="AD42" s="40"/>
      <c r="AE42" s="40"/>
      <c r="AF42" s="40"/>
      <c r="AG42" s="40"/>
      <c r="AH42" s="22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</row>
    <row r="43" spans="1:64" ht="180.75" customHeight="1">
      <c r="A43" s="63"/>
      <c r="B43" s="64"/>
      <c r="C43" s="64"/>
      <c r="D43" s="68"/>
      <c r="E43" s="31" t="s">
        <v>128</v>
      </c>
      <c r="F43" s="33" t="s">
        <v>167</v>
      </c>
      <c r="G43" s="33" t="s">
        <v>130</v>
      </c>
      <c r="H43" s="34" t="s">
        <v>6</v>
      </c>
      <c r="I43" s="33" t="s">
        <v>131</v>
      </c>
      <c r="J43" s="34" t="s">
        <v>69</v>
      </c>
      <c r="K43" s="33" t="s">
        <v>182</v>
      </c>
      <c r="L43" s="33" t="s">
        <v>183</v>
      </c>
      <c r="M43" s="33">
        <v>2</v>
      </c>
      <c r="N43" s="33">
        <v>4</v>
      </c>
      <c r="O43" s="36">
        <f t="shared" si="10"/>
        <v>8</v>
      </c>
      <c r="P43" s="37" t="str">
        <f t="shared" si="11"/>
        <v>MEDIO</v>
      </c>
      <c r="Q43" s="33">
        <v>25</v>
      </c>
      <c r="R43" s="38">
        <f t="shared" si="12"/>
        <v>200</v>
      </c>
      <c r="S43" s="36" t="str">
        <f t="shared" si="13"/>
        <v>II</v>
      </c>
      <c r="T43" s="36" t="str">
        <f t="shared" si="14"/>
        <v>Aceptable con control específico</v>
      </c>
      <c r="U43" s="33">
        <v>1</v>
      </c>
      <c r="V43" s="33" t="s">
        <v>135</v>
      </c>
      <c r="W43" s="33" t="s">
        <v>6</v>
      </c>
      <c r="X43" s="33" t="s">
        <v>59</v>
      </c>
      <c r="Y43" s="33" t="s">
        <v>136</v>
      </c>
      <c r="Z43" s="33" t="s">
        <v>137</v>
      </c>
      <c r="AA43" s="33" t="s">
        <v>184</v>
      </c>
      <c r="AB43" s="33" t="s">
        <v>185</v>
      </c>
      <c r="AC43" s="39" t="s">
        <v>64</v>
      </c>
      <c r="AD43" s="40"/>
      <c r="AE43" s="40"/>
      <c r="AF43" s="40"/>
      <c r="AG43" s="40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</row>
    <row r="44" spans="1:64" ht="50.65" customHeight="1">
      <c r="A44" s="63"/>
      <c r="B44" s="64"/>
      <c r="C44" s="64"/>
      <c r="D44" s="48" t="s">
        <v>186</v>
      </c>
      <c r="E44" s="31" t="s">
        <v>81</v>
      </c>
      <c r="F44" s="33" t="s">
        <v>152</v>
      </c>
      <c r="G44" s="33" t="s">
        <v>83</v>
      </c>
      <c r="H44" s="34" t="s">
        <v>6</v>
      </c>
      <c r="I44" s="41" t="s">
        <v>84</v>
      </c>
      <c r="J44" s="34" t="s">
        <v>69</v>
      </c>
      <c r="K44" s="33" t="s">
        <v>180</v>
      </c>
      <c r="L44" s="33" t="s">
        <v>69</v>
      </c>
      <c r="M44" s="33">
        <v>2</v>
      </c>
      <c r="N44" s="33">
        <v>1</v>
      </c>
      <c r="O44" s="36">
        <f t="shared" si="10"/>
        <v>2</v>
      </c>
      <c r="P44" s="37" t="str">
        <f t="shared" si="11"/>
        <v>BAJO</v>
      </c>
      <c r="Q44" s="33">
        <v>25</v>
      </c>
      <c r="R44" s="38">
        <f t="shared" si="12"/>
        <v>50</v>
      </c>
      <c r="S44" s="36" t="str">
        <f t="shared" si="13"/>
        <v>III</v>
      </c>
      <c r="T44" s="36" t="str">
        <f t="shared" si="14"/>
        <v>Mejorable</v>
      </c>
      <c r="U44" s="33">
        <v>1</v>
      </c>
      <c r="V44" s="41" t="s">
        <v>86</v>
      </c>
      <c r="W44" s="33" t="s">
        <v>6</v>
      </c>
      <c r="X44" s="33" t="s">
        <v>59</v>
      </c>
      <c r="Y44" s="33" t="s">
        <v>59</v>
      </c>
      <c r="Z44" s="33" t="s">
        <v>59</v>
      </c>
      <c r="AA44" s="35" t="s">
        <v>87</v>
      </c>
      <c r="AB44" s="34" t="s">
        <v>63</v>
      </c>
      <c r="AC44" s="39" t="s">
        <v>80</v>
      </c>
      <c r="AD44" s="40"/>
      <c r="AE44" s="40"/>
      <c r="AF44" s="40"/>
      <c r="AG44" s="40"/>
      <c r="AH44" s="40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</row>
    <row r="45" spans="1:64" ht="126" customHeight="1">
      <c r="A45" s="63"/>
      <c r="B45" s="64"/>
      <c r="C45" s="64"/>
      <c r="D45" s="49" t="s">
        <v>187</v>
      </c>
      <c r="E45" s="31" t="s">
        <v>104</v>
      </c>
      <c r="F45" s="33" t="s">
        <v>105</v>
      </c>
      <c r="G45" s="33" t="s">
        <v>106</v>
      </c>
      <c r="H45" s="43" t="s">
        <v>6</v>
      </c>
      <c r="I45" s="43" t="s">
        <v>107</v>
      </c>
      <c r="J45" s="33" t="s">
        <v>108</v>
      </c>
      <c r="K45" s="33" t="s">
        <v>109</v>
      </c>
      <c r="L45" s="44" t="s">
        <v>110</v>
      </c>
      <c r="M45" s="44">
        <v>2</v>
      </c>
      <c r="N45" s="44">
        <v>4</v>
      </c>
      <c r="O45" s="36">
        <f t="shared" si="10"/>
        <v>8</v>
      </c>
      <c r="P45" s="37" t="str">
        <f t="shared" si="11"/>
        <v>MEDIO</v>
      </c>
      <c r="Q45" s="44">
        <v>25</v>
      </c>
      <c r="R45" s="38">
        <f t="shared" si="12"/>
        <v>200</v>
      </c>
      <c r="S45" s="36" t="str">
        <f t="shared" si="13"/>
        <v>II</v>
      </c>
      <c r="T45" s="36" t="str">
        <f t="shared" si="14"/>
        <v>Aceptable con control específico</v>
      </c>
      <c r="U45" s="33">
        <v>1</v>
      </c>
      <c r="V45" s="33" t="s">
        <v>111</v>
      </c>
      <c r="W45" s="45" t="s">
        <v>6</v>
      </c>
      <c r="X45" s="33" t="s">
        <v>59</v>
      </c>
      <c r="Y45" s="33" t="s">
        <v>112</v>
      </c>
      <c r="Z45" s="33" t="s">
        <v>113</v>
      </c>
      <c r="AA45" s="44" t="s">
        <v>114</v>
      </c>
      <c r="AB45" s="44" t="s">
        <v>115</v>
      </c>
      <c r="AC45" s="39" t="s">
        <v>116</v>
      </c>
      <c r="AD45" s="22"/>
      <c r="AE45" s="22"/>
      <c r="AF45" s="22"/>
      <c r="AG45" s="22"/>
      <c r="AH45" s="22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</row>
    <row r="46" spans="1:64" ht="90.75" customHeight="1">
      <c r="A46" s="63" t="s">
        <v>47</v>
      </c>
      <c r="B46" s="64" t="s">
        <v>172</v>
      </c>
      <c r="C46" s="64" t="s">
        <v>188</v>
      </c>
      <c r="D46" s="69" t="s">
        <v>189</v>
      </c>
      <c r="E46" s="31" t="s">
        <v>51</v>
      </c>
      <c r="F46" s="33" t="s">
        <v>190</v>
      </c>
      <c r="G46" s="33" t="s">
        <v>191</v>
      </c>
      <c r="H46" s="34" t="s">
        <v>6</v>
      </c>
      <c r="I46" s="35" t="s">
        <v>192</v>
      </c>
      <c r="J46" s="34" t="s">
        <v>193</v>
      </c>
      <c r="K46" s="33" t="s">
        <v>194</v>
      </c>
      <c r="L46" s="33" t="s">
        <v>195</v>
      </c>
      <c r="M46" s="33">
        <v>2</v>
      </c>
      <c r="N46" s="33">
        <v>3</v>
      </c>
      <c r="O46" s="36">
        <f t="shared" si="10"/>
        <v>6</v>
      </c>
      <c r="P46" s="37" t="str">
        <f t="shared" si="11"/>
        <v>MEDIO</v>
      </c>
      <c r="Q46" s="33">
        <v>25</v>
      </c>
      <c r="R46" s="38">
        <f t="shared" si="12"/>
        <v>150</v>
      </c>
      <c r="S46" s="36" t="str">
        <f t="shared" si="13"/>
        <v>II</v>
      </c>
      <c r="T46" s="36" t="str">
        <f t="shared" si="14"/>
        <v>Aceptable con control específico</v>
      </c>
      <c r="U46" s="33">
        <v>1</v>
      </c>
      <c r="V46" s="35" t="s">
        <v>196</v>
      </c>
      <c r="W46" s="33" t="s">
        <v>6</v>
      </c>
      <c r="X46" s="33" t="s">
        <v>59</v>
      </c>
      <c r="Y46" s="33" t="s">
        <v>59</v>
      </c>
      <c r="Z46" s="33" t="s">
        <v>59</v>
      </c>
      <c r="AA46" s="33" t="s">
        <v>62</v>
      </c>
      <c r="AB46" s="34" t="s">
        <v>63</v>
      </c>
      <c r="AC46" s="39" t="s">
        <v>64</v>
      </c>
      <c r="AD46" s="40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</row>
    <row r="47" spans="1:64" ht="164.25" customHeight="1">
      <c r="A47" s="63"/>
      <c r="B47" s="64"/>
      <c r="C47" s="64"/>
      <c r="D47" s="69"/>
      <c r="E47" s="31" t="s">
        <v>88</v>
      </c>
      <c r="F47" s="33" t="s">
        <v>89</v>
      </c>
      <c r="G47" s="33" t="s">
        <v>197</v>
      </c>
      <c r="H47" s="34" t="s">
        <v>6</v>
      </c>
      <c r="I47" s="33" t="s">
        <v>198</v>
      </c>
      <c r="J47" s="34" t="s">
        <v>69</v>
      </c>
      <c r="K47" s="33" t="s">
        <v>92</v>
      </c>
      <c r="L47" s="42" t="s">
        <v>93</v>
      </c>
      <c r="M47" s="42" t="s">
        <v>59</v>
      </c>
      <c r="N47" s="42" t="s">
        <v>59</v>
      </c>
      <c r="O47" s="42" t="s">
        <v>59</v>
      </c>
      <c r="P47" s="42" t="s">
        <v>59</v>
      </c>
      <c r="Q47" s="42" t="s">
        <v>59</v>
      </c>
      <c r="R47" s="42" t="s">
        <v>59</v>
      </c>
      <c r="S47" s="42" t="s">
        <v>59</v>
      </c>
      <c r="T47" s="42" t="s">
        <v>59</v>
      </c>
      <c r="U47" s="33">
        <v>1</v>
      </c>
      <c r="V47" s="33" t="s">
        <v>59</v>
      </c>
      <c r="W47" s="33" t="s">
        <v>6</v>
      </c>
      <c r="X47" s="33" t="s">
        <v>59</v>
      </c>
      <c r="Y47" s="33" t="s">
        <v>59</v>
      </c>
      <c r="Z47" s="33" t="s">
        <v>59</v>
      </c>
      <c r="AA47" s="33" t="s">
        <v>94</v>
      </c>
      <c r="AB47" s="34" t="s">
        <v>59</v>
      </c>
      <c r="AC47" s="39" t="s">
        <v>153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</row>
    <row r="48" spans="1:64" ht="42.75" customHeight="1">
      <c r="A48" s="63"/>
      <c r="B48" s="64"/>
      <c r="C48" s="64"/>
      <c r="D48" s="69"/>
      <c r="E48" s="31" t="s">
        <v>96</v>
      </c>
      <c r="F48" s="33" t="s">
        <v>199</v>
      </c>
      <c r="G48" s="33" t="s">
        <v>200</v>
      </c>
      <c r="H48" s="34" t="s">
        <v>6</v>
      </c>
      <c r="I48" s="33" t="s">
        <v>86</v>
      </c>
      <c r="J48" s="34" t="s">
        <v>69</v>
      </c>
      <c r="K48" s="34" t="s">
        <v>69</v>
      </c>
      <c r="L48" s="33" t="s">
        <v>201</v>
      </c>
      <c r="M48" s="42">
        <v>2</v>
      </c>
      <c r="N48" s="42">
        <v>3</v>
      </c>
      <c r="O48" s="36">
        <f t="shared" ref="O48:O66" si="15">M48*N48</f>
        <v>6</v>
      </c>
      <c r="P48" s="37" t="str">
        <f t="shared" ref="P48:P66" si="16">+IF(AND(O48&gt;1,O48&lt;=4),"BAJO",IF(AND(O48&gt;=5,O48&lt;=8),"MEDIO",IF(AND(O48&gt;=9,O48&lt;=20),"ALTO",IF(AND(O48&gt;=21,O48&lt;=24),"MUY ALTO"))))</f>
        <v>MEDIO</v>
      </c>
      <c r="Q48" s="42">
        <v>25</v>
      </c>
      <c r="R48" s="38">
        <f t="shared" ref="R48:R66" si="17">O48*Q48</f>
        <v>150</v>
      </c>
      <c r="S48" s="36" t="str">
        <f t="shared" ref="S48:S66" si="18">+IF(AND(R48&gt;=1,R48&lt;=20),"IV",IF(AND(R48&gt;=40,R48&lt;=120),"III",IF(AND(R48&gt;=150,R48&lt;=500),"II",IF(AND(R48&gt;=600,R48&lt;=4000),"I",0))))</f>
        <v>II</v>
      </c>
      <c r="T48" s="36" t="str">
        <f t="shared" ref="T48:T66" si="19">+IF(AND(R48&gt;=1,R48&lt;=20),"Aceptable",IF(AND(R48&gt;=40,R48&lt;=120),"Mejorable",IF(AND(R48&gt;=150,R48&lt;=500),"Aceptable con control específico",IF(AND(R48&gt;=600,R48&lt;=4000),"No aceptable",0))))</f>
        <v>Aceptable con control específico</v>
      </c>
      <c r="U48" s="33">
        <v>1</v>
      </c>
      <c r="V48" s="33" t="s">
        <v>86</v>
      </c>
      <c r="W48" s="33" t="s">
        <v>6</v>
      </c>
      <c r="X48" s="33" t="s">
        <v>59</v>
      </c>
      <c r="Y48" s="33" t="s">
        <v>59</v>
      </c>
      <c r="Z48" s="33" t="s">
        <v>59</v>
      </c>
      <c r="AA48" s="33" t="s">
        <v>202</v>
      </c>
      <c r="AB48" s="34" t="s">
        <v>165</v>
      </c>
      <c r="AC48" s="39" t="s">
        <v>80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</row>
    <row r="49" spans="1:64" ht="101.25" customHeight="1">
      <c r="A49" s="63"/>
      <c r="B49" s="64"/>
      <c r="C49" s="64"/>
      <c r="D49" s="69"/>
      <c r="E49" s="31" t="s">
        <v>104</v>
      </c>
      <c r="F49" s="33" t="s">
        <v>154</v>
      </c>
      <c r="G49" s="33" t="s">
        <v>106</v>
      </c>
      <c r="H49" s="43" t="s">
        <v>6</v>
      </c>
      <c r="I49" s="43" t="s">
        <v>203</v>
      </c>
      <c r="J49" s="33" t="s">
        <v>108</v>
      </c>
      <c r="K49" s="33" t="s">
        <v>109</v>
      </c>
      <c r="L49" s="44" t="s">
        <v>110</v>
      </c>
      <c r="M49" s="44">
        <v>2</v>
      </c>
      <c r="N49" s="44">
        <v>4</v>
      </c>
      <c r="O49" s="36">
        <f t="shared" si="15"/>
        <v>8</v>
      </c>
      <c r="P49" s="37" t="str">
        <f t="shared" si="16"/>
        <v>MEDIO</v>
      </c>
      <c r="Q49" s="44">
        <v>25</v>
      </c>
      <c r="R49" s="38">
        <f t="shared" si="17"/>
        <v>200</v>
      </c>
      <c r="S49" s="36" t="str">
        <f t="shared" si="18"/>
        <v>II</v>
      </c>
      <c r="T49" s="36" t="str">
        <f t="shared" si="19"/>
        <v>Aceptable con control específico</v>
      </c>
      <c r="U49" s="33">
        <v>1</v>
      </c>
      <c r="V49" s="33" t="s">
        <v>111</v>
      </c>
      <c r="W49" s="45" t="s">
        <v>6</v>
      </c>
      <c r="X49" s="33" t="s">
        <v>59</v>
      </c>
      <c r="Y49" s="33" t="s">
        <v>112</v>
      </c>
      <c r="Z49" s="33" t="s">
        <v>113</v>
      </c>
      <c r="AA49" s="44" t="s">
        <v>114</v>
      </c>
      <c r="AB49" s="44" t="s">
        <v>115</v>
      </c>
      <c r="AC49" s="39" t="s">
        <v>116</v>
      </c>
      <c r="AD49" s="22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</row>
    <row r="50" spans="1:64" ht="153" customHeight="1">
      <c r="A50" s="63"/>
      <c r="B50" s="64"/>
      <c r="C50" s="64"/>
      <c r="D50" s="69"/>
      <c r="E50" s="31" t="s">
        <v>117</v>
      </c>
      <c r="F50" s="33" t="s">
        <v>118</v>
      </c>
      <c r="G50" s="33" t="s">
        <v>119</v>
      </c>
      <c r="H50" s="34" t="s">
        <v>6</v>
      </c>
      <c r="I50" s="33" t="s">
        <v>120</v>
      </c>
      <c r="J50" s="33" t="s">
        <v>156</v>
      </c>
      <c r="K50" s="33" t="s">
        <v>122</v>
      </c>
      <c r="L50" s="33" t="s">
        <v>123</v>
      </c>
      <c r="M50" s="33">
        <v>2</v>
      </c>
      <c r="N50" s="33">
        <v>1</v>
      </c>
      <c r="O50" s="36">
        <f t="shared" si="15"/>
        <v>2</v>
      </c>
      <c r="P50" s="37" t="str">
        <f t="shared" si="16"/>
        <v>BAJO</v>
      </c>
      <c r="Q50" s="33">
        <v>60</v>
      </c>
      <c r="R50" s="38">
        <f t="shared" si="17"/>
        <v>120</v>
      </c>
      <c r="S50" s="36" t="str">
        <f t="shared" si="18"/>
        <v>III</v>
      </c>
      <c r="T50" s="36" t="str">
        <f t="shared" si="19"/>
        <v>Mejorable</v>
      </c>
      <c r="U50" s="33">
        <v>1</v>
      </c>
      <c r="V50" s="33" t="s">
        <v>111</v>
      </c>
      <c r="W50" s="33" t="s">
        <v>6</v>
      </c>
      <c r="X50" s="33" t="s">
        <v>59</v>
      </c>
      <c r="Y50" s="33" t="s">
        <v>124</v>
      </c>
      <c r="Z50" s="33" t="s">
        <v>125</v>
      </c>
      <c r="AA50" s="33" t="s">
        <v>126</v>
      </c>
      <c r="AB50" s="34" t="s">
        <v>63</v>
      </c>
      <c r="AC50" s="39" t="s">
        <v>127</v>
      </c>
      <c r="AD50" s="40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</row>
    <row r="51" spans="1:64" ht="79.5" customHeight="1">
      <c r="A51" s="63"/>
      <c r="B51" s="64"/>
      <c r="C51" s="64"/>
      <c r="D51" s="69"/>
      <c r="E51" s="31" t="s">
        <v>204</v>
      </c>
      <c r="F51" s="33" t="s">
        <v>205</v>
      </c>
      <c r="G51" s="33" t="s">
        <v>206</v>
      </c>
      <c r="H51" s="34" t="s">
        <v>6</v>
      </c>
      <c r="I51" s="33" t="s">
        <v>207</v>
      </c>
      <c r="J51" s="33" t="s">
        <v>69</v>
      </c>
      <c r="K51" s="33" t="s">
        <v>208</v>
      </c>
      <c r="L51" s="33" t="s">
        <v>209</v>
      </c>
      <c r="M51" s="33">
        <v>2</v>
      </c>
      <c r="N51" s="33">
        <v>3</v>
      </c>
      <c r="O51" s="36">
        <f t="shared" si="15"/>
        <v>6</v>
      </c>
      <c r="P51" s="37" t="str">
        <f t="shared" si="16"/>
        <v>MEDIO</v>
      </c>
      <c r="Q51" s="33">
        <v>25</v>
      </c>
      <c r="R51" s="38">
        <f t="shared" si="17"/>
        <v>150</v>
      </c>
      <c r="S51" s="36" t="str">
        <f t="shared" si="18"/>
        <v>II</v>
      </c>
      <c r="T51" s="36" t="str">
        <f t="shared" si="19"/>
        <v>Aceptable con control específico</v>
      </c>
      <c r="U51" s="33">
        <v>1</v>
      </c>
      <c r="V51" s="33" t="s">
        <v>210</v>
      </c>
      <c r="W51" s="33" t="s">
        <v>6</v>
      </c>
      <c r="X51" s="33" t="s">
        <v>59</v>
      </c>
      <c r="Y51" s="33" t="s">
        <v>59</v>
      </c>
      <c r="Z51" s="33" t="s">
        <v>59</v>
      </c>
      <c r="AA51" s="33" t="s">
        <v>211</v>
      </c>
      <c r="AB51" s="33" t="s">
        <v>212</v>
      </c>
      <c r="AC51" s="39" t="s">
        <v>80</v>
      </c>
      <c r="AD51" s="40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</row>
    <row r="52" spans="1:64" ht="225" customHeight="1">
      <c r="A52" s="63"/>
      <c r="B52" s="64"/>
      <c r="C52" s="64"/>
      <c r="D52" s="69"/>
      <c r="E52" s="31" t="s">
        <v>128</v>
      </c>
      <c r="F52" s="33" t="s">
        <v>213</v>
      </c>
      <c r="G52" s="33" t="s">
        <v>130</v>
      </c>
      <c r="H52" s="34" t="s">
        <v>6</v>
      </c>
      <c r="I52" s="33" t="s">
        <v>131</v>
      </c>
      <c r="J52" s="34" t="s">
        <v>69</v>
      </c>
      <c r="K52" s="33" t="s">
        <v>182</v>
      </c>
      <c r="L52" s="33" t="s">
        <v>183</v>
      </c>
      <c r="M52" s="33">
        <v>2</v>
      </c>
      <c r="N52" s="33">
        <v>4</v>
      </c>
      <c r="O52" s="36">
        <f t="shared" si="15"/>
        <v>8</v>
      </c>
      <c r="P52" s="37" t="str">
        <f t="shared" si="16"/>
        <v>MEDIO</v>
      </c>
      <c r="Q52" s="33">
        <v>25</v>
      </c>
      <c r="R52" s="38">
        <f t="shared" si="17"/>
        <v>200</v>
      </c>
      <c r="S52" s="36" t="str">
        <f t="shared" si="18"/>
        <v>II</v>
      </c>
      <c r="T52" s="36" t="str">
        <f t="shared" si="19"/>
        <v>Aceptable con control específico</v>
      </c>
      <c r="U52" s="33">
        <v>1</v>
      </c>
      <c r="V52" s="33" t="s">
        <v>135</v>
      </c>
      <c r="W52" s="33" t="s">
        <v>6</v>
      </c>
      <c r="X52" s="33" t="s">
        <v>59</v>
      </c>
      <c r="Y52" s="33" t="s">
        <v>136</v>
      </c>
      <c r="Z52" s="33" t="s">
        <v>137</v>
      </c>
      <c r="AA52" s="33" t="s">
        <v>184</v>
      </c>
      <c r="AB52" s="33" t="s">
        <v>185</v>
      </c>
      <c r="AC52" s="39" t="s">
        <v>64</v>
      </c>
      <c r="AD52" s="40"/>
      <c r="AE52" s="40"/>
      <c r="AF52" s="40"/>
      <c r="AG52" s="40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</row>
    <row r="53" spans="1:64" ht="64.150000000000006" customHeight="1">
      <c r="A53" s="63"/>
      <c r="B53" s="64"/>
      <c r="C53" s="64"/>
      <c r="D53" s="70" t="s">
        <v>214</v>
      </c>
      <c r="E53" s="31" t="s">
        <v>128</v>
      </c>
      <c r="F53" s="33" t="s">
        <v>215</v>
      </c>
      <c r="G53" s="33" t="s">
        <v>160</v>
      </c>
      <c r="H53" s="34" t="s">
        <v>6</v>
      </c>
      <c r="I53" s="33" t="s">
        <v>161</v>
      </c>
      <c r="J53" s="33" t="s">
        <v>69</v>
      </c>
      <c r="K53" s="33" t="s">
        <v>69</v>
      </c>
      <c r="L53" s="33" t="s">
        <v>216</v>
      </c>
      <c r="M53" s="33">
        <v>2</v>
      </c>
      <c r="N53" s="33">
        <v>3</v>
      </c>
      <c r="O53" s="36">
        <f t="shared" si="15"/>
        <v>6</v>
      </c>
      <c r="P53" s="37" t="str">
        <f t="shared" si="16"/>
        <v>MEDIO</v>
      </c>
      <c r="Q53" s="33">
        <v>25</v>
      </c>
      <c r="R53" s="38">
        <f t="shared" si="17"/>
        <v>150</v>
      </c>
      <c r="S53" s="36" t="str">
        <f t="shared" si="18"/>
        <v>II</v>
      </c>
      <c r="T53" s="36" t="str">
        <f t="shared" si="19"/>
        <v>Aceptable con control específico</v>
      </c>
      <c r="U53" s="33">
        <v>1</v>
      </c>
      <c r="V53" s="33" t="s">
        <v>161</v>
      </c>
      <c r="W53" s="33" t="s">
        <v>6</v>
      </c>
      <c r="X53" s="33" t="s">
        <v>59</v>
      </c>
      <c r="Y53" s="33" t="s">
        <v>59</v>
      </c>
      <c r="Z53" s="33" t="s">
        <v>59</v>
      </c>
      <c r="AA53" s="33" t="s">
        <v>164</v>
      </c>
      <c r="AB53" s="33" t="s">
        <v>217</v>
      </c>
      <c r="AC53" s="39" t="s">
        <v>166</v>
      </c>
      <c r="AD53" s="40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64" ht="89.25" customHeight="1">
      <c r="A54" s="63"/>
      <c r="B54" s="64"/>
      <c r="C54" s="64"/>
      <c r="D54" s="70"/>
      <c r="E54" s="31" t="s">
        <v>51</v>
      </c>
      <c r="F54" s="33" t="s">
        <v>218</v>
      </c>
      <c r="G54" s="33" t="s">
        <v>219</v>
      </c>
      <c r="H54" s="34" t="s">
        <v>6</v>
      </c>
      <c r="I54" s="35" t="s">
        <v>220</v>
      </c>
      <c r="J54" s="34" t="s">
        <v>69</v>
      </c>
      <c r="K54" s="33" t="s">
        <v>221</v>
      </c>
      <c r="L54" s="33" t="s">
        <v>222</v>
      </c>
      <c r="M54" s="33">
        <v>2</v>
      </c>
      <c r="N54" s="33">
        <v>3</v>
      </c>
      <c r="O54" s="36">
        <f t="shared" si="15"/>
        <v>6</v>
      </c>
      <c r="P54" s="37" t="str">
        <f t="shared" si="16"/>
        <v>MEDIO</v>
      </c>
      <c r="Q54" s="33">
        <v>25</v>
      </c>
      <c r="R54" s="38">
        <f t="shared" si="17"/>
        <v>150</v>
      </c>
      <c r="S54" s="36" t="str">
        <f t="shared" si="18"/>
        <v>II</v>
      </c>
      <c r="T54" s="36" t="str">
        <f t="shared" si="19"/>
        <v>Aceptable con control específico</v>
      </c>
      <c r="U54" s="33">
        <v>1</v>
      </c>
      <c r="V54" s="35" t="s">
        <v>196</v>
      </c>
      <c r="W54" s="33" t="s">
        <v>6</v>
      </c>
      <c r="X54" s="33" t="s">
        <v>59</v>
      </c>
      <c r="Y54" s="33" t="s">
        <v>59</v>
      </c>
      <c r="Z54" s="33" t="s">
        <v>59</v>
      </c>
      <c r="AA54" s="33" t="s">
        <v>223</v>
      </c>
      <c r="AB54" s="34" t="s">
        <v>63</v>
      </c>
      <c r="AC54" s="39" t="s">
        <v>64</v>
      </c>
      <c r="AD54" s="40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64" ht="150" customHeight="1">
      <c r="A55" s="63"/>
      <c r="B55" s="64"/>
      <c r="C55" s="64"/>
      <c r="D55" s="70"/>
      <c r="E55" s="31" t="s">
        <v>104</v>
      </c>
      <c r="F55" s="33" t="s">
        <v>154</v>
      </c>
      <c r="G55" s="33" t="s">
        <v>106</v>
      </c>
      <c r="H55" s="43" t="s">
        <v>6</v>
      </c>
      <c r="I55" s="43" t="s">
        <v>224</v>
      </c>
      <c r="J55" s="33" t="s">
        <v>108</v>
      </c>
      <c r="K55" s="33" t="s">
        <v>109</v>
      </c>
      <c r="L55" s="44" t="s">
        <v>110</v>
      </c>
      <c r="M55" s="44">
        <v>2</v>
      </c>
      <c r="N55" s="44">
        <v>4</v>
      </c>
      <c r="O55" s="36">
        <f t="shared" si="15"/>
        <v>8</v>
      </c>
      <c r="P55" s="37" t="str">
        <f t="shared" si="16"/>
        <v>MEDIO</v>
      </c>
      <c r="Q55" s="44">
        <v>25</v>
      </c>
      <c r="R55" s="38">
        <f t="shared" si="17"/>
        <v>200</v>
      </c>
      <c r="S55" s="36" t="str">
        <f t="shared" si="18"/>
        <v>II</v>
      </c>
      <c r="T55" s="36" t="str">
        <f t="shared" si="19"/>
        <v>Aceptable con control específico</v>
      </c>
      <c r="U55" s="33">
        <v>1</v>
      </c>
      <c r="V55" s="33" t="s">
        <v>111</v>
      </c>
      <c r="W55" s="45" t="s">
        <v>6</v>
      </c>
      <c r="X55" s="33" t="s">
        <v>59</v>
      </c>
      <c r="Y55" s="33" t="s">
        <v>112</v>
      </c>
      <c r="Z55" s="33" t="s">
        <v>113</v>
      </c>
      <c r="AA55" s="44" t="s">
        <v>114</v>
      </c>
      <c r="AB55" s="44" t="s">
        <v>115</v>
      </c>
      <c r="AC55" s="39" t="s">
        <v>116</v>
      </c>
      <c r="AD55" s="40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</row>
    <row r="56" spans="1:64" ht="158.25" customHeight="1">
      <c r="A56" s="63"/>
      <c r="B56" s="64"/>
      <c r="C56" s="64"/>
      <c r="D56" s="70"/>
      <c r="E56" s="31" t="s">
        <v>128</v>
      </c>
      <c r="F56" s="33" t="s">
        <v>213</v>
      </c>
      <c r="G56" s="33" t="s">
        <v>130</v>
      </c>
      <c r="H56" s="34" t="s">
        <v>6</v>
      </c>
      <c r="I56" s="33" t="s">
        <v>131</v>
      </c>
      <c r="J56" s="34" t="s">
        <v>69</v>
      </c>
      <c r="K56" s="33" t="s">
        <v>182</v>
      </c>
      <c r="L56" s="33" t="s">
        <v>183</v>
      </c>
      <c r="M56" s="33">
        <v>2</v>
      </c>
      <c r="N56" s="33">
        <v>4</v>
      </c>
      <c r="O56" s="36">
        <f t="shared" si="15"/>
        <v>8</v>
      </c>
      <c r="P56" s="37" t="str">
        <f t="shared" si="16"/>
        <v>MEDIO</v>
      </c>
      <c r="Q56" s="33">
        <v>25</v>
      </c>
      <c r="R56" s="38">
        <f t="shared" si="17"/>
        <v>200</v>
      </c>
      <c r="S56" s="36" t="str">
        <f t="shared" si="18"/>
        <v>II</v>
      </c>
      <c r="T56" s="36" t="str">
        <f t="shared" si="19"/>
        <v>Aceptable con control específico</v>
      </c>
      <c r="U56" s="33">
        <v>1</v>
      </c>
      <c r="V56" s="33" t="s">
        <v>135</v>
      </c>
      <c r="W56" s="33" t="s">
        <v>6</v>
      </c>
      <c r="X56" s="33" t="s">
        <v>59</v>
      </c>
      <c r="Y56" s="33" t="s">
        <v>136</v>
      </c>
      <c r="Z56" s="33" t="s">
        <v>137</v>
      </c>
      <c r="AA56" s="33" t="s">
        <v>184</v>
      </c>
      <c r="AB56" s="33" t="s">
        <v>185</v>
      </c>
      <c r="AC56" s="39" t="s">
        <v>64</v>
      </c>
      <c r="AD56" s="40"/>
      <c r="AE56" s="40"/>
      <c r="AF56" s="40"/>
      <c r="AG56" s="40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</row>
    <row r="57" spans="1:64" ht="115.5" customHeight="1">
      <c r="A57" s="63" t="s">
        <v>147</v>
      </c>
      <c r="B57" s="64" t="s">
        <v>148</v>
      </c>
      <c r="C57" s="64" t="s">
        <v>225</v>
      </c>
      <c r="D57" s="65" t="s">
        <v>226</v>
      </c>
      <c r="E57" s="31" t="s">
        <v>51</v>
      </c>
      <c r="F57" s="50" t="s">
        <v>52</v>
      </c>
      <c r="G57" s="33" t="s">
        <v>151</v>
      </c>
      <c r="H57" s="34" t="s">
        <v>6</v>
      </c>
      <c r="I57" s="35" t="s">
        <v>54</v>
      </c>
      <c r="J57" s="34" t="s">
        <v>69</v>
      </c>
      <c r="K57" s="33" t="s">
        <v>227</v>
      </c>
      <c r="L57" s="33" t="s">
        <v>69</v>
      </c>
      <c r="M57" s="33">
        <v>2</v>
      </c>
      <c r="N57" s="33">
        <v>4</v>
      </c>
      <c r="O57" s="36">
        <f t="shared" si="15"/>
        <v>8</v>
      </c>
      <c r="P57" s="37" t="str">
        <f t="shared" si="16"/>
        <v>MEDIO</v>
      </c>
      <c r="Q57" s="33">
        <v>25</v>
      </c>
      <c r="R57" s="38">
        <f t="shared" si="17"/>
        <v>200</v>
      </c>
      <c r="S57" s="36" t="str">
        <f t="shared" si="18"/>
        <v>II</v>
      </c>
      <c r="T57" s="36" t="str">
        <f t="shared" si="19"/>
        <v>Aceptable con control específico</v>
      </c>
      <c r="U57" s="33">
        <v>9</v>
      </c>
      <c r="V57" s="35" t="s">
        <v>58</v>
      </c>
      <c r="W57" s="33" t="s">
        <v>6</v>
      </c>
      <c r="X57" s="33" t="s">
        <v>59</v>
      </c>
      <c r="Y57" s="33" t="s">
        <v>59</v>
      </c>
      <c r="Z57" s="33" t="s">
        <v>59</v>
      </c>
      <c r="AA57" s="33" t="s">
        <v>228</v>
      </c>
      <c r="AB57" s="34" t="s">
        <v>63</v>
      </c>
      <c r="AC57" s="39" t="s">
        <v>64</v>
      </c>
      <c r="AD57" s="40"/>
      <c r="AE57" s="40"/>
      <c r="AF57" s="40"/>
      <c r="AG57" s="40"/>
      <c r="AH57" s="40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</row>
    <row r="58" spans="1:64" ht="95.25" customHeight="1">
      <c r="A58" s="63"/>
      <c r="B58" s="64"/>
      <c r="C58" s="64"/>
      <c r="D58" s="65"/>
      <c r="E58" s="31" t="s">
        <v>65</v>
      </c>
      <c r="F58" s="32" t="s">
        <v>66</v>
      </c>
      <c r="G58" s="33" t="s">
        <v>67</v>
      </c>
      <c r="H58" s="34" t="s">
        <v>6</v>
      </c>
      <c r="I58" s="33" t="s">
        <v>68</v>
      </c>
      <c r="J58" s="34" t="s">
        <v>69</v>
      </c>
      <c r="K58" s="33" t="s">
        <v>229</v>
      </c>
      <c r="L58" s="33" t="s">
        <v>69</v>
      </c>
      <c r="M58" s="33">
        <v>2</v>
      </c>
      <c r="N58" s="33">
        <v>4</v>
      </c>
      <c r="O58" s="36">
        <f t="shared" si="15"/>
        <v>8</v>
      </c>
      <c r="P58" s="37" t="str">
        <f t="shared" si="16"/>
        <v>MEDIO</v>
      </c>
      <c r="Q58" s="33">
        <v>10</v>
      </c>
      <c r="R58" s="38">
        <f t="shared" si="17"/>
        <v>80</v>
      </c>
      <c r="S58" s="36" t="str">
        <f t="shared" si="18"/>
        <v>III</v>
      </c>
      <c r="T58" s="36" t="str">
        <f t="shared" si="19"/>
        <v>Mejorable</v>
      </c>
      <c r="U58" s="33">
        <v>9</v>
      </c>
      <c r="V58" s="33" t="s">
        <v>72</v>
      </c>
      <c r="W58" s="33" t="s">
        <v>8</v>
      </c>
      <c r="X58" s="33" t="s">
        <v>59</v>
      </c>
      <c r="Y58" s="33" t="s">
        <v>59</v>
      </c>
      <c r="Z58" s="33" t="s">
        <v>59</v>
      </c>
      <c r="AA58" s="33" t="s">
        <v>230</v>
      </c>
      <c r="AB58" s="33" t="s">
        <v>63</v>
      </c>
      <c r="AC58" s="39" t="s">
        <v>64</v>
      </c>
      <c r="AF58" s="40"/>
      <c r="AG58" s="40"/>
      <c r="AH58" s="40"/>
      <c r="AI58" s="40"/>
      <c r="AJ58" s="40"/>
      <c r="AK58" s="40"/>
      <c r="AL58" s="40"/>
      <c r="AM58" s="40"/>
      <c r="AN58" s="22"/>
      <c r="AO58" s="22"/>
      <c r="AP58" s="22"/>
      <c r="AQ58" s="22"/>
      <c r="AR58" s="22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spans="1:64" ht="88.5" customHeight="1">
      <c r="A59" s="63"/>
      <c r="B59" s="64"/>
      <c r="C59" s="64"/>
      <c r="D59" s="65"/>
      <c r="E59" s="31" t="s">
        <v>81</v>
      </c>
      <c r="F59" s="33" t="s">
        <v>82</v>
      </c>
      <c r="G59" s="33" t="s">
        <v>83</v>
      </c>
      <c r="H59" s="34" t="s">
        <v>6</v>
      </c>
      <c r="I59" s="41" t="s">
        <v>84</v>
      </c>
      <c r="J59" s="34" t="s">
        <v>69</v>
      </c>
      <c r="K59" s="33" t="s">
        <v>85</v>
      </c>
      <c r="L59" s="33" t="s">
        <v>69</v>
      </c>
      <c r="M59" s="33">
        <v>2</v>
      </c>
      <c r="N59" s="33">
        <v>1</v>
      </c>
      <c r="O59" s="36">
        <f t="shared" si="15"/>
        <v>2</v>
      </c>
      <c r="P59" s="37" t="str">
        <f t="shared" si="16"/>
        <v>BAJO</v>
      </c>
      <c r="Q59" s="33">
        <v>25</v>
      </c>
      <c r="R59" s="38">
        <f t="shared" si="17"/>
        <v>50</v>
      </c>
      <c r="S59" s="36" t="str">
        <f t="shared" si="18"/>
        <v>III</v>
      </c>
      <c r="T59" s="36" t="str">
        <f t="shared" si="19"/>
        <v>Mejorable</v>
      </c>
      <c r="U59" s="33">
        <v>9</v>
      </c>
      <c r="V59" s="41" t="s">
        <v>86</v>
      </c>
      <c r="W59" s="33" t="s">
        <v>6</v>
      </c>
      <c r="X59" s="33" t="s">
        <v>59</v>
      </c>
      <c r="Y59" s="33" t="s">
        <v>59</v>
      </c>
      <c r="Z59" s="33" t="s">
        <v>59</v>
      </c>
      <c r="AA59" s="35" t="s">
        <v>87</v>
      </c>
      <c r="AB59" s="34" t="s">
        <v>63</v>
      </c>
      <c r="AC59" s="39" t="s">
        <v>80</v>
      </c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</row>
    <row r="60" spans="1:64" ht="155.25" customHeight="1">
      <c r="A60" s="63"/>
      <c r="B60" s="64"/>
      <c r="C60" s="64"/>
      <c r="D60" s="65"/>
      <c r="E60" s="31" t="s">
        <v>104</v>
      </c>
      <c r="F60" s="33" t="s">
        <v>231</v>
      </c>
      <c r="G60" s="33" t="s">
        <v>106</v>
      </c>
      <c r="H60" s="33" t="s">
        <v>6</v>
      </c>
      <c r="I60" s="33" t="s">
        <v>107</v>
      </c>
      <c r="J60" s="33" t="s">
        <v>108</v>
      </c>
      <c r="K60" s="33" t="s">
        <v>232</v>
      </c>
      <c r="L60" s="44" t="s">
        <v>233</v>
      </c>
      <c r="M60" s="44">
        <v>2</v>
      </c>
      <c r="N60" s="44">
        <v>4</v>
      </c>
      <c r="O60" s="36">
        <f t="shared" si="15"/>
        <v>8</v>
      </c>
      <c r="P60" s="37" t="str">
        <f t="shared" si="16"/>
        <v>MEDIO</v>
      </c>
      <c r="Q60" s="44">
        <v>25</v>
      </c>
      <c r="R60" s="38">
        <f t="shared" si="17"/>
        <v>200</v>
      </c>
      <c r="S60" s="36" t="str">
        <f t="shared" si="18"/>
        <v>II</v>
      </c>
      <c r="T60" s="36" t="str">
        <f t="shared" si="19"/>
        <v>Aceptable con control específico</v>
      </c>
      <c r="U60" s="33">
        <v>9</v>
      </c>
      <c r="V60" s="33" t="s">
        <v>111</v>
      </c>
      <c r="W60" s="45" t="s">
        <v>6</v>
      </c>
      <c r="X60" s="33" t="s">
        <v>59</v>
      </c>
      <c r="Y60" s="33" t="s">
        <v>112</v>
      </c>
      <c r="Z60" s="33" t="s">
        <v>113</v>
      </c>
      <c r="AA60" s="44" t="s">
        <v>114</v>
      </c>
      <c r="AB60" s="44" t="s">
        <v>115</v>
      </c>
      <c r="AC60" s="39" t="s">
        <v>116</v>
      </c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</row>
    <row r="61" spans="1:64" ht="138.75" customHeight="1">
      <c r="A61" s="63"/>
      <c r="B61" s="64"/>
      <c r="C61" s="64"/>
      <c r="D61" s="65"/>
      <c r="E61" s="31" t="s">
        <v>117</v>
      </c>
      <c r="F61" s="33" t="s">
        <v>118</v>
      </c>
      <c r="G61" s="33" t="s">
        <v>119</v>
      </c>
      <c r="H61" s="34" t="s">
        <v>6</v>
      </c>
      <c r="I61" s="33" t="s">
        <v>120</v>
      </c>
      <c r="J61" s="33" t="s">
        <v>69</v>
      </c>
      <c r="K61" s="33" t="s">
        <v>122</v>
      </c>
      <c r="L61" s="33" t="s">
        <v>123</v>
      </c>
      <c r="M61" s="33">
        <v>2</v>
      </c>
      <c r="N61" s="33">
        <v>1</v>
      </c>
      <c r="O61" s="36">
        <f t="shared" si="15"/>
        <v>2</v>
      </c>
      <c r="P61" s="37" t="str">
        <f t="shared" si="16"/>
        <v>BAJO</v>
      </c>
      <c r="Q61" s="33">
        <v>60</v>
      </c>
      <c r="R61" s="38">
        <f t="shared" si="17"/>
        <v>120</v>
      </c>
      <c r="S61" s="36" t="str">
        <f t="shared" si="18"/>
        <v>III</v>
      </c>
      <c r="T61" s="36" t="str">
        <f t="shared" si="19"/>
        <v>Mejorable</v>
      </c>
      <c r="U61" s="33">
        <v>9</v>
      </c>
      <c r="V61" s="33" t="s">
        <v>111</v>
      </c>
      <c r="W61" s="33" t="s">
        <v>6</v>
      </c>
      <c r="X61" s="33" t="s">
        <v>59</v>
      </c>
      <c r="Y61" s="33" t="s">
        <v>124</v>
      </c>
      <c r="Z61" s="33" t="s">
        <v>125</v>
      </c>
      <c r="AA61" s="33" t="s">
        <v>126</v>
      </c>
      <c r="AB61" s="34" t="s">
        <v>63</v>
      </c>
      <c r="AC61" s="39" t="s">
        <v>127</v>
      </c>
      <c r="AD61" s="40"/>
      <c r="AE61" s="40"/>
      <c r="AF61" s="40"/>
      <c r="AG61" s="40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</row>
    <row r="62" spans="1:64" ht="156" customHeight="1">
      <c r="A62" s="63"/>
      <c r="B62" s="64"/>
      <c r="C62" s="64"/>
      <c r="D62" s="65"/>
      <c r="E62" s="31" t="s">
        <v>128</v>
      </c>
      <c r="F62" s="33" t="s">
        <v>159</v>
      </c>
      <c r="G62" s="33" t="s">
        <v>160</v>
      </c>
      <c r="H62" s="34" t="s">
        <v>6</v>
      </c>
      <c r="I62" s="33" t="s">
        <v>161</v>
      </c>
      <c r="J62" s="51" t="s">
        <v>69</v>
      </c>
      <c r="K62" s="52" t="s">
        <v>234</v>
      </c>
      <c r="L62" s="42" t="s">
        <v>235</v>
      </c>
      <c r="M62" s="33">
        <v>2</v>
      </c>
      <c r="N62" s="33">
        <v>3</v>
      </c>
      <c r="O62" s="36">
        <f t="shared" si="15"/>
        <v>6</v>
      </c>
      <c r="P62" s="37" t="str">
        <f t="shared" si="16"/>
        <v>MEDIO</v>
      </c>
      <c r="Q62" s="33">
        <v>25</v>
      </c>
      <c r="R62" s="38">
        <f t="shared" si="17"/>
        <v>150</v>
      </c>
      <c r="S62" s="36" t="str">
        <f t="shared" si="18"/>
        <v>II</v>
      </c>
      <c r="T62" s="36" t="str">
        <f t="shared" si="19"/>
        <v>Aceptable con control específico</v>
      </c>
      <c r="U62" s="33">
        <v>9</v>
      </c>
      <c r="V62" s="33" t="s">
        <v>161</v>
      </c>
      <c r="W62" s="33" t="s">
        <v>6</v>
      </c>
      <c r="X62" s="33"/>
      <c r="Y62" s="33"/>
      <c r="Z62" s="33"/>
      <c r="AA62" s="33" t="s">
        <v>236</v>
      </c>
      <c r="AB62" s="33" t="s">
        <v>237</v>
      </c>
      <c r="AC62" s="39" t="s">
        <v>166</v>
      </c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</row>
    <row r="63" spans="1:64" ht="152.25" customHeight="1">
      <c r="A63" s="63"/>
      <c r="B63" s="64"/>
      <c r="C63" s="64"/>
      <c r="D63" s="65"/>
      <c r="E63" s="31" t="s">
        <v>128</v>
      </c>
      <c r="F63" s="33" t="s">
        <v>167</v>
      </c>
      <c r="G63" s="33" t="s">
        <v>130</v>
      </c>
      <c r="H63" s="34" t="s">
        <v>6</v>
      </c>
      <c r="I63" s="33" t="s">
        <v>131</v>
      </c>
      <c r="J63" s="33" t="s">
        <v>69</v>
      </c>
      <c r="K63" s="33" t="s">
        <v>238</v>
      </c>
      <c r="L63" s="33" t="s">
        <v>183</v>
      </c>
      <c r="M63" s="33">
        <v>2</v>
      </c>
      <c r="N63" s="33">
        <v>4</v>
      </c>
      <c r="O63" s="36">
        <f t="shared" si="15"/>
        <v>8</v>
      </c>
      <c r="P63" s="37" t="str">
        <f t="shared" si="16"/>
        <v>MEDIO</v>
      </c>
      <c r="Q63" s="33">
        <v>25</v>
      </c>
      <c r="R63" s="38">
        <f t="shared" si="17"/>
        <v>200</v>
      </c>
      <c r="S63" s="36" t="str">
        <f t="shared" si="18"/>
        <v>II</v>
      </c>
      <c r="T63" s="36" t="str">
        <f t="shared" si="19"/>
        <v>Aceptable con control específico</v>
      </c>
      <c r="U63" s="33">
        <v>9</v>
      </c>
      <c r="V63" s="33" t="s">
        <v>135</v>
      </c>
      <c r="W63" s="33" t="s">
        <v>6</v>
      </c>
      <c r="X63" s="33" t="s">
        <v>59</v>
      </c>
      <c r="Y63" s="33" t="s">
        <v>136</v>
      </c>
      <c r="Z63" s="33" t="s">
        <v>137</v>
      </c>
      <c r="AA63" s="33" t="s">
        <v>239</v>
      </c>
      <c r="AB63" s="33" t="s">
        <v>237</v>
      </c>
      <c r="AC63" s="39" t="s">
        <v>64</v>
      </c>
      <c r="AD63" s="40"/>
      <c r="AE63" s="40"/>
      <c r="AF63" s="40"/>
      <c r="AG63" s="40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</row>
    <row r="64" spans="1:64" ht="94.5">
      <c r="A64" s="71" t="s">
        <v>240</v>
      </c>
      <c r="B64" s="71" t="s">
        <v>240</v>
      </c>
      <c r="C64" s="72" t="s">
        <v>241</v>
      </c>
      <c r="D64" s="73" t="s">
        <v>242</v>
      </c>
      <c r="E64" s="31" t="s">
        <v>104</v>
      </c>
      <c r="F64" s="33" t="s">
        <v>231</v>
      </c>
      <c r="G64" s="33" t="s">
        <v>106</v>
      </c>
      <c r="H64" s="33" t="s">
        <v>6</v>
      </c>
      <c r="I64" s="33" t="s">
        <v>107</v>
      </c>
      <c r="J64" s="33" t="s">
        <v>108</v>
      </c>
      <c r="K64" s="33" t="s">
        <v>232</v>
      </c>
      <c r="L64" s="44" t="s">
        <v>233</v>
      </c>
      <c r="M64" s="44">
        <v>2</v>
      </c>
      <c r="N64" s="44">
        <v>4</v>
      </c>
      <c r="O64" s="36">
        <f t="shared" si="15"/>
        <v>8</v>
      </c>
      <c r="P64" s="37" t="str">
        <f t="shared" si="16"/>
        <v>MEDIO</v>
      </c>
      <c r="Q64" s="44">
        <v>25</v>
      </c>
      <c r="R64" s="38">
        <f t="shared" si="17"/>
        <v>200</v>
      </c>
      <c r="S64" s="36" t="str">
        <f t="shared" si="18"/>
        <v>II</v>
      </c>
      <c r="T64" s="36" t="str">
        <f t="shared" si="19"/>
        <v>Aceptable con control específico</v>
      </c>
      <c r="U64" s="33">
        <v>30</v>
      </c>
      <c r="V64" s="33" t="s">
        <v>111</v>
      </c>
      <c r="W64" s="45" t="s">
        <v>6</v>
      </c>
      <c r="X64" s="33" t="s">
        <v>59</v>
      </c>
      <c r="Y64" s="33" t="s">
        <v>112</v>
      </c>
      <c r="Z64" s="33" t="s">
        <v>113</v>
      </c>
      <c r="AA64" s="44" t="s">
        <v>114</v>
      </c>
      <c r="AB64" s="44" t="s">
        <v>63</v>
      </c>
      <c r="AC64" s="39" t="s">
        <v>116</v>
      </c>
      <c r="AD64" s="22"/>
      <c r="AE64" s="22"/>
      <c r="AF64" s="22"/>
    </row>
    <row r="65" spans="1:64" ht="61.5" customHeight="1">
      <c r="A65" s="71"/>
      <c r="B65" s="71"/>
      <c r="C65" s="72"/>
      <c r="D65" s="73"/>
      <c r="E65" s="31" t="s">
        <v>117</v>
      </c>
      <c r="F65" s="33" t="s">
        <v>118</v>
      </c>
      <c r="G65" s="33" t="s">
        <v>119</v>
      </c>
      <c r="H65" s="34" t="s">
        <v>6</v>
      </c>
      <c r="I65" s="33" t="s">
        <v>120</v>
      </c>
      <c r="J65" s="33" t="s">
        <v>69</v>
      </c>
      <c r="K65" s="33" t="s">
        <v>243</v>
      </c>
      <c r="L65" s="33" t="s">
        <v>123</v>
      </c>
      <c r="M65" s="33">
        <v>2</v>
      </c>
      <c r="N65" s="33">
        <v>1</v>
      </c>
      <c r="O65" s="36">
        <f t="shared" si="15"/>
        <v>2</v>
      </c>
      <c r="P65" s="37" t="str">
        <f t="shared" si="16"/>
        <v>BAJO</v>
      </c>
      <c r="Q65" s="33">
        <v>60</v>
      </c>
      <c r="R65" s="38">
        <f t="shared" si="17"/>
        <v>120</v>
      </c>
      <c r="S65" s="36" t="str">
        <f t="shared" si="18"/>
        <v>III</v>
      </c>
      <c r="T65" s="36" t="str">
        <f t="shared" si="19"/>
        <v>Mejorable</v>
      </c>
      <c r="U65" s="33">
        <v>30</v>
      </c>
      <c r="V65" s="33" t="s">
        <v>111</v>
      </c>
      <c r="W65" s="33" t="s">
        <v>6</v>
      </c>
      <c r="X65" s="33" t="s">
        <v>59</v>
      </c>
      <c r="Y65" s="33" t="s">
        <v>124</v>
      </c>
      <c r="Z65" s="33" t="s">
        <v>125</v>
      </c>
      <c r="AA65" s="33" t="s">
        <v>126</v>
      </c>
      <c r="AB65" s="34" t="s">
        <v>63</v>
      </c>
      <c r="AC65" s="39" t="s">
        <v>127</v>
      </c>
      <c r="AD65" s="40"/>
      <c r="AE65" s="40"/>
      <c r="AF65" s="40"/>
    </row>
    <row r="66" spans="1:64" ht="74.25" customHeight="1">
      <c r="A66" s="71"/>
      <c r="B66" s="71"/>
      <c r="C66" s="72"/>
      <c r="D66" s="73"/>
      <c r="E66" s="31" t="s">
        <v>128</v>
      </c>
      <c r="F66" s="33" t="s">
        <v>167</v>
      </c>
      <c r="G66" s="33" t="s">
        <v>130</v>
      </c>
      <c r="H66" s="34" t="s">
        <v>6</v>
      </c>
      <c r="I66" s="33" t="s">
        <v>131</v>
      </c>
      <c r="J66" s="33" t="s">
        <v>69</v>
      </c>
      <c r="K66" s="33" t="s">
        <v>69</v>
      </c>
      <c r="L66" s="33" t="s">
        <v>244</v>
      </c>
      <c r="M66" s="33">
        <v>2</v>
      </c>
      <c r="N66" s="33">
        <v>4</v>
      </c>
      <c r="O66" s="36">
        <f t="shared" si="15"/>
        <v>8</v>
      </c>
      <c r="P66" s="37" t="str">
        <f t="shared" si="16"/>
        <v>MEDIO</v>
      </c>
      <c r="Q66" s="33">
        <v>25</v>
      </c>
      <c r="R66" s="38">
        <f t="shared" si="17"/>
        <v>200</v>
      </c>
      <c r="S66" s="36" t="str">
        <f t="shared" si="18"/>
        <v>II</v>
      </c>
      <c r="T66" s="36" t="str">
        <f t="shared" si="19"/>
        <v>Aceptable con control específico</v>
      </c>
      <c r="U66" s="33">
        <v>30</v>
      </c>
      <c r="V66" s="33" t="s">
        <v>135</v>
      </c>
      <c r="W66" s="33" t="s">
        <v>6</v>
      </c>
      <c r="X66" s="33" t="s">
        <v>59</v>
      </c>
      <c r="Y66" s="33" t="s">
        <v>59</v>
      </c>
      <c r="Z66" s="33" t="s">
        <v>245</v>
      </c>
      <c r="AA66" s="33" t="s">
        <v>246</v>
      </c>
      <c r="AB66" s="33" t="s">
        <v>63</v>
      </c>
      <c r="AC66" s="39" t="s">
        <v>64</v>
      </c>
      <c r="AD66" s="40"/>
      <c r="AE66" s="40"/>
      <c r="AF66" s="40"/>
      <c r="AG66" s="40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</row>
    <row r="71" spans="1:64">
      <c r="E71" s="1" t="s">
        <v>247</v>
      </c>
    </row>
    <row r="72" spans="1:64">
      <c r="F72" s="1" t="s">
        <v>247</v>
      </c>
    </row>
    <row r="77" spans="1:64">
      <c r="D77" s="1" t="s">
        <v>247</v>
      </c>
    </row>
  </sheetData>
  <sheetProtection sheet="1" objects="1" scenarios="1" formatCells="0" formatColumns="0" formatRows="0" sort="0" autoFilter="0" pivotTables="0"/>
  <mergeCells count="47">
    <mergeCell ref="A64:A66"/>
    <mergeCell ref="B64:B66"/>
    <mergeCell ref="C64:C66"/>
    <mergeCell ref="D64:D66"/>
    <mergeCell ref="C1:AA2"/>
    <mergeCell ref="AB1:AC2"/>
    <mergeCell ref="AB3:AC4"/>
    <mergeCell ref="A46:A56"/>
    <mergeCell ref="B46:B56"/>
    <mergeCell ref="C46:C56"/>
    <mergeCell ref="D46:D52"/>
    <mergeCell ref="D53:D56"/>
    <mergeCell ref="A57:A63"/>
    <mergeCell ref="B57:B63"/>
    <mergeCell ref="C57:C63"/>
    <mergeCell ref="D57:D63"/>
    <mergeCell ref="A24:A36"/>
    <mergeCell ref="B24:B36"/>
    <mergeCell ref="C24:C36"/>
    <mergeCell ref="D24:D31"/>
    <mergeCell ref="D33:D36"/>
    <mergeCell ref="A37:A45"/>
    <mergeCell ref="B37:B45"/>
    <mergeCell ref="C37:C45"/>
    <mergeCell ref="D37:D43"/>
    <mergeCell ref="I12:I13"/>
    <mergeCell ref="J12:L12"/>
    <mergeCell ref="M12:S12"/>
    <mergeCell ref="U12:W12"/>
    <mergeCell ref="X12:AB12"/>
    <mergeCell ref="A14:A23"/>
    <mergeCell ref="B14:B23"/>
    <mergeCell ref="C14:C23"/>
    <mergeCell ref="D14:D23"/>
    <mergeCell ref="A12:A13"/>
    <mergeCell ref="B12:B13"/>
    <mergeCell ref="C12:C13"/>
    <mergeCell ref="D12:D13"/>
    <mergeCell ref="E12:G12"/>
    <mergeCell ref="H12:H13"/>
    <mergeCell ref="A1:B4"/>
    <mergeCell ref="A6:AC6"/>
    <mergeCell ref="J7:R7"/>
    <mergeCell ref="A9:F9"/>
    <mergeCell ref="G9:M9"/>
    <mergeCell ref="C3:M4"/>
    <mergeCell ref="N3:AA4"/>
  </mergeCells>
  <conditionalFormatting sqref="Q41">
    <cfRule type="cellIs" dxfId="38" priority="8" stopIfTrue="1" operator="equal">
      <formula>"No significativo"</formula>
    </cfRule>
  </conditionalFormatting>
  <conditionalFormatting sqref="Q45">
    <cfRule type="cellIs" dxfId="37" priority="10" stopIfTrue="1" operator="equal">
      <formula>"No significativo"</formula>
    </cfRule>
  </conditionalFormatting>
  <conditionalFormatting sqref="Q49">
    <cfRule type="cellIs" dxfId="36" priority="12" stopIfTrue="1" operator="equal">
      <formula>"No significativo"</formula>
    </cfRule>
  </conditionalFormatting>
  <conditionalFormatting sqref="Q60">
    <cfRule type="cellIs" dxfId="35" priority="16" stopIfTrue="1" operator="equal">
      <formula>"No significativo"</formula>
    </cfRule>
  </conditionalFormatting>
  <conditionalFormatting sqref="O13:Q13">
    <cfRule type="cellIs" dxfId="34" priority="28" stopIfTrue="1" operator="equal">
      <formula>"No significativo"</formula>
    </cfRule>
  </conditionalFormatting>
  <conditionalFormatting sqref="U35 W35 Q38 U53 W53 U62 W62">
    <cfRule type="cellIs" dxfId="33" priority="32" stopIfTrue="1" operator="equal">
      <formula>"No significativo"</formula>
    </cfRule>
  </conditionalFormatting>
  <conditionalFormatting sqref="Q30">
    <cfRule type="cellIs" dxfId="32" priority="34" stopIfTrue="1" operator="equal">
      <formula>"No significativo"</formula>
    </cfRule>
  </conditionalFormatting>
  <conditionalFormatting sqref="Q20">
    <cfRule type="cellIs" dxfId="31" priority="30" stopIfTrue="1" operator="equal">
      <formula>"No significativo"</formula>
    </cfRule>
  </conditionalFormatting>
  <conditionalFormatting sqref="Q64">
    <cfRule type="cellIs" dxfId="30" priority="18" stopIfTrue="1" operator="equal">
      <formula>"No significativo"</formula>
    </cfRule>
  </conditionalFormatting>
  <conditionalFormatting sqref="Q55">
    <cfRule type="cellIs" dxfId="29" priority="14" stopIfTrue="1" operator="equal">
      <formula>"No significativo"</formula>
    </cfRule>
  </conditionalFormatting>
  <conditionalFormatting sqref="Q32">
    <cfRule type="cellIs" dxfId="28" priority="6" stopIfTrue="1" operator="equal">
      <formula>"No significativo"</formula>
    </cfRule>
  </conditionalFormatting>
  <conditionalFormatting sqref="Q41">
    <cfRule type="cellIs" dxfId="27" priority="7" stopIfTrue="1" operator="equal">
      <formula>"SIGNIFICATIVO"</formula>
    </cfRule>
  </conditionalFormatting>
  <conditionalFormatting sqref="Q32 Q41">
    <cfRule type="cellIs" dxfId="26" priority="5" stopIfTrue="1" operator="equal">
      <formula>"SIGNIFICATIVO"</formula>
    </cfRule>
  </conditionalFormatting>
  <conditionalFormatting sqref="Q30">
    <cfRule type="cellIs" dxfId="25" priority="33" stopIfTrue="1" operator="equal">
      <formula>"SIGNIFICATIVO"</formula>
    </cfRule>
  </conditionalFormatting>
  <conditionalFormatting sqref="Q30 U35 W35 Q38 U53 W53 U62 W62">
    <cfRule type="cellIs" dxfId="24" priority="31" stopIfTrue="1" operator="equal">
      <formula>"SIGNIFICATIVO"</formula>
    </cfRule>
  </conditionalFormatting>
  <conditionalFormatting sqref="Q20 U35 W35 Q38 U53 W53 U62 W62">
    <cfRule type="cellIs" dxfId="23" priority="29" stopIfTrue="1" operator="equal">
      <formula>"SIGNIFICATIVO"</formula>
    </cfRule>
  </conditionalFormatting>
  <conditionalFormatting sqref="O13:Q13 Q20">
    <cfRule type="cellIs" dxfId="22" priority="27" stopIfTrue="1" operator="equal">
      <formula>"SIGNIFICATIVO"</formula>
    </cfRule>
  </conditionalFormatting>
  <conditionalFormatting sqref="O13:Q13">
    <cfRule type="cellIs" dxfId="21" priority="25" stopIfTrue="1" operator="equal">
      <formula>"SIGNIFICATIVO"</formula>
    </cfRule>
  </conditionalFormatting>
  <conditionalFormatting sqref="Q64">
    <cfRule type="cellIs" dxfId="20" priority="17" stopIfTrue="1" operator="equal">
      <formula>"SIGNIFICATIVO"</formula>
    </cfRule>
  </conditionalFormatting>
  <conditionalFormatting sqref="Q60 Q64">
    <cfRule type="cellIs" dxfId="19" priority="15" stopIfTrue="1" operator="equal">
      <formula>"SIGNIFICATIVO"</formula>
    </cfRule>
  </conditionalFormatting>
  <conditionalFormatting sqref="Q55 Q60">
    <cfRule type="cellIs" dxfId="18" priority="13" stopIfTrue="1" operator="equal">
      <formula>"SIGNIFICATIVO"</formula>
    </cfRule>
  </conditionalFormatting>
  <conditionalFormatting sqref="Q49 Q55">
    <cfRule type="cellIs" dxfId="17" priority="11" stopIfTrue="1" operator="equal">
      <formula>"SIGNIFICATIVO"</formula>
    </cfRule>
  </conditionalFormatting>
  <conditionalFormatting sqref="Q45 Q49">
    <cfRule type="cellIs" dxfId="16" priority="9" stopIfTrue="1" operator="equal">
      <formula>"SIGNIFICATIVO"</formula>
    </cfRule>
  </conditionalFormatting>
  <conditionalFormatting sqref="Q32 Q45">
    <cfRule type="cellIs" dxfId="15" priority="4" stopIfTrue="1" operator="equal">
      <formula>"SIGNIFICATIVO"</formula>
    </cfRule>
  </conditionalFormatting>
  <conditionalFormatting sqref="P14:P17 P19:P27 P29:P39 P41:P46 P48:P66">
    <cfRule type="cellIs" dxfId="14" priority="2" stopIfTrue="1" operator="between">
      <formula>"ALTO"</formula>
      <formula>"ALTO"</formula>
    </cfRule>
  </conditionalFormatting>
  <conditionalFormatting sqref="S14:S17 S19:S27 S29:S39 S41:S46 S48:S66">
    <cfRule type="cellIs" dxfId="13" priority="3" stopIfTrue="1" operator="between">
      <formula>"I"</formula>
      <formula>"I"</formula>
    </cfRule>
  </conditionalFormatting>
  <conditionalFormatting sqref="R14:R17 R19:R27 R29:R39 R41:R46 R48:R66">
    <cfRule type="cellIs" dxfId="12" priority="1" stopIfTrue="1" operator="between">
      <formula>20</formula>
      <formula>120</formula>
    </cfRule>
  </conditionalFormatting>
  <pageMargins left="0.70000000000000007" right="0.70000000000000007" top="1.1437007874015752" bottom="1.1437007874015752" header="0.75000000000000011" footer="0.75000000000000011"/>
  <pageSetup paperSize="9" fitToWidth="0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5"/>
  <sheetViews>
    <sheetView showGridLines="0" workbookViewId="0">
      <selection activeCell="A8" sqref="A8"/>
    </sheetView>
  </sheetViews>
  <sheetFormatPr baseColWidth="10" defaultRowHeight="15"/>
  <cols>
    <col min="1" max="1" width="12.85546875" style="1" customWidth="1"/>
    <col min="2" max="3" width="12.7109375" style="1" customWidth="1"/>
    <col min="4" max="4" width="17.28515625" style="1" customWidth="1"/>
    <col min="5" max="5" width="16.85546875" style="1" customWidth="1"/>
    <col min="6" max="6" width="40.5703125" style="1" customWidth="1"/>
    <col min="7" max="7" width="23.7109375" style="1" customWidth="1"/>
    <col min="8" max="8" width="8.28515625" style="53" customWidth="1"/>
    <col min="9" max="9" width="28" style="54" customWidth="1"/>
    <col min="10" max="10" width="13.5703125" style="54" customWidth="1"/>
    <col min="11" max="17" width="12" style="54" customWidth="1"/>
    <col min="18" max="21" width="13.140625" style="55" customWidth="1"/>
    <col min="22" max="22" width="21.5703125" style="55" customWidth="1"/>
    <col min="23" max="23" width="13.140625" style="55" customWidth="1"/>
    <col min="24" max="24" width="11" style="56" customWidth="1"/>
    <col min="25" max="25" width="16.5703125" style="56" customWidth="1"/>
    <col min="26" max="26" width="12.42578125" style="56" customWidth="1"/>
    <col min="27" max="27" width="36" style="56" customWidth="1"/>
    <col min="28" max="28" width="18" style="56" customWidth="1"/>
    <col min="29" max="29" width="18" style="57" customWidth="1"/>
    <col min="30" max="64" width="11.5703125" style="1" customWidth="1"/>
    <col min="65" max="65" width="11.42578125" customWidth="1"/>
  </cols>
  <sheetData>
    <row r="1" spans="1:64" s="84" customFormat="1" ht="15.95" customHeight="1">
      <c r="A1" s="82"/>
      <c r="B1" s="82"/>
      <c r="C1" s="85" t="s">
        <v>296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  <c r="AB1" s="76" t="s">
        <v>298</v>
      </c>
      <c r="AC1" s="77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64" s="84" customFormat="1" ht="15.95" customHeight="1">
      <c r="A2" s="82"/>
      <c r="B2" s="82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90"/>
      <c r="AB2" s="78"/>
      <c r="AC2" s="79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64" s="84" customFormat="1" ht="15.95" customHeight="1">
      <c r="A3" s="82"/>
      <c r="B3" s="91"/>
      <c r="C3" s="92" t="s">
        <v>299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76" t="s">
        <v>300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77"/>
      <c r="AB3" s="93" t="s">
        <v>297</v>
      </c>
      <c r="AC3" s="94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64" s="84" customFormat="1" ht="15.95" customHeight="1">
      <c r="A4" s="82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78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79"/>
      <c r="AB4" s="95"/>
      <c r="AC4" s="96"/>
    </row>
    <row r="5" spans="1:64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4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7.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 ht="18">
      <c r="A7" s="58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s="98" customFormat="1" ht="15.75">
      <c r="A8" s="10" t="s">
        <v>1</v>
      </c>
      <c r="B8" s="10"/>
      <c r="C8" s="10"/>
      <c r="D8" s="10"/>
      <c r="E8" s="10" t="s">
        <v>248</v>
      </c>
      <c r="F8" s="10"/>
      <c r="G8" s="10"/>
      <c r="H8" s="10"/>
      <c r="I8" s="10"/>
      <c r="J8" s="97"/>
      <c r="K8" s="97"/>
      <c r="L8" s="97"/>
      <c r="M8" s="97"/>
      <c r="N8" s="97"/>
      <c r="O8" s="97"/>
      <c r="P8" s="97"/>
      <c r="Q8" s="97"/>
      <c r="R8" s="97"/>
      <c r="S8" s="14" t="s">
        <v>3</v>
      </c>
      <c r="T8" s="14"/>
      <c r="U8" s="14"/>
      <c r="V8" s="14"/>
      <c r="W8" s="14">
        <v>20</v>
      </c>
      <c r="X8" s="14"/>
      <c r="Y8" s="14"/>
      <c r="Z8" s="14" t="s">
        <v>4</v>
      </c>
      <c r="AA8" s="14">
        <v>900342064</v>
      </c>
      <c r="AB8" s="14"/>
      <c r="AC8" s="14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98" customFormat="1" ht="15.75">
      <c r="A9" s="10" t="s">
        <v>5</v>
      </c>
      <c r="B9" s="10"/>
      <c r="C9" s="10"/>
      <c r="D9" s="10"/>
      <c r="E9" s="11" t="s">
        <v>6</v>
      </c>
      <c r="F9" s="12" t="s">
        <v>7</v>
      </c>
      <c r="G9" s="10" t="s">
        <v>8</v>
      </c>
      <c r="H9" s="10"/>
      <c r="I9" s="10"/>
      <c r="M9" s="11"/>
      <c r="N9" s="10"/>
      <c r="O9" s="13"/>
      <c r="P9" s="13"/>
      <c r="Q9" s="13"/>
      <c r="R9" s="10" t="s">
        <v>249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98" customFormat="1" ht="15.75">
      <c r="A10" s="59" t="s">
        <v>10</v>
      </c>
      <c r="B10" s="59"/>
      <c r="C10" s="59"/>
      <c r="D10" s="59"/>
      <c r="E10" s="59"/>
      <c r="F10" s="59"/>
      <c r="G10" s="99"/>
      <c r="H10" s="99"/>
      <c r="I10" s="99"/>
      <c r="J10" s="99"/>
      <c r="K10" s="99"/>
      <c r="L10" s="99"/>
      <c r="M10" s="9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15"/>
      <c r="AB10" s="15"/>
      <c r="AC10" s="15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s="98" customFormat="1" ht="15.75">
      <c r="A11" s="10" t="s">
        <v>11</v>
      </c>
      <c r="B11" s="10"/>
      <c r="C11" s="100">
        <v>43713</v>
      </c>
      <c r="D11" s="101" t="s">
        <v>301</v>
      </c>
      <c r="E11" s="101"/>
      <c r="F11" s="101" t="s">
        <v>302</v>
      </c>
      <c r="G11" s="10"/>
      <c r="H11" s="10"/>
      <c r="I11" s="1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A11" s="15"/>
      <c r="AB11" s="15"/>
      <c r="AC11" s="15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15.75">
      <c r="A12" s="19"/>
      <c r="B12" s="10"/>
      <c r="C12" s="10"/>
      <c r="D12" s="10"/>
      <c r="E12" s="18"/>
      <c r="F12" s="10"/>
      <c r="G12" s="10"/>
      <c r="H12" s="10"/>
      <c r="I12" s="10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15"/>
      <c r="AB12" s="15"/>
      <c r="AC12" s="15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spans="1:64" ht="16.350000000000001" customHeight="1">
      <c r="A13" s="60" t="s">
        <v>12</v>
      </c>
      <c r="B13" s="60" t="s">
        <v>13</v>
      </c>
      <c r="C13" s="60" t="s">
        <v>14</v>
      </c>
      <c r="D13" s="60" t="s">
        <v>15</v>
      </c>
      <c r="E13" s="61" t="s">
        <v>16</v>
      </c>
      <c r="F13" s="61"/>
      <c r="G13" s="61"/>
      <c r="H13" s="60" t="s">
        <v>17</v>
      </c>
      <c r="I13" s="60" t="s">
        <v>18</v>
      </c>
      <c r="J13" s="60" t="s">
        <v>19</v>
      </c>
      <c r="K13" s="60"/>
      <c r="L13" s="60"/>
      <c r="M13" s="60" t="s">
        <v>20</v>
      </c>
      <c r="N13" s="60"/>
      <c r="O13" s="60"/>
      <c r="P13" s="60"/>
      <c r="Q13" s="60"/>
      <c r="R13" s="60"/>
      <c r="S13" s="60"/>
      <c r="T13" s="20" t="s">
        <v>21</v>
      </c>
      <c r="U13" s="60" t="s">
        <v>22</v>
      </c>
      <c r="V13" s="60"/>
      <c r="W13" s="60"/>
      <c r="X13" s="62" t="s">
        <v>23</v>
      </c>
      <c r="Y13" s="62"/>
      <c r="Z13" s="62"/>
      <c r="AA13" s="62"/>
      <c r="AB13" s="62"/>
      <c r="AC13" s="21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</row>
    <row r="14" spans="1:64" ht="53.65" customHeight="1">
      <c r="A14" s="60"/>
      <c r="B14" s="60"/>
      <c r="C14" s="60"/>
      <c r="D14" s="60"/>
      <c r="E14" s="23" t="s">
        <v>24</v>
      </c>
      <c r="F14" s="24" t="s">
        <v>25</v>
      </c>
      <c r="G14" s="25" t="s">
        <v>26</v>
      </c>
      <c r="H14" s="60"/>
      <c r="I14" s="60"/>
      <c r="J14" s="26" t="s">
        <v>27</v>
      </c>
      <c r="K14" s="26" t="s">
        <v>28</v>
      </c>
      <c r="L14" s="26" t="s">
        <v>29</v>
      </c>
      <c r="M14" s="26" t="s">
        <v>30</v>
      </c>
      <c r="N14" s="26" t="s">
        <v>31</v>
      </c>
      <c r="O14" s="26" t="s">
        <v>32</v>
      </c>
      <c r="P14" s="26" t="s">
        <v>33</v>
      </c>
      <c r="Q14" s="26" t="s">
        <v>34</v>
      </c>
      <c r="R14" s="26" t="s">
        <v>35</v>
      </c>
      <c r="S14" s="26" t="s">
        <v>36</v>
      </c>
      <c r="T14" s="27" t="s">
        <v>37</v>
      </c>
      <c r="U14" s="20" t="s">
        <v>38</v>
      </c>
      <c r="V14" s="28" t="s">
        <v>39</v>
      </c>
      <c r="W14" s="29" t="s">
        <v>250</v>
      </c>
      <c r="X14" s="26" t="s">
        <v>41</v>
      </c>
      <c r="Y14" s="26" t="s">
        <v>42</v>
      </c>
      <c r="Z14" s="26" t="s">
        <v>43</v>
      </c>
      <c r="AA14" s="26" t="s">
        <v>44</v>
      </c>
      <c r="AB14" s="26" t="s">
        <v>45</v>
      </c>
      <c r="AC14" s="30" t="s">
        <v>46</v>
      </c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</row>
    <row r="15" spans="1:64" ht="62.45" customHeight="1">
      <c r="A15" s="63" t="s">
        <v>47</v>
      </c>
      <c r="B15" s="64" t="s">
        <v>48</v>
      </c>
      <c r="C15" s="64" t="s">
        <v>49</v>
      </c>
      <c r="D15" s="65" t="s">
        <v>251</v>
      </c>
      <c r="E15" s="31" t="s">
        <v>51</v>
      </c>
      <c r="F15" s="50" t="s">
        <v>52</v>
      </c>
      <c r="G15" s="33" t="s">
        <v>151</v>
      </c>
      <c r="H15" s="34" t="s">
        <v>6</v>
      </c>
      <c r="I15" s="35" t="s">
        <v>252</v>
      </c>
      <c r="J15" s="34" t="s">
        <v>69</v>
      </c>
      <c r="K15" s="34" t="s">
        <v>69</v>
      </c>
      <c r="L15" s="33" t="s">
        <v>71</v>
      </c>
      <c r="M15" s="33">
        <v>2</v>
      </c>
      <c r="N15" s="33">
        <v>4</v>
      </c>
      <c r="O15" s="36">
        <f>M15*N15</f>
        <v>8</v>
      </c>
      <c r="P15" s="37" t="str">
        <f>+IF(AND(O15&gt;1,O15&lt;=4),"BAJO",IF(AND(O15&gt;=5,O15&lt;=8),"MEDIO",IF(AND(O15&gt;=9,O15&lt;=20),"ALTO",IF(AND(O15&gt;=21,O15&lt;=24),"MUY ALTO"))))</f>
        <v>MEDIO</v>
      </c>
      <c r="Q15" s="33">
        <v>25</v>
      </c>
      <c r="R15" s="38">
        <f>O15*Q15</f>
        <v>200</v>
      </c>
      <c r="S15" s="36" t="str">
        <f>+IF(AND(R15&gt;=1,R15&lt;=20),"IV",IF(AND(R15&gt;=40,R15&lt;=120),"III",IF(AND(R15&gt;=150,R15&lt;=500),"II",IF(AND(R15&gt;=600,R15&lt;=4000),"I",0))))</f>
        <v>II</v>
      </c>
      <c r="T15" s="36" t="str">
        <f>+IF(AND(R15&gt;=1,R15&lt;=20),"Aceptable",IF(AND(R15&gt;=40,R15&lt;=120),"Mejorable",IF(AND(R15&gt;=150,R15&lt;=500),"Aceptable con control específico",IF(AND(R15&gt;=600,R15&lt;=4000),"No aceptable",0))))</f>
        <v>Aceptable con control específico</v>
      </c>
      <c r="U15" s="33">
        <v>2</v>
      </c>
      <c r="V15" s="35" t="s">
        <v>253</v>
      </c>
      <c r="W15" s="33" t="s">
        <v>6</v>
      </c>
      <c r="X15" s="33" t="s">
        <v>59</v>
      </c>
      <c r="Y15" s="33" t="s">
        <v>59</v>
      </c>
      <c r="Z15" s="33" t="s">
        <v>59</v>
      </c>
      <c r="AA15" s="33" t="s">
        <v>254</v>
      </c>
      <c r="AB15" s="34" t="s">
        <v>63</v>
      </c>
      <c r="AC15" s="39" t="s">
        <v>64</v>
      </c>
      <c r="AD15" s="40"/>
      <c r="AE15" s="40"/>
      <c r="AF15" s="40"/>
      <c r="AG15" s="40"/>
      <c r="AH15" s="40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</row>
    <row r="16" spans="1:64" ht="41.45" customHeight="1">
      <c r="A16" s="63"/>
      <c r="B16" s="64"/>
      <c r="C16" s="64"/>
      <c r="D16" s="65"/>
      <c r="E16" s="31" t="s">
        <v>65</v>
      </c>
      <c r="F16" s="32" t="s">
        <v>66</v>
      </c>
      <c r="G16" s="33" t="s">
        <v>67</v>
      </c>
      <c r="H16" s="34" t="s">
        <v>6</v>
      </c>
      <c r="I16" s="33" t="s">
        <v>68</v>
      </c>
      <c r="J16" s="34" t="s">
        <v>69</v>
      </c>
      <c r="K16" s="34" t="s">
        <v>69</v>
      </c>
      <c r="L16" s="33" t="s">
        <v>71</v>
      </c>
      <c r="M16" s="33">
        <v>2</v>
      </c>
      <c r="N16" s="33">
        <v>4</v>
      </c>
      <c r="O16" s="36">
        <f>M16*N16</f>
        <v>8</v>
      </c>
      <c r="P16" s="37" t="str">
        <f>+IF(AND(O16&gt;1,O16&lt;=4),"BAJO",IF(AND(O16&gt;=5,O16&lt;=8),"MEDIO",IF(AND(O16&gt;=9,O16&lt;=20),"ALTO",IF(AND(O16&gt;=21,O16&lt;=24),"MUY ALTO"))))</f>
        <v>MEDIO</v>
      </c>
      <c r="Q16" s="33">
        <v>10</v>
      </c>
      <c r="R16" s="38">
        <f>O16*Q16</f>
        <v>80</v>
      </c>
      <c r="S16" s="36" t="str">
        <f>+IF(AND(R16&gt;=1,R16&lt;=20),"IV",IF(AND(R16&gt;=40,R16&lt;=120),"III",IF(AND(R16&gt;=150,R16&lt;=500),"II",IF(AND(R16&gt;=600,R16&lt;=4000),"I",0))))</f>
        <v>III</v>
      </c>
      <c r="T16" s="36" t="str">
        <f>+IF(AND(R16&gt;=1,R16&lt;=20),"Aceptable",IF(AND(R16&gt;=40,R16&lt;=120),"Mejorable",IF(AND(R16&gt;=150,R16&lt;=500),"Aceptable con control específico",IF(AND(R16&gt;=600,R16&lt;=4000),"No aceptable",0))))</f>
        <v>Mejorable</v>
      </c>
      <c r="U16" s="33">
        <v>2</v>
      </c>
      <c r="V16" s="33" t="s">
        <v>72</v>
      </c>
      <c r="W16" s="33" t="s">
        <v>8</v>
      </c>
      <c r="X16" s="33" t="s">
        <v>59</v>
      </c>
      <c r="Y16" s="33" t="s">
        <v>59</v>
      </c>
      <c r="Z16" s="33" t="s">
        <v>59</v>
      </c>
      <c r="AA16" s="33" t="s">
        <v>255</v>
      </c>
      <c r="AB16" s="33" t="s">
        <v>63</v>
      </c>
      <c r="AC16" s="39" t="s">
        <v>64</v>
      </c>
      <c r="AF16" s="40"/>
      <c r="AG16" s="40"/>
      <c r="AH16" s="40"/>
      <c r="AI16" s="40"/>
      <c r="AJ16" s="40"/>
      <c r="AK16" s="40"/>
      <c r="AL16" s="40"/>
      <c r="AM16" s="40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ht="41.45" customHeight="1">
      <c r="A17" s="63"/>
      <c r="B17" s="64"/>
      <c r="C17" s="64"/>
      <c r="D17" s="65"/>
      <c r="E17" s="31" t="s">
        <v>65</v>
      </c>
      <c r="F17" s="32" t="s">
        <v>256</v>
      </c>
      <c r="G17" s="33" t="s">
        <v>75</v>
      </c>
      <c r="H17" s="34" t="s">
        <v>6</v>
      </c>
      <c r="I17" s="33" t="s">
        <v>76</v>
      </c>
      <c r="J17" s="34" t="s">
        <v>69</v>
      </c>
      <c r="K17" s="34" t="s">
        <v>77</v>
      </c>
      <c r="L17" s="33" t="s">
        <v>69</v>
      </c>
      <c r="M17" s="33">
        <v>2</v>
      </c>
      <c r="N17" s="33">
        <v>3</v>
      </c>
      <c r="O17" s="36">
        <f>M17*N17</f>
        <v>6</v>
      </c>
      <c r="P17" s="37" t="str">
        <f>+IF(AND(O17&gt;1,O17&lt;=4),"BAJO",IF(AND(O17&gt;=5,O17&lt;=8),"MEDIO",IF(AND(O17&gt;=9,O17&lt;=20),"ALTO",IF(AND(O17&gt;=21,O17&lt;=24),"MUY ALTO"))))</f>
        <v>MEDIO</v>
      </c>
      <c r="Q17" s="33">
        <v>10</v>
      </c>
      <c r="R17" s="38">
        <f>O17*Q17</f>
        <v>60</v>
      </c>
      <c r="S17" s="36" t="str">
        <f>+IF(AND(R17&gt;=1,R17&lt;=20),"IV",IF(AND(R17&gt;=40,R17&lt;=120),"III",IF(AND(R17&gt;=150,R17&lt;=500),"II",IF(AND(R17&gt;=600,R17&lt;=4000),"I",0))))</f>
        <v>III</v>
      </c>
      <c r="T17" s="36" t="str">
        <f>+IF(AND(R17&gt;=1,R17&lt;=20),"Aceptable",IF(AND(R17&gt;=40,R17&lt;=120),"Mejorable",IF(AND(R17&gt;=150,R17&lt;=500),"Aceptable con control específico",IF(AND(R17&gt;=600,R17&lt;=4000),"No aceptable",0))))</f>
        <v>Mejorable</v>
      </c>
      <c r="U17" s="33">
        <v>2</v>
      </c>
      <c r="V17" s="33" t="s">
        <v>78</v>
      </c>
      <c r="W17" s="33" t="s">
        <v>6</v>
      </c>
      <c r="X17" s="33" t="s">
        <v>59</v>
      </c>
      <c r="Y17" s="33" t="s">
        <v>59</v>
      </c>
      <c r="Z17" s="33" t="s">
        <v>59</v>
      </c>
      <c r="AA17" s="33" t="s">
        <v>79</v>
      </c>
      <c r="AB17" s="33" t="s">
        <v>63</v>
      </c>
      <c r="AC17" s="39" t="s">
        <v>80</v>
      </c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</row>
    <row r="18" spans="1:64" ht="48.6" customHeight="1">
      <c r="A18" s="63"/>
      <c r="B18" s="64"/>
      <c r="C18" s="64"/>
      <c r="D18" s="65"/>
      <c r="E18" s="31" t="s">
        <v>88</v>
      </c>
      <c r="F18" s="33" t="s">
        <v>89</v>
      </c>
      <c r="G18" s="33" t="s">
        <v>90</v>
      </c>
      <c r="H18" s="34" t="s">
        <v>6</v>
      </c>
      <c r="I18" s="33" t="s">
        <v>91</v>
      </c>
      <c r="J18" s="34" t="s">
        <v>69</v>
      </c>
      <c r="K18" s="34" t="s">
        <v>69</v>
      </c>
      <c r="L18" s="42" t="s">
        <v>257</v>
      </c>
      <c r="M18" s="42" t="s">
        <v>59</v>
      </c>
      <c r="N18" s="42" t="s">
        <v>59</v>
      </c>
      <c r="O18" s="42" t="s">
        <v>59</v>
      </c>
      <c r="P18" s="42" t="s">
        <v>59</v>
      </c>
      <c r="Q18" s="42" t="s">
        <v>59</v>
      </c>
      <c r="R18" s="42" t="s">
        <v>59</v>
      </c>
      <c r="S18" s="42" t="s">
        <v>59</v>
      </c>
      <c r="T18" s="42" t="s">
        <v>59</v>
      </c>
      <c r="U18" s="33">
        <v>2</v>
      </c>
      <c r="V18" s="33" t="s">
        <v>59</v>
      </c>
      <c r="W18" s="33" t="s">
        <v>6</v>
      </c>
      <c r="X18" s="33" t="s">
        <v>59</v>
      </c>
      <c r="Y18" s="33" t="s">
        <v>59</v>
      </c>
      <c r="Z18" s="33" t="s">
        <v>59</v>
      </c>
      <c r="AA18" s="33" t="s">
        <v>258</v>
      </c>
      <c r="AB18" s="34" t="s">
        <v>59</v>
      </c>
      <c r="AC18" s="39" t="s">
        <v>64</v>
      </c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64" ht="48.6" customHeight="1">
      <c r="A19" s="63"/>
      <c r="B19" s="64"/>
      <c r="C19" s="64"/>
      <c r="D19" s="65"/>
      <c r="E19" s="31" t="s">
        <v>96</v>
      </c>
      <c r="F19" s="33" t="s">
        <v>259</v>
      </c>
      <c r="G19" s="33" t="s">
        <v>260</v>
      </c>
      <c r="H19" s="34" t="s">
        <v>6</v>
      </c>
      <c r="I19" s="33" t="s">
        <v>99</v>
      </c>
      <c r="J19" s="34" t="s">
        <v>69</v>
      </c>
      <c r="K19" s="34" t="s">
        <v>69</v>
      </c>
      <c r="L19" s="42" t="s">
        <v>69</v>
      </c>
      <c r="M19" s="42">
        <v>2</v>
      </c>
      <c r="N19" s="42">
        <v>4</v>
      </c>
      <c r="O19" s="36">
        <f>M19*N19</f>
        <v>8</v>
      </c>
      <c r="P19" s="37" t="str">
        <f>+IF(AND(O19&gt;1,O19&lt;=4),"BAJO",IF(AND(O19&gt;=5,O19&lt;=8),"MEDIO",IF(AND(O19&gt;=9,O19&lt;=20),"ALTO",IF(AND(O19&gt;=21,O19&lt;=24),"MUY ALTO"))))</f>
        <v>MEDIO</v>
      </c>
      <c r="Q19" s="42">
        <v>10</v>
      </c>
      <c r="R19" s="38">
        <f>O19*Q19</f>
        <v>80</v>
      </c>
      <c r="S19" s="36" t="str">
        <f>+IF(AND(R19&gt;=1,R19&lt;=20),"IV",IF(AND(R19&gt;=40,R19&lt;=120),"III",IF(AND(R19&gt;=150,R19&lt;=500),"II",IF(AND(R19&gt;=600,R19&lt;=4000),"I",0))))</f>
        <v>III</v>
      </c>
      <c r="T19" s="36" t="str">
        <f>+IF(AND(R19&gt;=1,R19&lt;=20),"Aceptable",IF(AND(R19&gt;=40,R19&lt;=120),"Mejorable",IF(AND(R19&gt;=150,R19&lt;=500),"Aceptable con control específico",IF(AND(R19&gt;=600,R19&lt;=4000),"No aceptable",0))))</f>
        <v>Mejorable</v>
      </c>
      <c r="U19" s="33">
        <v>2</v>
      </c>
      <c r="V19" s="33" t="s">
        <v>101</v>
      </c>
      <c r="W19" s="33" t="s">
        <v>8</v>
      </c>
      <c r="X19" s="33" t="s">
        <v>59</v>
      </c>
      <c r="Y19" s="33" t="s">
        <v>59</v>
      </c>
      <c r="Z19" s="33" t="s">
        <v>59</v>
      </c>
      <c r="AA19" s="33" t="s">
        <v>261</v>
      </c>
      <c r="AB19" s="34" t="s">
        <v>63</v>
      </c>
      <c r="AC19" s="39" t="s">
        <v>80</v>
      </c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spans="1:64" ht="42.75" customHeight="1">
      <c r="A20" s="63"/>
      <c r="B20" s="64"/>
      <c r="C20" s="64"/>
      <c r="D20" s="65"/>
      <c r="E20" s="31" t="s">
        <v>104</v>
      </c>
      <c r="F20" s="33" t="s">
        <v>231</v>
      </c>
      <c r="G20" s="33" t="s">
        <v>106</v>
      </c>
      <c r="H20" s="43" t="s">
        <v>6</v>
      </c>
      <c r="I20" s="43" t="s">
        <v>107</v>
      </c>
      <c r="J20" s="33" t="s">
        <v>262</v>
      </c>
      <c r="K20" s="34" t="s">
        <v>69</v>
      </c>
      <c r="L20" s="44" t="s">
        <v>263</v>
      </c>
      <c r="M20" s="44">
        <v>2</v>
      </c>
      <c r="N20" s="44">
        <v>4</v>
      </c>
      <c r="O20" s="36">
        <f>M20*N20</f>
        <v>8</v>
      </c>
      <c r="P20" s="37" t="str">
        <f>+IF(AND(O20&gt;1,O20&lt;=4),"BAJO",IF(AND(O20&gt;=5,O20&lt;=8),"MEDIO",IF(AND(O20&gt;=9,O20&lt;=20),"ALTO",IF(AND(O20&gt;=21,O20&lt;=24),"MUY ALTO"))))</f>
        <v>MEDIO</v>
      </c>
      <c r="Q20" s="44">
        <v>25</v>
      </c>
      <c r="R20" s="38">
        <f>O20*Q20</f>
        <v>200</v>
      </c>
      <c r="S20" s="36" t="str">
        <f>+IF(AND(R20&gt;=1,R20&lt;=20),"IV",IF(AND(R20&gt;=40,R20&lt;=120),"III",IF(AND(R20&gt;=150,R20&lt;=500),"II",IF(AND(R20&gt;=600,R20&lt;=4000),"I",0))))</f>
        <v>II</v>
      </c>
      <c r="T20" s="36" t="str">
        <f>+IF(AND(R20&gt;=1,R20&lt;=20),"Aceptable",IF(AND(R20&gt;=40,R20&lt;=120),"Mejorable",IF(AND(R20&gt;=150,R20&lt;=500),"Aceptable con control específico",IF(AND(R20&gt;=600,R20&lt;=4000),"No aceptable",0))))</f>
        <v>Aceptable con control específico</v>
      </c>
      <c r="U20" s="33">
        <v>2</v>
      </c>
      <c r="V20" s="33" t="s">
        <v>111</v>
      </c>
      <c r="W20" s="45" t="s">
        <v>6</v>
      </c>
      <c r="X20" s="33" t="s">
        <v>59</v>
      </c>
      <c r="Y20" s="33" t="s">
        <v>59</v>
      </c>
      <c r="Z20" s="33" t="s">
        <v>59</v>
      </c>
      <c r="AA20" s="44" t="s">
        <v>264</v>
      </c>
      <c r="AB20" s="44" t="s">
        <v>265</v>
      </c>
      <c r="AC20" s="39" t="s">
        <v>80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</row>
    <row r="21" spans="1:64" ht="42.75" customHeight="1">
      <c r="A21" s="63"/>
      <c r="B21" s="64"/>
      <c r="C21" s="64"/>
      <c r="D21" s="65"/>
      <c r="E21" s="31" t="s">
        <v>128</v>
      </c>
      <c r="F21" s="33" t="s">
        <v>167</v>
      </c>
      <c r="G21" s="33" t="s">
        <v>266</v>
      </c>
      <c r="H21" s="34" t="s">
        <v>6</v>
      </c>
      <c r="I21" s="33" t="s">
        <v>267</v>
      </c>
      <c r="J21" s="33" t="s">
        <v>69</v>
      </c>
      <c r="K21" s="33" t="s">
        <v>69</v>
      </c>
      <c r="L21" s="33" t="s">
        <v>244</v>
      </c>
      <c r="M21" s="33">
        <v>2</v>
      </c>
      <c r="N21" s="33">
        <v>4</v>
      </c>
      <c r="O21" s="36">
        <f>M21*N21</f>
        <v>8</v>
      </c>
      <c r="P21" s="37" t="str">
        <f>+IF(AND(O21&gt;1,O21&lt;=4),"BAJO",IF(AND(O21&gt;=5,O21&lt;=8),"MEDIO",IF(AND(O21&gt;=9,O21&lt;=20),"ALTO",IF(AND(O21&gt;=21,O21&lt;=24),"MUY ALTO"))))</f>
        <v>MEDIO</v>
      </c>
      <c r="Q21" s="33">
        <v>25</v>
      </c>
      <c r="R21" s="38">
        <f>O21*Q21</f>
        <v>200</v>
      </c>
      <c r="S21" s="36" t="str">
        <f>+IF(AND(R21&gt;=1,R21&lt;=20),"IV",IF(AND(R21&gt;=40,R21&lt;=120),"III",IF(AND(R21&gt;=150,R21&lt;=500),"II",IF(AND(R21&gt;=600,R21&lt;=4000),"I",0))))</f>
        <v>II</v>
      </c>
      <c r="T21" s="36" t="str">
        <f>+IF(AND(R21&gt;=1,R21&lt;=20),"Aceptable",IF(AND(R21&gt;=40,R21&lt;=120),"Mejorable",IF(AND(R21&gt;=150,R21&lt;=500),"Aceptable con control específico",IF(AND(R21&gt;=600,R21&lt;=4000),"No aceptable",0))))</f>
        <v>Aceptable con control específico</v>
      </c>
      <c r="U21" s="33">
        <v>2</v>
      </c>
      <c r="V21" s="33" t="s">
        <v>135</v>
      </c>
      <c r="W21" s="33" t="s">
        <v>6</v>
      </c>
      <c r="X21" s="33" t="s">
        <v>59</v>
      </c>
      <c r="Y21" s="33" t="s">
        <v>59</v>
      </c>
      <c r="Z21" s="33"/>
      <c r="AA21" s="33" t="s">
        <v>268</v>
      </c>
      <c r="AB21" s="33" t="s">
        <v>269</v>
      </c>
      <c r="AC21" s="39" t="s">
        <v>64</v>
      </c>
      <c r="AD21" s="40"/>
      <c r="AE21" s="40"/>
      <c r="AF21" s="40"/>
      <c r="AG21" s="40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</row>
    <row r="22" spans="1:64" ht="42.75" customHeight="1">
      <c r="A22" s="63"/>
      <c r="B22" s="64"/>
      <c r="C22" s="64"/>
      <c r="D22" s="75" t="s">
        <v>270</v>
      </c>
      <c r="E22" s="31" t="s">
        <v>88</v>
      </c>
      <c r="F22" s="33" t="s">
        <v>141</v>
      </c>
      <c r="G22" s="33" t="s">
        <v>271</v>
      </c>
      <c r="H22" s="34" t="s">
        <v>6</v>
      </c>
      <c r="I22" s="33" t="s">
        <v>272</v>
      </c>
      <c r="J22" s="34" t="s">
        <v>69</v>
      </c>
      <c r="K22" s="34" t="s">
        <v>69</v>
      </c>
      <c r="L22" s="42" t="s">
        <v>257</v>
      </c>
      <c r="M22" s="42" t="s">
        <v>59</v>
      </c>
      <c r="N22" s="42" t="s">
        <v>59</v>
      </c>
      <c r="O22" s="42" t="s">
        <v>59</v>
      </c>
      <c r="P22" s="42" t="s">
        <v>59</v>
      </c>
      <c r="Q22" s="42" t="s">
        <v>59</v>
      </c>
      <c r="R22" s="42" t="s">
        <v>59</v>
      </c>
      <c r="S22" s="42" t="s">
        <v>59</v>
      </c>
      <c r="T22" s="42" t="s">
        <v>59</v>
      </c>
      <c r="U22" s="33">
        <v>2</v>
      </c>
      <c r="V22" s="33" t="s">
        <v>59</v>
      </c>
      <c r="W22" s="33" t="s">
        <v>6</v>
      </c>
      <c r="X22" s="33" t="s">
        <v>59</v>
      </c>
      <c r="Y22" s="33" t="s">
        <v>59</v>
      </c>
      <c r="Z22" s="33" t="s">
        <v>59</v>
      </c>
      <c r="AA22" s="33" t="s">
        <v>258</v>
      </c>
      <c r="AB22" s="34" t="s">
        <v>59</v>
      </c>
      <c r="AC22" s="39" t="s">
        <v>64</v>
      </c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spans="1:64" ht="42.75" customHeight="1">
      <c r="A23" s="63"/>
      <c r="B23" s="64"/>
      <c r="C23" s="64"/>
      <c r="D23" s="75"/>
      <c r="E23" s="31" t="s">
        <v>128</v>
      </c>
      <c r="F23" s="33" t="s">
        <v>140</v>
      </c>
      <c r="G23" s="33" t="s">
        <v>141</v>
      </c>
      <c r="H23" s="34" t="s">
        <v>6</v>
      </c>
      <c r="I23" s="33" t="s">
        <v>142</v>
      </c>
      <c r="J23" s="34" t="s">
        <v>69</v>
      </c>
      <c r="K23" s="34" t="s">
        <v>69</v>
      </c>
      <c r="L23" s="42" t="s">
        <v>69</v>
      </c>
      <c r="M23" s="42">
        <v>2</v>
      </c>
      <c r="N23" s="42">
        <v>4</v>
      </c>
      <c r="O23" s="36">
        <f>M23*N23</f>
        <v>8</v>
      </c>
      <c r="P23" s="37" t="str">
        <f>+IF(AND(O23&gt;1,O23&lt;=4),"BAJO",IF(AND(O23&gt;=5,O23&lt;=8),"MEDIO",IF(AND(O23&gt;=9,O23&lt;=20),"ALTO",IF(AND(O23&gt;=21,O23&lt;=24),"MUY ALTO"))))</f>
        <v>MEDIO</v>
      </c>
      <c r="Q23" s="42">
        <v>25</v>
      </c>
      <c r="R23" s="38">
        <f>O23*Q23</f>
        <v>200</v>
      </c>
      <c r="S23" s="36" t="str">
        <f>+IF(AND(R23&gt;=1,R23&lt;=20),"IV",IF(AND(R23&gt;=40,R23&lt;=120),"III",IF(AND(R23&gt;=150,R23&lt;=500),"II",IF(AND(R23&gt;=600,R23&lt;=4000),"I",0))))</f>
        <v>II</v>
      </c>
      <c r="T23" s="36" t="str">
        <f>+IF(AND(R23&gt;=1,R23&lt;=20),"Aceptable",IF(AND(R23&gt;=40,R23&lt;=120),"Mejorable",IF(AND(R23&gt;=150,R23&lt;=500),"Aceptable con control específico",IF(AND(R23&gt;=600,R23&lt;=4000),"No aceptable",0))))</f>
        <v>Aceptable con control específico</v>
      </c>
      <c r="U23" s="33">
        <v>2</v>
      </c>
      <c r="V23" s="33" t="s">
        <v>145</v>
      </c>
      <c r="W23" s="33" t="s">
        <v>8</v>
      </c>
      <c r="X23" s="33" t="s">
        <v>59</v>
      </c>
      <c r="Y23" s="33" t="s">
        <v>59</v>
      </c>
      <c r="Z23" s="33" t="s">
        <v>59</v>
      </c>
      <c r="AA23" s="33" t="s">
        <v>273</v>
      </c>
      <c r="AB23" s="34" t="s">
        <v>59</v>
      </c>
      <c r="AC23" s="39" t="s">
        <v>80</v>
      </c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spans="1:64" ht="42.75" customHeight="1">
      <c r="A24" s="63"/>
      <c r="B24" s="64"/>
      <c r="C24" s="64"/>
      <c r="D24" s="75"/>
      <c r="E24" s="31" t="s">
        <v>104</v>
      </c>
      <c r="F24" s="33" t="s">
        <v>231</v>
      </c>
      <c r="G24" s="33" t="s">
        <v>106</v>
      </c>
      <c r="H24" s="43" t="s">
        <v>6</v>
      </c>
      <c r="I24" s="43" t="s">
        <v>107</v>
      </c>
      <c r="J24" s="33" t="s">
        <v>262</v>
      </c>
      <c r="K24" s="34" t="s">
        <v>69</v>
      </c>
      <c r="L24" s="44" t="s">
        <v>263</v>
      </c>
      <c r="M24" s="44">
        <v>2</v>
      </c>
      <c r="N24" s="44">
        <v>4</v>
      </c>
      <c r="O24" s="36">
        <f>M24*N24</f>
        <v>8</v>
      </c>
      <c r="P24" s="37" t="str">
        <f>+IF(AND(O24&gt;1,O24&lt;=4),"BAJO",IF(AND(O24&gt;=5,O24&lt;=8),"MEDIO",IF(AND(O24&gt;=9,O24&lt;=20),"ALTO",IF(AND(O24&gt;=21,O24&lt;=24),"MUY ALTO"))))</f>
        <v>MEDIO</v>
      </c>
      <c r="Q24" s="44">
        <v>25</v>
      </c>
      <c r="R24" s="38">
        <f>O24*Q24</f>
        <v>200</v>
      </c>
      <c r="S24" s="36" t="str">
        <f>+IF(AND(R24&gt;=1,R24&lt;=20),"IV",IF(AND(R24&gt;=40,R24&lt;=120),"III",IF(AND(R24&gt;=150,R24&lt;=500),"II",IF(AND(R24&gt;=600,R24&lt;=4000),"I",0))))</f>
        <v>II</v>
      </c>
      <c r="T24" s="36" t="str">
        <f>+IF(AND(R24&gt;=1,R24&lt;=20),"Aceptable",IF(AND(R24&gt;=40,R24&lt;=120),"Mejorable",IF(AND(R24&gt;=150,R24&lt;=500),"Aceptable con control específico",IF(AND(R24&gt;=600,R24&lt;=4000),"No aceptable",0))))</f>
        <v>Aceptable con control específico</v>
      </c>
      <c r="U24" s="33">
        <v>2</v>
      </c>
      <c r="V24" s="33" t="s">
        <v>111</v>
      </c>
      <c r="W24" s="45" t="s">
        <v>6</v>
      </c>
      <c r="X24" s="33" t="s">
        <v>59</v>
      </c>
      <c r="Y24" s="33" t="s">
        <v>59</v>
      </c>
      <c r="Z24" s="33" t="s">
        <v>59</v>
      </c>
      <c r="AA24" s="44" t="s">
        <v>264</v>
      </c>
      <c r="AB24" s="44" t="s">
        <v>63</v>
      </c>
      <c r="AC24" s="39" t="s">
        <v>80</v>
      </c>
      <c r="AD24" s="22"/>
      <c r="AE24" s="22"/>
      <c r="AF24" s="22"/>
      <c r="AG24" s="22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spans="1:64" ht="42.75" customHeight="1">
      <c r="A25" s="63"/>
      <c r="B25" s="64"/>
      <c r="C25" s="64"/>
      <c r="D25" s="75"/>
      <c r="E25" s="31" t="s">
        <v>128</v>
      </c>
      <c r="F25" s="33" t="s">
        <v>167</v>
      </c>
      <c r="G25" s="33" t="s">
        <v>266</v>
      </c>
      <c r="H25" s="34" t="s">
        <v>6</v>
      </c>
      <c r="I25" s="33" t="s">
        <v>267</v>
      </c>
      <c r="J25" s="33" t="s">
        <v>69</v>
      </c>
      <c r="K25" s="33" t="s">
        <v>69</v>
      </c>
      <c r="L25" s="33" t="s">
        <v>244</v>
      </c>
      <c r="M25" s="33">
        <v>2</v>
      </c>
      <c r="N25" s="33">
        <v>4</v>
      </c>
      <c r="O25" s="36">
        <f>M25*N25</f>
        <v>8</v>
      </c>
      <c r="P25" s="37" t="str">
        <f>+IF(AND(O25&gt;1,O25&lt;=4),"BAJO",IF(AND(O25&gt;=5,O25&lt;=8),"MEDIO",IF(AND(O25&gt;=9,O25&lt;=20),"ALTO",IF(AND(O25&gt;=21,O25&lt;=24),"MUY ALTO"))))</f>
        <v>MEDIO</v>
      </c>
      <c r="Q25" s="33">
        <v>25</v>
      </c>
      <c r="R25" s="38">
        <f>O25*Q25</f>
        <v>200</v>
      </c>
      <c r="S25" s="36" t="str">
        <f>+IF(AND(R25&gt;=1,R25&lt;=20),"IV",IF(AND(R25&gt;=40,R25&lt;=120),"III",IF(AND(R25&gt;=150,R25&lt;=500),"II",IF(AND(R25&gt;=600,R25&lt;=4000),"I",0))))</f>
        <v>II</v>
      </c>
      <c r="T25" s="36" t="str">
        <f>+IF(AND(R25&gt;=1,R25&lt;=20),"Aceptable",IF(AND(R25&gt;=40,R25&lt;=120),"Mejorable",IF(AND(R25&gt;=150,R25&lt;=500),"Aceptable con control específico",IF(AND(R25&gt;=600,R25&lt;=4000),"No aceptable",0))))</f>
        <v>Aceptable con control específico</v>
      </c>
      <c r="U25" s="33">
        <v>2</v>
      </c>
      <c r="V25" s="33" t="s">
        <v>135</v>
      </c>
      <c r="W25" s="33" t="s">
        <v>6</v>
      </c>
      <c r="X25" s="33" t="s">
        <v>59</v>
      </c>
      <c r="Y25" s="33" t="s">
        <v>59</v>
      </c>
      <c r="Z25" s="33"/>
      <c r="AA25" s="33" t="s">
        <v>268</v>
      </c>
      <c r="AB25" s="33" t="s">
        <v>269</v>
      </c>
      <c r="AC25" s="39" t="s">
        <v>64</v>
      </c>
      <c r="AD25" s="40"/>
      <c r="AE25" s="40"/>
      <c r="AF25" s="40"/>
      <c r="AG25" s="40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spans="1:64" ht="42.75" customHeight="1">
      <c r="A26" s="63"/>
      <c r="B26" s="64"/>
      <c r="C26" s="64"/>
      <c r="D26" s="74" t="s">
        <v>274</v>
      </c>
      <c r="E26" s="31" t="s">
        <v>88</v>
      </c>
      <c r="F26" s="33" t="s">
        <v>89</v>
      </c>
      <c r="G26" s="33" t="s">
        <v>90</v>
      </c>
      <c r="H26" s="34" t="s">
        <v>6</v>
      </c>
      <c r="I26" s="33" t="s">
        <v>91</v>
      </c>
      <c r="J26" s="34" t="s">
        <v>69</v>
      </c>
      <c r="K26" s="34" t="s">
        <v>69</v>
      </c>
      <c r="L26" s="42" t="s">
        <v>257</v>
      </c>
      <c r="M26" s="42" t="s">
        <v>59</v>
      </c>
      <c r="N26" s="42" t="s">
        <v>59</v>
      </c>
      <c r="O26" s="42" t="s">
        <v>59</v>
      </c>
      <c r="P26" s="42" t="s">
        <v>59</v>
      </c>
      <c r="Q26" s="42" t="s">
        <v>59</v>
      </c>
      <c r="R26" s="42" t="s">
        <v>59</v>
      </c>
      <c r="S26" s="42" t="s">
        <v>59</v>
      </c>
      <c r="T26" s="42" t="s">
        <v>59</v>
      </c>
      <c r="U26" s="33">
        <v>2</v>
      </c>
      <c r="V26" s="33" t="s">
        <v>59</v>
      </c>
      <c r="W26" s="33" t="s">
        <v>6</v>
      </c>
      <c r="X26" s="33" t="s">
        <v>59</v>
      </c>
      <c r="Y26" s="33" t="s">
        <v>59</v>
      </c>
      <c r="Z26" s="33" t="s">
        <v>59</v>
      </c>
      <c r="AA26" s="33" t="s">
        <v>258</v>
      </c>
      <c r="AB26" s="34" t="s">
        <v>59</v>
      </c>
      <c r="AC26" s="39" t="s">
        <v>64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64" ht="66.400000000000006" customHeight="1">
      <c r="A27" s="63" t="s">
        <v>147</v>
      </c>
      <c r="B27" s="64" t="s">
        <v>148</v>
      </c>
      <c r="C27" s="64" t="s">
        <v>149</v>
      </c>
      <c r="D27" s="65" t="s">
        <v>150</v>
      </c>
      <c r="E27" s="31" t="s">
        <v>51</v>
      </c>
      <c r="F27" s="31" t="s">
        <v>52</v>
      </c>
      <c r="G27" s="33" t="s">
        <v>151</v>
      </c>
      <c r="H27" s="34" t="s">
        <v>6</v>
      </c>
      <c r="I27" s="35" t="s">
        <v>252</v>
      </c>
      <c r="J27" s="34" t="s">
        <v>69</v>
      </c>
      <c r="K27" s="34" t="s">
        <v>69</v>
      </c>
      <c r="L27" s="33" t="s">
        <v>71</v>
      </c>
      <c r="M27" s="33">
        <v>2</v>
      </c>
      <c r="N27" s="33">
        <v>4</v>
      </c>
      <c r="O27" s="36">
        <f>M27*N27</f>
        <v>8</v>
      </c>
      <c r="P27" s="37" t="str">
        <f>+IF(AND(O27&gt;1,O27&lt;=4),"BAJO",IF(AND(O27&gt;=5,O27&lt;=8),"MEDIO",IF(AND(O27&gt;=9,O27&lt;=20),"ALTO",IF(AND(O27&gt;=21,O27&lt;=24),"MUY ALTO"))))</f>
        <v>MEDIO</v>
      </c>
      <c r="Q27" s="33">
        <v>25</v>
      </c>
      <c r="R27" s="38">
        <f>O27*Q27</f>
        <v>200</v>
      </c>
      <c r="S27" s="36" t="str">
        <f>+IF(AND(R27&gt;=1,R27&lt;=20),"IV",IF(AND(R27&gt;=40,R27&lt;=120),"III",IF(AND(R27&gt;=150,R27&lt;=500),"II",IF(AND(R27&gt;=600,R27&lt;=4000),"I",0))))</f>
        <v>II</v>
      </c>
      <c r="T27" s="36" t="str">
        <f>+IF(AND(R27&gt;=1,R27&lt;=20),"Aceptable",IF(AND(R27&gt;=40,R27&lt;=120),"Mejorable",IF(AND(R27&gt;=150,R27&lt;=500),"Aceptable con control específico",IF(AND(R27&gt;=600,R27&lt;=4000),"No aceptable",0))))</f>
        <v>Aceptable con control específico</v>
      </c>
      <c r="U27" s="33">
        <v>1</v>
      </c>
      <c r="V27" s="35" t="s">
        <v>253</v>
      </c>
      <c r="W27" s="33" t="s">
        <v>6</v>
      </c>
      <c r="X27" s="33" t="s">
        <v>59</v>
      </c>
      <c r="Y27" s="33" t="s">
        <v>59</v>
      </c>
      <c r="Z27" s="33" t="s">
        <v>59</v>
      </c>
      <c r="AA27" s="33" t="s">
        <v>254</v>
      </c>
      <c r="AB27" s="34" t="s">
        <v>63</v>
      </c>
      <c r="AC27" s="39" t="s">
        <v>64</v>
      </c>
      <c r="AD27" s="40"/>
      <c r="AE27" s="40"/>
      <c r="AF27" s="40"/>
      <c r="AG27" s="40"/>
      <c r="AH27" s="40"/>
      <c r="AI27" s="22"/>
      <c r="AJ27" s="22"/>
      <c r="AK27" s="22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64" ht="42.75" customHeight="1">
      <c r="A28" s="63"/>
      <c r="B28" s="64"/>
      <c r="C28" s="64"/>
      <c r="D28" s="65"/>
      <c r="E28" s="31" t="s">
        <v>65</v>
      </c>
      <c r="F28" s="32" t="s">
        <v>66</v>
      </c>
      <c r="G28" s="33" t="s">
        <v>67</v>
      </c>
      <c r="H28" s="34" t="s">
        <v>6</v>
      </c>
      <c r="I28" s="33" t="s">
        <v>68</v>
      </c>
      <c r="J28" s="34" t="s">
        <v>69</v>
      </c>
      <c r="K28" s="34" t="s">
        <v>69</v>
      </c>
      <c r="L28" s="33" t="s">
        <v>71</v>
      </c>
      <c r="M28" s="33">
        <v>2</v>
      </c>
      <c r="N28" s="33">
        <v>4</v>
      </c>
      <c r="O28" s="36">
        <f>M28*N28</f>
        <v>8</v>
      </c>
      <c r="P28" s="37" t="str">
        <f>+IF(AND(O28&gt;1,O28&lt;=4),"BAJO",IF(AND(O28&gt;=5,O28&lt;=8),"MEDIO",IF(AND(O28&gt;=9,O28&lt;=20),"ALTO",IF(AND(O28&gt;=21,O28&lt;=24),"MUY ALTO"))))</f>
        <v>MEDIO</v>
      </c>
      <c r="Q28" s="33">
        <v>10</v>
      </c>
      <c r="R28" s="38">
        <f>O28*Q28</f>
        <v>80</v>
      </c>
      <c r="S28" s="36" t="str">
        <f>+IF(AND(R28&gt;=1,R28&lt;=20),"IV",IF(AND(R28&gt;=40,R28&lt;=120),"III",IF(AND(R28&gt;=150,R28&lt;=500),"II",IF(AND(R28&gt;=600,R28&lt;=4000),"I",0))))</f>
        <v>III</v>
      </c>
      <c r="T28" s="36" t="str">
        <f>+IF(AND(R28&gt;=1,R28&lt;=20),"Aceptable",IF(AND(R28&gt;=40,R28&lt;=120),"Mejorable",IF(AND(R28&gt;=150,R28&lt;=500),"Aceptable con control específico",IF(AND(R28&gt;=600,R28&lt;=4000),"No aceptable",0))))</f>
        <v>Mejorable</v>
      </c>
      <c r="U28" s="33">
        <v>1</v>
      </c>
      <c r="V28" s="33" t="s">
        <v>72</v>
      </c>
      <c r="W28" s="33" t="s">
        <v>8</v>
      </c>
      <c r="X28" s="33" t="s">
        <v>59</v>
      </c>
      <c r="Y28" s="33" t="s">
        <v>59</v>
      </c>
      <c r="Z28" s="33" t="s">
        <v>59</v>
      </c>
      <c r="AA28" s="33" t="s">
        <v>255</v>
      </c>
      <c r="AB28" s="33" t="s">
        <v>63</v>
      </c>
      <c r="AC28" s="39" t="s">
        <v>64</v>
      </c>
      <c r="AF28" s="40"/>
      <c r="AG28" s="40"/>
      <c r="AH28" s="40"/>
      <c r="AI28" s="40"/>
      <c r="AJ28" s="40"/>
      <c r="AK28" s="40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64" ht="42.75" customHeight="1">
      <c r="A29" s="63"/>
      <c r="B29" s="64"/>
      <c r="C29" s="64"/>
      <c r="D29" s="65"/>
      <c r="E29" s="31" t="s">
        <v>65</v>
      </c>
      <c r="F29" s="32" t="s">
        <v>256</v>
      </c>
      <c r="G29" s="33" t="s">
        <v>75</v>
      </c>
      <c r="H29" s="34" t="s">
        <v>6</v>
      </c>
      <c r="I29" s="33" t="s">
        <v>76</v>
      </c>
      <c r="J29" s="34" t="s">
        <v>69</v>
      </c>
      <c r="K29" s="34" t="s">
        <v>77</v>
      </c>
      <c r="L29" s="33" t="s">
        <v>69</v>
      </c>
      <c r="M29" s="33">
        <v>2</v>
      </c>
      <c r="N29" s="33">
        <v>3</v>
      </c>
      <c r="O29" s="36">
        <f>M29*N29</f>
        <v>6</v>
      </c>
      <c r="P29" s="37" t="str">
        <f>+IF(AND(O29&gt;1,O29&lt;=4),"BAJO",IF(AND(O29&gt;=5,O29&lt;=8),"MEDIO",IF(AND(O29&gt;=9,O29&lt;=20),"ALTO",IF(AND(O29&gt;=21,O29&lt;=24),"MUY ALTO"))))</f>
        <v>MEDIO</v>
      </c>
      <c r="Q29" s="33">
        <v>10</v>
      </c>
      <c r="R29" s="38">
        <f>O29*Q29</f>
        <v>60</v>
      </c>
      <c r="S29" s="36" t="str">
        <f>+IF(AND(R29&gt;=1,R29&lt;=20),"IV",IF(AND(R29&gt;=40,R29&lt;=120),"III",IF(AND(R29&gt;=150,R29&lt;=500),"II",IF(AND(R29&gt;=600,R29&lt;=4000),"I",0))))</f>
        <v>III</v>
      </c>
      <c r="T29" s="36" t="str">
        <f>+IF(AND(R29&gt;=1,R29&lt;=20),"Aceptable",IF(AND(R29&gt;=40,R29&lt;=120),"Mejorable",IF(AND(R29&gt;=150,R29&lt;=500),"Aceptable con control específico",IF(AND(R29&gt;=600,R29&lt;=4000),"No aceptable",0))))</f>
        <v>Mejorable</v>
      </c>
      <c r="U29" s="33">
        <v>1</v>
      </c>
      <c r="V29" s="33" t="s">
        <v>78</v>
      </c>
      <c r="W29" s="33" t="s">
        <v>6</v>
      </c>
      <c r="X29" s="33" t="s">
        <v>59</v>
      </c>
      <c r="Y29" s="33" t="s">
        <v>59</v>
      </c>
      <c r="Z29" s="33" t="s">
        <v>59</v>
      </c>
      <c r="AA29" s="33" t="s">
        <v>79</v>
      </c>
      <c r="AB29" s="33" t="s">
        <v>63</v>
      </c>
      <c r="AC29" s="39" t="s">
        <v>80</v>
      </c>
      <c r="AD29" s="40"/>
      <c r="AE29" s="40"/>
      <c r="AF29" s="40"/>
      <c r="AG29" s="40"/>
      <c r="AH29" s="40"/>
      <c r="AI29" s="40"/>
      <c r="AJ29" s="40"/>
      <c r="AK29" s="40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spans="1:64" ht="42.75" customHeight="1">
      <c r="A30" s="63"/>
      <c r="B30" s="64"/>
      <c r="C30" s="64"/>
      <c r="D30" s="65"/>
      <c r="E30" s="31" t="s">
        <v>65</v>
      </c>
      <c r="F30" s="32" t="s">
        <v>275</v>
      </c>
      <c r="G30" s="33" t="s">
        <v>276</v>
      </c>
      <c r="H30" s="34" t="s">
        <v>6</v>
      </c>
      <c r="I30" s="33" t="s">
        <v>277</v>
      </c>
      <c r="J30" s="34" t="s">
        <v>69</v>
      </c>
      <c r="K30" s="34" t="s">
        <v>69</v>
      </c>
      <c r="L30" s="33" t="s">
        <v>69</v>
      </c>
      <c r="M30" s="33">
        <v>2</v>
      </c>
      <c r="N30" s="33">
        <v>4</v>
      </c>
      <c r="O30" s="36">
        <f>M30*N30</f>
        <v>8</v>
      </c>
      <c r="P30" s="37" t="str">
        <f>+IF(AND(O30&gt;1,O30&lt;=4),"BAJO",IF(AND(O30&gt;=5,O30&lt;=8),"MEDIO",IF(AND(O30&gt;=9,O30&lt;=20),"ALTO",IF(AND(O30&gt;=21,O30&lt;=24),"MUY ALTO"))))</f>
        <v>MEDIO</v>
      </c>
      <c r="Q30" s="33">
        <v>10</v>
      </c>
      <c r="R30" s="38">
        <f>O30*Q30</f>
        <v>80</v>
      </c>
      <c r="S30" s="36" t="str">
        <f>+IF(AND(R30&gt;=1,R30&lt;=20),"IV",IF(AND(R30&gt;=40,R30&lt;=120),"III",IF(AND(R30&gt;=150,R30&lt;=500),"II",IF(AND(R30&gt;=600,R30&lt;=4000),"I",0))))</f>
        <v>III</v>
      </c>
      <c r="T30" s="36" t="str">
        <f>+IF(AND(R30&gt;=1,R30&lt;=20),"Aceptable",IF(AND(R30&gt;=40,R30&lt;=120),"Mejorable",IF(AND(R30&gt;=150,R30&lt;=500),"Aceptable con control específico",IF(AND(R30&gt;=600,R30&lt;=4000),"No aceptable",0))))</f>
        <v>Mejorable</v>
      </c>
      <c r="U30" s="33">
        <v>1</v>
      </c>
      <c r="V30" s="33" t="s">
        <v>272</v>
      </c>
      <c r="W30" s="33" t="s">
        <v>6</v>
      </c>
      <c r="X30" s="33" t="s">
        <v>59</v>
      </c>
      <c r="Y30" s="33" t="s">
        <v>59</v>
      </c>
      <c r="Z30" s="33" t="s">
        <v>59</v>
      </c>
      <c r="AA30" s="33" t="s">
        <v>278</v>
      </c>
      <c r="AB30" s="33" t="s">
        <v>63</v>
      </c>
      <c r="AC30" s="39" t="s">
        <v>80</v>
      </c>
      <c r="AD30" s="40"/>
      <c r="AE30" s="40"/>
      <c r="AF30" s="40"/>
      <c r="AG30" s="40"/>
      <c r="AH30" s="40"/>
      <c r="AI30" s="40"/>
      <c r="AJ30" s="40"/>
      <c r="AK30" s="40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</row>
    <row r="31" spans="1:64" ht="42.75" customHeight="1">
      <c r="A31" s="63"/>
      <c r="B31" s="64"/>
      <c r="C31" s="64"/>
      <c r="D31" s="65"/>
      <c r="E31" s="31" t="s">
        <v>88</v>
      </c>
      <c r="F31" s="33" t="s">
        <v>89</v>
      </c>
      <c r="G31" s="33" t="s">
        <v>90</v>
      </c>
      <c r="H31" s="34" t="s">
        <v>6</v>
      </c>
      <c r="I31" s="33" t="s">
        <v>91</v>
      </c>
      <c r="J31" s="34" t="s">
        <v>69</v>
      </c>
      <c r="K31" s="34" t="s">
        <v>69</v>
      </c>
      <c r="L31" s="42" t="s">
        <v>257</v>
      </c>
      <c r="M31" s="42" t="s">
        <v>59</v>
      </c>
      <c r="N31" s="42" t="s">
        <v>59</v>
      </c>
      <c r="O31" s="42" t="s">
        <v>59</v>
      </c>
      <c r="P31" s="42" t="s">
        <v>59</v>
      </c>
      <c r="Q31" s="42" t="s">
        <v>59</v>
      </c>
      <c r="R31" s="42" t="s">
        <v>59</v>
      </c>
      <c r="S31" s="42" t="s">
        <v>59</v>
      </c>
      <c r="T31" s="42" t="s">
        <v>59</v>
      </c>
      <c r="U31" s="33">
        <v>1</v>
      </c>
      <c r="V31" s="33" t="s">
        <v>59</v>
      </c>
      <c r="W31" s="33" t="s">
        <v>6</v>
      </c>
      <c r="X31" s="33" t="s">
        <v>59</v>
      </c>
      <c r="Y31" s="33" t="s">
        <v>59</v>
      </c>
      <c r="Z31" s="33" t="s">
        <v>59</v>
      </c>
      <c r="AA31" s="33" t="s">
        <v>258</v>
      </c>
      <c r="AB31" s="34" t="s">
        <v>59</v>
      </c>
      <c r="AC31" s="39" t="s">
        <v>64</v>
      </c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64" ht="42.75" customHeight="1">
      <c r="A32" s="63"/>
      <c r="B32" s="64"/>
      <c r="C32" s="64"/>
      <c r="D32" s="65"/>
      <c r="E32" s="31" t="s">
        <v>96</v>
      </c>
      <c r="F32" s="33" t="s">
        <v>259</v>
      </c>
      <c r="G32" s="33" t="s">
        <v>260</v>
      </c>
      <c r="H32" s="34" t="s">
        <v>6</v>
      </c>
      <c r="I32" s="33" t="s">
        <v>99</v>
      </c>
      <c r="J32" s="34" t="s">
        <v>69</v>
      </c>
      <c r="K32" s="34" t="s">
        <v>69</v>
      </c>
      <c r="L32" s="42" t="s">
        <v>69</v>
      </c>
      <c r="M32" s="42">
        <v>2</v>
      </c>
      <c r="N32" s="42">
        <v>4</v>
      </c>
      <c r="O32" s="36">
        <f t="shared" ref="O32:O40" si="0">M32*N32</f>
        <v>8</v>
      </c>
      <c r="P32" s="37" t="str">
        <f t="shared" ref="P32:P40" si="1">+IF(AND(O32&gt;1,O32&lt;=4),"BAJO",IF(AND(O32&gt;=5,O32&lt;=8),"MEDIO",IF(AND(O32&gt;=9,O32&lt;=20),"ALTO",IF(AND(O32&gt;=21,O32&lt;=24),"MUY ALTO"))))</f>
        <v>MEDIO</v>
      </c>
      <c r="Q32" s="42">
        <v>10</v>
      </c>
      <c r="R32" s="38">
        <f t="shared" ref="R32:R40" si="2">O32*Q32</f>
        <v>80</v>
      </c>
      <c r="S32" s="36" t="str">
        <f t="shared" ref="S32:S40" si="3">+IF(AND(R32&gt;=1,R32&lt;=20),"IV",IF(AND(R32&gt;=40,R32&lt;=120),"III",IF(AND(R32&gt;=150,R32&lt;=500),"II",IF(AND(R32&gt;=600,R32&lt;=4000),"I",0))))</f>
        <v>III</v>
      </c>
      <c r="T32" s="36" t="str">
        <f t="shared" ref="T32:T40" si="4">+IF(AND(R32&gt;=1,R32&lt;=20),"Aceptable",IF(AND(R32&gt;=40,R32&lt;=120),"Mejorable",IF(AND(R32&gt;=150,R32&lt;=500),"Aceptable con control específico",IF(AND(R32&gt;=600,R32&lt;=4000),"No aceptable",0))))</f>
        <v>Mejorable</v>
      </c>
      <c r="U32" s="33">
        <v>1</v>
      </c>
      <c r="V32" s="33" t="s">
        <v>101</v>
      </c>
      <c r="W32" s="33" t="s">
        <v>8</v>
      </c>
      <c r="X32" s="33" t="s">
        <v>59</v>
      </c>
      <c r="Y32" s="33" t="s">
        <v>59</v>
      </c>
      <c r="Z32" s="33" t="s">
        <v>59</v>
      </c>
      <c r="AA32" s="33" t="s">
        <v>261</v>
      </c>
      <c r="AB32" s="34" t="s">
        <v>63</v>
      </c>
      <c r="AC32" s="39" t="s">
        <v>80</v>
      </c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64" ht="42.75" customHeight="1">
      <c r="A33" s="63"/>
      <c r="B33" s="64"/>
      <c r="C33" s="64"/>
      <c r="D33" s="65"/>
      <c r="E33" s="31" t="s">
        <v>104</v>
      </c>
      <c r="F33" s="33" t="s">
        <v>231</v>
      </c>
      <c r="G33" s="33" t="s">
        <v>106</v>
      </c>
      <c r="H33" s="43" t="s">
        <v>6</v>
      </c>
      <c r="I33" s="43" t="s">
        <v>107</v>
      </c>
      <c r="J33" s="33" t="s">
        <v>262</v>
      </c>
      <c r="K33" s="34" t="s">
        <v>69</v>
      </c>
      <c r="L33" s="44" t="s">
        <v>263</v>
      </c>
      <c r="M33" s="44">
        <v>2</v>
      </c>
      <c r="N33" s="44">
        <v>4</v>
      </c>
      <c r="O33" s="36">
        <f t="shared" si="0"/>
        <v>8</v>
      </c>
      <c r="P33" s="37" t="str">
        <f t="shared" si="1"/>
        <v>MEDIO</v>
      </c>
      <c r="Q33" s="44">
        <v>25</v>
      </c>
      <c r="R33" s="38">
        <f t="shared" si="2"/>
        <v>200</v>
      </c>
      <c r="S33" s="36" t="str">
        <f t="shared" si="3"/>
        <v>II</v>
      </c>
      <c r="T33" s="36" t="str">
        <f t="shared" si="4"/>
        <v>Aceptable con control específico</v>
      </c>
      <c r="U33" s="33">
        <v>1</v>
      </c>
      <c r="V33" s="33" t="s">
        <v>111</v>
      </c>
      <c r="W33" s="45" t="s">
        <v>6</v>
      </c>
      <c r="X33" s="33" t="s">
        <v>59</v>
      </c>
      <c r="Y33" s="33" t="s">
        <v>59</v>
      </c>
      <c r="Z33" s="33" t="s">
        <v>59</v>
      </c>
      <c r="AA33" s="44" t="s">
        <v>264</v>
      </c>
      <c r="AB33" s="44" t="s">
        <v>265</v>
      </c>
      <c r="AC33" s="39" t="s">
        <v>80</v>
      </c>
      <c r="AD33" s="22"/>
      <c r="AE33" s="22"/>
      <c r="AF33" s="22"/>
      <c r="AG33" s="22"/>
      <c r="AH33" s="22"/>
      <c r="AI33" s="22"/>
      <c r="AJ33" s="22"/>
      <c r="AK33" s="22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64" ht="42.75" customHeight="1">
      <c r="A34" s="63"/>
      <c r="B34" s="64"/>
      <c r="C34" s="64"/>
      <c r="D34" s="47" t="s">
        <v>157</v>
      </c>
      <c r="E34" s="31" t="s">
        <v>104</v>
      </c>
      <c r="F34" s="33" t="s">
        <v>231</v>
      </c>
      <c r="G34" s="33" t="s">
        <v>106</v>
      </c>
      <c r="H34" s="43" t="s">
        <v>6</v>
      </c>
      <c r="I34" s="43" t="s">
        <v>107</v>
      </c>
      <c r="J34" s="33" t="s">
        <v>262</v>
      </c>
      <c r="K34" s="34" t="s">
        <v>69</v>
      </c>
      <c r="L34" s="44" t="s">
        <v>263</v>
      </c>
      <c r="M34" s="44">
        <v>2</v>
      </c>
      <c r="N34" s="44">
        <v>4</v>
      </c>
      <c r="O34" s="36">
        <f t="shared" si="0"/>
        <v>8</v>
      </c>
      <c r="P34" s="37" t="str">
        <f t="shared" si="1"/>
        <v>MEDIO</v>
      </c>
      <c r="Q34" s="44">
        <v>25</v>
      </c>
      <c r="R34" s="38">
        <f t="shared" si="2"/>
        <v>200</v>
      </c>
      <c r="S34" s="36" t="str">
        <f t="shared" si="3"/>
        <v>II</v>
      </c>
      <c r="T34" s="36" t="str">
        <f t="shared" si="4"/>
        <v>Aceptable con control específico</v>
      </c>
      <c r="U34" s="33">
        <v>1</v>
      </c>
      <c r="V34" s="33" t="s">
        <v>111</v>
      </c>
      <c r="W34" s="45" t="s">
        <v>6</v>
      </c>
      <c r="X34" s="33" t="s">
        <v>59</v>
      </c>
      <c r="Y34" s="33" t="s">
        <v>59</v>
      </c>
      <c r="Z34" s="33" t="s">
        <v>59</v>
      </c>
      <c r="AA34" s="44" t="s">
        <v>264</v>
      </c>
      <c r="AB34" s="44" t="s">
        <v>265</v>
      </c>
      <c r="AC34" s="39" t="s">
        <v>80</v>
      </c>
      <c r="AD34" s="22"/>
      <c r="AE34" s="22"/>
      <c r="AF34" s="22"/>
      <c r="AG34" s="22"/>
      <c r="AH34" s="22"/>
      <c r="AI34" s="22"/>
      <c r="AJ34" s="22"/>
      <c r="AK34" s="22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64" ht="42.75" customHeight="1">
      <c r="A35" s="63"/>
      <c r="B35" s="64"/>
      <c r="C35" s="64"/>
      <c r="D35" s="67" t="s">
        <v>158</v>
      </c>
      <c r="E35" s="31" t="s">
        <v>51</v>
      </c>
      <c r="F35" s="31" t="s">
        <v>52</v>
      </c>
      <c r="G35" s="33" t="s">
        <v>151</v>
      </c>
      <c r="H35" s="34" t="s">
        <v>6</v>
      </c>
      <c r="I35" s="35" t="s">
        <v>252</v>
      </c>
      <c r="J35" s="34" t="s">
        <v>69</v>
      </c>
      <c r="K35" s="34" t="s">
        <v>69</v>
      </c>
      <c r="L35" s="33" t="s">
        <v>71</v>
      </c>
      <c r="M35" s="33">
        <v>2</v>
      </c>
      <c r="N35" s="33">
        <v>4</v>
      </c>
      <c r="O35" s="36">
        <f t="shared" si="0"/>
        <v>8</v>
      </c>
      <c r="P35" s="37" t="str">
        <f t="shared" si="1"/>
        <v>MEDIO</v>
      </c>
      <c r="Q35" s="33">
        <v>25</v>
      </c>
      <c r="R35" s="38">
        <f t="shared" si="2"/>
        <v>200</v>
      </c>
      <c r="S35" s="36" t="str">
        <f t="shared" si="3"/>
        <v>II</v>
      </c>
      <c r="T35" s="36" t="str">
        <f t="shared" si="4"/>
        <v>Aceptable con control específico</v>
      </c>
      <c r="U35" s="33">
        <v>10</v>
      </c>
      <c r="V35" s="35" t="s">
        <v>253</v>
      </c>
      <c r="W35" s="33" t="s">
        <v>6</v>
      </c>
      <c r="X35" s="33" t="s">
        <v>59</v>
      </c>
      <c r="Y35" s="33" t="s">
        <v>59</v>
      </c>
      <c r="Z35" s="33" t="s">
        <v>59</v>
      </c>
      <c r="AA35" s="33" t="s">
        <v>254</v>
      </c>
      <c r="AB35" s="34" t="s">
        <v>63</v>
      </c>
      <c r="AC35" s="39" t="s">
        <v>64</v>
      </c>
      <c r="AD35" s="40"/>
      <c r="AE35" s="40"/>
      <c r="AF35" s="40"/>
      <c r="AG35" s="40"/>
      <c r="AH35" s="40"/>
      <c r="AI35" s="22"/>
      <c r="AJ35" s="22"/>
      <c r="AK35" s="22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64" ht="42.75" customHeight="1">
      <c r="A36" s="63"/>
      <c r="B36" s="64"/>
      <c r="C36" s="64"/>
      <c r="D36" s="67"/>
      <c r="E36" s="31" t="s">
        <v>128</v>
      </c>
      <c r="F36" s="33" t="s">
        <v>159</v>
      </c>
      <c r="G36" s="33" t="s">
        <v>279</v>
      </c>
      <c r="H36" s="34" t="s">
        <v>6</v>
      </c>
      <c r="I36" s="33" t="s">
        <v>161</v>
      </c>
      <c r="J36" s="51" t="s">
        <v>69</v>
      </c>
      <c r="K36" s="51" t="s">
        <v>69</v>
      </c>
      <c r="L36" s="33" t="s">
        <v>280</v>
      </c>
      <c r="M36" s="33">
        <v>2</v>
      </c>
      <c r="N36" s="33">
        <v>3</v>
      </c>
      <c r="O36" s="36">
        <f t="shared" si="0"/>
        <v>6</v>
      </c>
      <c r="P36" s="37" t="str">
        <f t="shared" si="1"/>
        <v>MEDIO</v>
      </c>
      <c r="Q36" s="33">
        <v>25</v>
      </c>
      <c r="R36" s="38">
        <f t="shared" si="2"/>
        <v>150</v>
      </c>
      <c r="S36" s="36" t="str">
        <f t="shared" si="3"/>
        <v>II</v>
      </c>
      <c r="T36" s="36" t="str">
        <f t="shared" si="4"/>
        <v>Aceptable con control específico</v>
      </c>
      <c r="U36" s="33">
        <v>10</v>
      </c>
      <c r="V36" s="33" t="s">
        <v>161</v>
      </c>
      <c r="W36" s="33" t="s">
        <v>6</v>
      </c>
      <c r="X36" s="33"/>
      <c r="Y36" s="33"/>
      <c r="Z36" s="33"/>
      <c r="AA36" s="33" t="s">
        <v>164</v>
      </c>
      <c r="AB36" s="33" t="s">
        <v>165</v>
      </c>
      <c r="AC36" s="39" t="s">
        <v>166</v>
      </c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64" ht="42.75" customHeight="1">
      <c r="A37" s="63"/>
      <c r="B37" s="64"/>
      <c r="C37" s="64"/>
      <c r="D37" s="67"/>
      <c r="E37" s="31" t="s">
        <v>128</v>
      </c>
      <c r="F37" s="33" t="s">
        <v>167</v>
      </c>
      <c r="G37" s="33" t="s">
        <v>266</v>
      </c>
      <c r="H37" s="34" t="s">
        <v>6</v>
      </c>
      <c r="I37" s="33" t="s">
        <v>267</v>
      </c>
      <c r="J37" s="33" t="s">
        <v>69</v>
      </c>
      <c r="K37" s="33" t="s">
        <v>69</v>
      </c>
      <c r="L37" s="33" t="s">
        <v>244</v>
      </c>
      <c r="M37" s="33">
        <v>2</v>
      </c>
      <c r="N37" s="33">
        <v>4</v>
      </c>
      <c r="O37" s="36">
        <f t="shared" si="0"/>
        <v>8</v>
      </c>
      <c r="P37" s="37" t="str">
        <f t="shared" si="1"/>
        <v>MEDIO</v>
      </c>
      <c r="Q37" s="33">
        <v>25</v>
      </c>
      <c r="R37" s="38">
        <f t="shared" si="2"/>
        <v>200</v>
      </c>
      <c r="S37" s="36" t="str">
        <f t="shared" si="3"/>
        <v>II</v>
      </c>
      <c r="T37" s="36" t="str">
        <f t="shared" si="4"/>
        <v>Aceptable con control específico</v>
      </c>
      <c r="U37" s="33">
        <v>10</v>
      </c>
      <c r="V37" s="33" t="s">
        <v>135</v>
      </c>
      <c r="W37" s="33" t="s">
        <v>6</v>
      </c>
      <c r="X37" s="33" t="s">
        <v>59</v>
      </c>
      <c r="Y37" s="33" t="s">
        <v>59</v>
      </c>
      <c r="Z37" s="33"/>
      <c r="AA37" s="33" t="s">
        <v>268</v>
      </c>
      <c r="AB37" s="33" t="s">
        <v>269</v>
      </c>
      <c r="AC37" s="39" t="s">
        <v>64</v>
      </c>
      <c r="AD37" s="40"/>
      <c r="AE37" s="40"/>
      <c r="AF37" s="40"/>
      <c r="AG37" s="40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</row>
    <row r="38" spans="1:64" ht="58.15" customHeight="1">
      <c r="A38" s="63" t="s">
        <v>47</v>
      </c>
      <c r="B38" s="64" t="s">
        <v>172</v>
      </c>
      <c r="C38" s="64" t="s">
        <v>173</v>
      </c>
      <c r="D38" s="68" t="s">
        <v>174</v>
      </c>
      <c r="E38" s="31" t="s">
        <v>51</v>
      </c>
      <c r="F38" s="33" t="s">
        <v>175</v>
      </c>
      <c r="G38" s="33" t="s">
        <v>151</v>
      </c>
      <c r="H38" s="34" t="s">
        <v>6</v>
      </c>
      <c r="I38" s="35" t="s">
        <v>177</v>
      </c>
      <c r="J38" s="34" t="s">
        <v>69</v>
      </c>
      <c r="K38" s="34" t="s">
        <v>69</v>
      </c>
      <c r="L38" s="33" t="s">
        <v>71</v>
      </c>
      <c r="M38" s="33">
        <v>2</v>
      </c>
      <c r="N38" s="33">
        <v>4</v>
      </c>
      <c r="O38" s="36">
        <f t="shared" si="0"/>
        <v>8</v>
      </c>
      <c r="P38" s="37" t="str">
        <f t="shared" si="1"/>
        <v>MEDIO</v>
      </c>
      <c r="Q38" s="33">
        <v>25</v>
      </c>
      <c r="R38" s="38">
        <f t="shared" si="2"/>
        <v>200</v>
      </c>
      <c r="S38" s="36" t="str">
        <f t="shared" si="3"/>
        <v>II</v>
      </c>
      <c r="T38" s="36" t="str">
        <f t="shared" si="4"/>
        <v>Aceptable con control específico</v>
      </c>
      <c r="U38" s="33">
        <v>1</v>
      </c>
      <c r="V38" s="35" t="s">
        <v>253</v>
      </c>
      <c r="W38" s="33" t="s">
        <v>6</v>
      </c>
      <c r="X38" s="33" t="s">
        <v>59</v>
      </c>
      <c r="Y38" s="33" t="s">
        <v>59</v>
      </c>
      <c r="Z38" s="33" t="s">
        <v>59</v>
      </c>
      <c r="AA38" s="33" t="s">
        <v>254</v>
      </c>
      <c r="AB38" s="34" t="s">
        <v>63</v>
      </c>
      <c r="AC38" s="39" t="s">
        <v>64</v>
      </c>
      <c r="AD38" s="40"/>
      <c r="AE38" s="40"/>
      <c r="AF38" s="40"/>
      <c r="AG38" s="40"/>
      <c r="AH38" s="40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1:64" ht="42.75" customHeight="1">
      <c r="A39" s="63"/>
      <c r="B39" s="64"/>
      <c r="C39" s="64"/>
      <c r="D39" s="68"/>
      <c r="E39" s="31" t="s">
        <v>65</v>
      </c>
      <c r="F39" s="32" t="s">
        <v>256</v>
      </c>
      <c r="G39" s="33" t="s">
        <v>75</v>
      </c>
      <c r="H39" s="34" t="s">
        <v>6</v>
      </c>
      <c r="I39" s="33" t="s">
        <v>76</v>
      </c>
      <c r="J39" s="34" t="s">
        <v>69</v>
      </c>
      <c r="K39" s="34" t="s">
        <v>77</v>
      </c>
      <c r="L39" s="33" t="s">
        <v>69</v>
      </c>
      <c r="M39" s="33">
        <v>2</v>
      </c>
      <c r="N39" s="33">
        <v>3</v>
      </c>
      <c r="O39" s="36">
        <f t="shared" si="0"/>
        <v>6</v>
      </c>
      <c r="P39" s="37" t="str">
        <f t="shared" si="1"/>
        <v>MEDIO</v>
      </c>
      <c r="Q39" s="33">
        <v>10</v>
      </c>
      <c r="R39" s="38">
        <f t="shared" si="2"/>
        <v>60</v>
      </c>
      <c r="S39" s="36" t="str">
        <f t="shared" si="3"/>
        <v>III</v>
      </c>
      <c r="T39" s="36" t="str">
        <f t="shared" si="4"/>
        <v>Mejorable</v>
      </c>
      <c r="U39" s="33">
        <v>1</v>
      </c>
      <c r="V39" s="33" t="s">
        <v>78</v>
      </c>
      <c r="W39" s="33" t="s">
        <v>6</v>
      </c>
      <c r="X39" s="33" t="s">
        <v>59</v>
      </c>
      <c r="Y39" s="33" t="s">
        <v>59</v>
      </c>
      <c r="Z39" s="33" t="s">
        <v>59</v>
      </c>
      <c r="AA39" s="33" t="s">
        <v>79</v>
      </c>
      <c r="AB39" s="33" t="s">
        <v>63</v>
      </c>
      <c r="AC39" s="39" t="s">
        <v>80</v>
      </c>
      <c r="AD39" s="40"/>
      <c r="AE39" s="40"/>
      <c r="AF39" s="40"/>
      <c r="AG39" s="40"/>
      <c r="AH39" s="40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</row>
    <row r="40" spans="1:64" ht="42.75" customHeight="1">
      <c r="A40" s="63"/>
      <c r="B40" s="64"/>
      <c r="C40" s="64"/>
      <c r="D40" s="68"/>
      <c r="E40" s="31" t="s">
        <v>65</v>
      </c>
      <c r="F40" s="32" t="s">
        <v>275</v>
      </c>
      <c r="G40" s="33" t="s">
        <v>276</v>
      </c>
      <c r="H40" s="34" t="s">
        <v>6</v>
      </c>
      <c r="I40" s="33" t="s">
        <v>277</v>
      </c>
      <c r="J40" s="34" t="s">
        <v>69</v>
      </c>
      <c r="K40" s="34" t="s">
        <v>69</v>
      </c>
      <c r="L40" s="33" t="s">
        <v>69</v>
      </c>
      <c r="M40" s="33">
        <v>2</v>
      </c>
      <c r="N40" s="33">
        <v>4</v>
      </c>
      <c r="O40" s="36">
        <f t="shared" si="0"/>
        <v>8</v>
      </c>
      <c r="P40" s="37" t="str">
        <f t="shared" si="1"/>
        <v>MEDIO</v>
      </c>
      <c r="Q40" s="33">
        <v>10</v>
      </c>
      <c r="R40" s="38">
        <f t="shared" si="2"/>
        <v>80</v>
      </c>
      <c r="S40" s="36" t="str">
        <f t="shared" si="3"/>
        <v>III</v>
      </c>
      <c r="T40" s="36" t="str">
        <f t="shared" si="4"/>
        <v>Mejorable</v>
      </c>
      <c r="U40" s="33">
        <v>1</v>
      </c>
      <c r="V40" s="33" t="s">
        <v>272</v>
      </c>
      <c r="W40" s="33" t="s">
        <v>6</v>
      </c>
      <c r="X40" s="33" t="s">
        <v>59</v>
      </c>
      <c r="Y40" s="33" t="s">
        <v>59</v>
      </c>
      <c r="Z40" s="33" t="s">
        <v>59</v>
      </c>
      <c r="AA40" s="33" t="s">
        <v>278</v>
      </c>
      <c r="AB40" s="33" t="s">
        <v>63</v>
      </c>
      <c r="AC40" s="39" t="s">
        <v>80</v>
      </c>
      <c r="AD40" s="40"/>
      <c r="AE40" s="40"/>
      <c r="AF40" s="40"/>
      <c r="AG40" s="40"/>
      <c r="AH40" s="40"/>
      <c r="AI40" s="40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</row>
    <row r="41" spans="1:64" ht="46.35" customHeight="1">
      <c r="A41" s="63"/>
      <c r="B41" s="64"/>
      <c r="C41" s="64"/>
      <c r="D41" s="68"/>
      <c r="E41" s="31" t="s">
        <v>88</v>
      </c>
      <c r="F41" s="33" t="s">
        <v>281</v>
      </c>
      <c r="G41" s="33" t="s">
        <v>90</v>
      </c>
      <c r="H41" s="34" t="s">
        <v>6</v>
      </c>
      <c r="I41" s="33" t="s">
        <v>91</v>
      </c>
      <c r="J41" s="34" t="s">
        <v>69</v>
      </c>
      <c r="K41" s="34" t="s">
        <v>69</v>
      </c>
      <c r="L41" s="42" t="s">
        <v>257</v>
      </c>
      <c r="M41" s="42" t="s">
        <v>59</v>
      </c>
      <c r="N41" s="42" t="s">
        <v>59</v>
      </c>
      <c r="O41" s="42" t="s">
        <v>59</v>
      </c>
      <c r="P41" s="42" t="s">
        <v>59</v>
      </c>
      <c r="Q41" s="42" t="s">
        <v>59</v>
      </c>
      <c r="R41" s="42" t="s">
        <v>59</v>
      </c>
      <c r="S41" s="42" t="s">
        <v>59</v>
      </c>
      <c r="T41" s="42" t="s">
        <v>59</v>
      </c>
      <c r="U41" s="33">
        <v>1</v>
      </c>
      <c r="V41" s="33" t="s">
        <v>59</v>
      </c>
      <c r="W41" s="33" t="s">
        <v>6</v>
      </c>
      <c r="X41" s="33" t="s">
        <v>59</v>
      </c>
      <c r="Y41" s="33" t="s">
        <v>59</v>
      </c>
      <c r="Z41" s="33" t="s">
        <v>59</v>
      </c>
      <c r="AA41" s="33" t="s">
        <v>258</v>
      </c>
      <c r="AB41" s="34" t="s">
        <v>59</v>
      </c>
      <c r="AC41" s="39" t="s">
        <v>64</v>
      </c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spans="1:64" ht="42.75" customHeight="1">
      <c r="A42" s="63"/>
      <c r="B42" s="64"/>
      <c r="C42" s="64"/>
      <c r="D42" s="68"/>
      <c r="E42" s="31" t="s">
        <v>96</v>
      </c>
      <c r="F42" s="33" t="s">
        <v>259</v>
      </c>
      <c r="G42" s="33" t="s">
        <v>260</v>
      </c>
      <c r="H42" s="34" t="s">
        <v>6</v>
      </c>
      <c r="I42" s="33" t="s">
        <v>99</v>
      </c>
      <c r="J42" s="34" t="s">
        <v>69</v>
      </c>
      <c r="K42" s="34" t="s">
        <v>69</v>
      </c>
      <c r="L42" s="42" t="s">
        <v>69</v>
      </c>
      <c r="M42" s="42">
        <v>2</v>
      </c>
      <c r="N42" s="42">
        <v>4</v>
      </c>
      <c r="O42" s="36">
        <f>M42*N42</f>
        <v>8</v>
      </c>
      <c r="P42" s="37" t="str">
        <f>+IF(AND(O42&gt;1,O42&lt;=4),"BAJO",IF(AND(O42&gt;=5,O42&lt;=8),"MEDIO",IF(AND(O42&gt;=9,O42&lt;=20),"ALTO",IF(AND(O42&gt;=21,O42&lt;=24),"MUY ALTO"))))</f>
        <v>MEDIO</v>
      </c>
      <c r="Q42" s="42">
        <v>10</v>
      </c>
      <c r="R42" s="38">
        <f>O42*Q42</f>
        <v>80</v>
      </c>
      <c r="S42" s="36" t="str">
        <f>+IF(AND(R42&gt;=1,R42&lt;=20),"IV",IF(AND(R42&gt;=40,R42&lt;=120),"III",IF(AND(R42&gt;=150,R42&lt;=500),"II",IF(AND(R42&gt;=600,R42&lt;=4000),"I",0))))</f>
        <v>III</v>
      </c>
      <c r="T42" s="36" t="str">
        <f>+IF(AND(R42&gt;=1,R42&lt;=20),"Aceptable",IF(AND(R42&gt;=40,R42&lt;=120),"Mejorable",IF(AND(R42&gt;=150,R42&lt;=500),"Aceptable con control específico",IF(AND(R42&gt;=600,R42&lt;=4000),"No aceptable",0))))</f>
        <v>Mejorable</v>
      </c>
      <c r="U42" s="33">
        <v>1</v>
      </c>
      <c r="V42" s="33" t="s">
        <v>101</v>
      </c>
      <c r="W42" s="33" t="s">
        <v>8</v>
      </c>
      <c r="X42" s="33" t="s">
        <v>59</v>
      </c>
      <c r="Y42" s="33" t="s">
        <v>59</v>
      </c>
      <c r="Z42" s="33" t="s">
        <v>59</v>
      </c>
      <c r="AA42" s="33" t="s">
        <v>261</v>
      </c>
      <c r="AB42" s="34" t="s">
        <v>63</v>
      </c>
      <c r="AC42" s="39" t="s">
        <v>80</v>
      </c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</row>
    <row r="43" spans="1:64" ht="42.75" customHeight="1">
      <c r="A43" s="63"/>
      <c r="B43" s="64"/>
      <c r="C43" s="64"/>
      <c r="D43" s="68"/>
      <c r="E43" s="31" t="s">
        <v>104</v>
      </c>
      <c r="F43" s="33" t="s">
        <v>231</v>
      </c>
      <c r="G43" s="33" t="s">
        <v>106</v>
      </c>
      <c r="H43" s="43" t="s">
        <v>6</v>
      </c>
      <c r="I43" s="43" t="s">
        <v>107</v>
      </c>
      <c r="J43" s="33" t="s">
        <v>262</v>
      </c>
      <c r="K43" s="34" t="s">
        <v>69</v>
      </c>
      <c r="L43" s="44" t="s">
        <v>263</v>
      </c>
      <c r="M43" s="44">
        <v>2</v>
      </c>
      <c r="N43" s="44">
        <v>4</v>
      </c>
      <c r="O43" s="36">
        <f>M43*N43</f>
        <v>8</v>
      </c>
      <c r="P43" s="37" t="str">
        <f>+IF(AND(O43&gt;1,O43&lt;=4),"BAJO",IF(AND(O43&gt;=5,O43&lt;=8),"MEDIO",IF(AND(O43&gt;=9,O43&lt;=20),"ALTO",IF(AND(O43&gt;=21,O43&lt;=24),"MUY ALTO"))))</f>
        <v>MEDIO</v>
      </c>
      <c r="Q43" s="44">
        <v>25</v>
      </c>
      <c r="R43" s="38">
        <f>O43*Q43</f>
        <v>200</v>
      </c>
      <c r="S43" s="36" t="str">
        <f>+IF(AND(R43&gt;=1,R43&lt;=20),"IV",IF(AND(R43&gt;=40,R43&lt;=120),"III",IF(AND(R43&gt;=150,R43&lt;=500),"II",IF(AND(R43&gt;=600,R43&lt;=4000),"I",0))))</f>
        <v>II</v>
      </c>
      <c r="T43" s="36" t="str">
        <f>+IF(AND(R43&gt;=1,R43&lt;=20),"Aceptable",IF(AND(R43&gt;=40,R43&lt;=120),"Mejorable",IF(AND(R43&gt;=150,R43&lt;=500),"Aceptable con control específico",IF(AND(R43&gt;=600,R43&lt;=4000),"No aceptable",0))))</f>
        <v>Aceptable con control específico</v>
      </c>
      <c r="U43" s="33">
        <v>1</v>
      </c>
      <c r="V43" s="33" t="s">
        <v>111</v>
      </c>
      <c r="W43" s="45" t="s">
        <v>6</v>
      </c>
      <c r="X43" s="33" t="s">
        <v>59</v>
      </c>
      <c r="Y43" s="33" t="s">
        <v>59</v>
      </c>
      <c r="Z43" s="33" t="s">
        <v>59</v>
      </c>
      <c r="AA43" s="44" t="s">
        <v>264</v>
      </c>
      <c r="AB43" s="44" t="s">
        <v>63</v>
      </c>
      <c r="AC43" s="39" t="s">
        <v>80</v>
      </c>
      <c r="AD43" s="22"/>
      <c r="AE43" s="22"/>
      <c r="AF43" s="22"/>
      <c r="AG43" s="22"/>
      <c r="AH43" s="22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spans="1:64" ht="42.75" customHeight="1">
      <c r="A44" s="63"/>
      <c r="B44" s="64"/>
      <c r="C44" s="64"/>
      <c r="D44" s="68"/>
      <c r="E44" s="31" t="s">
        <v>128</v>
      </c>
      <c r="F44" s="33" t="s">
        <v>167</v>
      </c>
      <c r="G44" s="33" t="s">
        <v>266</v>
      </c>
      <c r="H44" s="34" t="s">
        <v>6</v>
      </c>
      <c r="I44" s="33" t="s">
        <v>267</v>
      </c>
      <c r="J44" s="33" t="s">
        <v>69</v>
      </c>
      <c r="K44" s="33" t="s">
        <v>69</v>
      </c>
      <c r="L44" s="33" t="s">
        <v>244</v>
      </c>
      <c r="M44" s="33">
        <v>2</v>
      </c>
      <c r="N44" s="33">
        <v>4</v>
      </c>
      <c r="O44" s="36">
        <f>M44*N44</f>
        <v>8</v>
      </c>
      <c r="P44" s="37" t="str">
        <f>+IF(AND(O44&gt;1,O44&lt;=4),"BAJO",IF(AND(O44&gt;=5,O44&lt;=8),"MEDIO",IF(AND(O44&gt;=9,O44&lt;=20),"ALTO",IF(AND(O44&gt;=21,O44&lt;=24),"MUY ALTO"))))</f>
        <v>MEDIO</v>
      </c>
      <c r="Q44" s="33">
        <v>25</v>
      </c>
      <c r="R44" s="38">
        <f>O44*Q44</f>
        <v>200</v>
      </c>
      <c r="S44" s="36" t="str">
        <f>+IF(AND(R44&gt;=1,R44&lt;=20),"IV",IF(AND(R44&gt;=40,R44&lt;=120),"III",IF(AND(R44&gt;=150,R44&lt;=500),"II",IF(AND(R44&gt;=600,R44&lt;=4000),"I",0))))</f>
        <v>II</v>
      </c>
      <c r="T44" s="36" t="str">
        <f>+IF(AND(R44&gt;=1,R44&lt;=20),"Aceptable",IF(AND(R44&gt;=40,R44&lt;=120),"Mejorable",IF(AND(R44&gt;=150,R44&lt;=500),"Aceptable con control específico",IF(AND(R44&gt;=600,R44&lt;=4000),"No aceptable",0))))</f>
        <v>Aceptable con control específico</v>
      </c>
      <c r="U44" s="33">
        <v>1</v>
      </c>
      <c r="V44" s="33" t="s">
        <v>135</v>
      </c>
      <c r="W44" s="33" t="s">
        <v>6</v>
      </c>
      <c r="X44" s="33" t="s">
        <v>59</v>
      </c>
      <c r="Y44" s="33" t="s">
        <v>59</v>
      </c>
      <c r="Z44" s="33"/>
      <c r="AA44" s="33" t="s">
        <v>268</v>
      </c>
      <c r="AB44" s="33" t="s">
        <v>269</v>
      </c>
      <c r="AC44" s="39" t="s">
        <v>64</v>
      </c>
      <c r="AD44" s="40"/>
      <c r="AE44" s="40"/>
      <c r="AF44" s="40"/>
      <c r="AG44" s="40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</row>
    <row r="45" spans="1:64" ht="42.75" customHeight="1">
      <c r="A45" s="63"/>
      <c r="B45" s="64"/>
      <c r="C45" s="64"/>
      <c r="D45" s="49" t="s">
        <v>187</v>
      </c>
      <c r="E45" s="31" t="s">
        <v>104</v>
      </c>
      <c r="F45" s="33" t="s">
        <v>231</v>
      </c>
      <c r="G45" s="33" t="s">
        <v>106</v>
      </c>
      <c r="H45" s="43" t="s">
        <v>6</v>
      </c>
      <c r="I45" s="43" t="s">
        <v>107</v>
      </c>
      <c r="J45" s="33" t="s">
        <v>262</v>
      </c>
      <c r="K45" s="34" t="s">
        <v>69</v>
      </c>
      <c r="L45" s="44" t="s">
        <v>263</v>
      </c>
      <c r="M45" s="44">
        <v>2</v>
      </c>
      <c r="N45" s="44">
        <v>4</v>
      </c>
      <c r="O45" s="36">
        <f>M45*N45</f>
        <v>8</v>
      </c>
      <c r="P45" s="37" t="str">
        <f>+IF(AND(O45&gt;1,O45&lt;=4),"BAJO",IF(AND(O45&gt;=5,O45&lt;=8),"MEDIO",IF(AND(O45&gt;=9,O45&lt;=20),"ALTO",IF(AND(O45&gt;=21,O45&lt;=24),"MUY ALTO"))))</f>
        <v>MEDIO</v>
      </c>
      <c r="Q45" s="44">
        <v>25</v>
      </c>
      <c r="R45" s="38">
        <f>O45*Q45</f>
        <v>200</v>
      </c>
      <c r="S45" s="36" t="str">
        <f>+IF(AND(R45&gt;=1,R45&lt;=20),"IV",IF(AND(R45&gt;=40,R45&lt;=120),"III",IF(AND(R45&gt;=150,R45&lt;=500),"II",IF(AND(R45&gt;=600,R45&lt;=4000),"I",0))))</f>
        <v>II</v>
      </c>
      <c r="T45" s="36" t="str">
        <f>+IF(AND(R45&gt;=1,R45&lt;=20),"Aceptable",IF(AND(R45&gt;=40,R45&lt;=120),"Mejorable",IF(AND(R45&gt;=150,R45&lt;=500),"Aceptable con control específico",IF(AND(R45&gt;=600,R45&lt;=4000),"No aceptable",0))))</f>
        <v>Aceptable con control específico</v>
      </c>
      <c r="U45" s="33">
        <v>1</v>
      </c>
      <c r="V45" s="33" t="s">
        <v>111</v>
      </c>
      <c r="W45" s="45" t="s">
        <v>6</v>
      </c>
      <c r="X45" s="33" t="s">
        <v>59</v>
      </c>
      <c r="Y45" s="33" t="s">
        <v>59</v>
      </c>
      <c r="Z45" s="33" t="s">
        <v>59</v>
      </c>
      <c r="AA45" s="44" t="s">
        <v>264</v>
      </c>
      <c r="AB45" s="44" t="s">
        <v>63</v>
      </c>
      <c r="AC45" s="39" t="s">
        <v>80</v>
      </c>
      <c r="AD45" s="22"/>
      <c r="AE45" s="22"/>
      <c r="AF45" s="22"/>
      <c r="AG45" s="22"/>
      <c r="AH45" s="22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</row>
    <row r="46" spans="1:64" ht="61.9" customHeight="1">
      <c r="A46" s="63" t="s">
        <v>47</v>
      </c>
      <c r="B46" s="64" t="s">
        <v>172</v>
      </c>
      <c r="C46" s="64" t="s">
        <v>188</v>
      </c>
      <c r="D46" s="69" t="s">
        <v>282</v>
      </c>
      <c r="E46" s="31" t="s">
        <v>51</v>
      </c>
      <c r="F46" s="33" t="s">
        <v>190</v>
      </c>
      <c r="G46" s="33" t="s">
        <v>191</v>
      </c>
      <c r="H46" s="34" t="s">
        <v>6</v>
      </c>
      <c r="I46" s="35" t="s">
        <v>192</v>
      </c>
      <c r="J46" s="34" t="s">
        <v>193</v>
      </c>
      <c r="K46" s="34" t="s">
        <v>69</v>
      </c>
      <c r="L46" s="33" t="s">
        <v>71</v>
      </c>
      <c r="M46" s="33">
        <v>2</v>
      </c>
      <c r="N46" s="33">
        <v>3</v>
      </c>
      <c r="O46" s="36">
        <f>M46*N46</f>
        <v>6</v>
      </c>
      <c r="P46" s="37" t="str">
        <f>+IF(AND(O46&gt;1,O46&lt;=4),"BAJO",IF(AND(O46&gt;=5,O46&lt;=8),"MEDIO",IF(AND(O46&gt;=9,O46&lt;=20),"ALTO",IF(AND(O46&gt;=21,O46&lt;=24),"MUY ALTO"))))</f>
        <v>MEDIO</v>
      </c>
      <c r="Q46" s="33">
        <v>25</v>
      </c>
      <c r="R46" s="38">
        <f>O46*Q46</f>
        <v>150</v>
      </c>
      <c r="S46" s="36" t="str">
        <f>+IF(AND(R46&gt;=1,R46&lt;=20),"IV",IF(AND(R46&gt;=40,R46&lt;=120),"III",IF(AND(R46&gt;=150,R46&lt;=500),"II",IF(AND(R46&gt;=600,R46&lt;=4000),"I",0))))</f>
        <v>II</v>
      </c>
      <c r="T46" s="36" t="str">
        <f>+IF(AND(R46&gt;=1,R46&lt;=20),"Aceptable",IF(AND(R46&gt;=40,R46&lt;=120),"Mejorable",IF(AND(R46&gt;=150,R46&lt;=500),"Aceptable con control específico",IF(AND(R46&gt;=600,R46&lt;=4000),"No aceptable",0))))</f>
        <v>Aceptable con control específico</v>
      </c>
      <c r="U46" s="33">
        <v>1</v>
      </c>
      <c r="V46" s="35" t="s">
        <v>196</v>
      </c>
      <c r="W46" s="33" t="s">
        <v>6</v>
      </c>
      <c r="X46" s="33" t="s">
        <v>59</v>
      </c>
      <c r="Y46" s="33" t="s">
        <v>59</v>
      </c>
      <c r="Z46" s="33" t="s">
        <v>59</v>
      </c>
      <c r="AA46" s="33" t="s">
        <v>254</v>
      </c>
      <c r="AB46" s="34" t="s">
        <v>63</v>
      </c>
      <c r="AC46" s="39" t="s">
        <v>64</v>
      </c>
      <c r="AD46" s="40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</row>
    <row r="47" spans="1:64" ht="42.75" customHeight="1">
      <c r="A47" s="63"/>
      <c r="B47" s="64"/>
      <c r="C47" s="64"/>
      <c r="D47" s="69"/>
      <c r="E47" s="31" t="s">
        <v>88</v>
      </c>
      <c r="F47" s="33" t="s">
        <v>89</v>
      </c>
      <c r="G47" s="33" t="s">
        <v>197</v>
      </c>
      <c r="H47" s="34" t="s">
        <v>6</v>
      </c>
      <c r="I47" s="33" t="s">
        <v>198</v>
      </c>
      <c r="J47" s="34" t="s">
        <v>69</v>
      </c>
      <c r="K47" s="34" t="s">
        <v>69</v>
      </c>
      <c r="L47" s="33" t="s">
        <v>257</v>
      </c>
      <c r="M47" s="42" t="s">
        <v>59</v>
      </c>
      <c r="N47" s="42" t="s">
        <v>59</v>
      </c>
      <c r="O47" s="42" t="s">
        <v>59</v>
      </c>
      <c r="P47" s="42" t="s">
        <v>59</v>
      </c>
      <c r="Q47" s="42" t="s">
        <v>59</v>
      </c>
      <c r="R47" s="42" t="s">
        <v>59</v>
      </c>
      <c r="S47" s="42" t="s">
        <v>59</v>
      </c>
      <c r="T47" s="42" t="s">
        <v>59</v>
      </c>
      <c r="U47" s="33">
        <v>1</v>
      </c>
      <c r="V47" s="33" t="s">
        <v>59</v>
      </c>
      <c r="W47" s="33" t="s">
        <v>6</v>
      </c>
      <c r="X47" s="33" t="s">
        <v>59</v>
      </c>
      <c r="Y47" s="33" t="s">
        <v>59</v>
      </c>
      <c r="Z47" s="33" t="s">
        <v>59</v>
      </c>
      <c r="AA47" s="33" t="s">
        <v>258</v>
      </c>
      <c r="AB47" s="34" t="s">
        <v>59</v>
      </c>
      <c r="AC47" s="39" t="s">
        <v>64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</row>
    <row r="48" spans="1:64" ht="42.75" customHeight="1">
      <c r="A48" s="63"/>
      <c r="B48" s="64"/>
      <c r="C48" s="64"/>
      <c r="D48" s="69"/>
      <c r="E48" s="31" t="s">
        <v>96</v>
      </c>
      <c r="F48" s="33" t="s">
        <v>283</v>
      </c>
      <c r="G48" s="33" t="s">
        <v>284</v>
      </c>
      <c r="H48" s="34" t="s">
        <v>6</v>
      </c>
      <c r="I48" s="33" t="s">
        <v>86</v>
      </c>
      <c r="J48" s="34" t="s">
        <v>69</v>
      </c>
      <c r="K48" s="34" t="s">
        <v>69</v>
      </c>
      <c r="L48" s="33" t="s">
        <v>69</v>
      </c>
      <c r="M48" s="42">
        <v>2</v>
      </c>
      <c r="N48" s="42">
        <v>3</v>
      </c>
      <c r="O48" s="36">
        <f t="shared" ref="O48:O64" si="5">M48*N48</f>
        <v>6</v>
      </c>
      <c r="P48" s="37" t="str">
        <f t="shared" ref="P48:P64" si="6">+IF(AND(O48&gt;1,O48&lt;=4),"BAJO",IF(AND(O48&gt;=5,O48&lt;=8),"MEDIO",IF(AND(O48&gt;=9,O48&lt;=20),"ALTO",IF(AND(O48&gt;=21,O48&lt;=24),"MUY ALTO"))))</f>
        <v>MEDIO</v>
      </c>
      <c r="Q48" s="42">
        <v>25</v>
      </c>
      <c r="R48" s="38">
        <f t="shared" ref="R48:R64" si="7">O48*Q48</f>
        <v>150</v>
      </c>
      <c r="S48" s="36" t="str">
        <f t="shared" ref="S48:S64" si="8">+IF(AND(R48&gt;=1,R48&lt;=20),"IV",IF(AND(R48&gt;=40,R48&lt;=120),"III",IF(AND(R48&gt;=150,R48&lt;=500),"II",IF(AND(R48&gt;=600,R48&lt;=4000),"I",0))))</f>
        <v>II</v>
      </c>
      <c r="T48" s="36" t="str">
        <f t="shared" ref="T48:T64" si="9">+IF(AND(R48&gt;=1,R48&lt;=20),"Aceptable",IF(AND(R48&gt;=40,R48&lt;=120),"Mejorable",IF(AND(R48&gt;=150,R48&lt;=500),"Aceptable con control específico",IF(AND(R48&gt;=600,R48&lt;=4000),"No aceptable",0))))</f>
        <v>Aceptable con control específico</v>
      </c>
      <c r="U48" s="33">
        <v>1</v>
      </c>
      <c r="V48" s="33" t="s">
        <v>86</v>
      </c>
      <c r="W48" s="33" t="s">
        <v>6</v>
      </c>
      <c r="X48" s="33" t="s">
        <v>59</v>
      </c>
      <c r="Y48" s="33" t="s">
        <v>59</v>
      </c>
      <c r="Z48" s="33" t="s">
        <v>59</v>
      </c>
      <c r="AA48" s="33" t="s">
        <v>261</v>
      </c>
      <c r="AB48" s="34" t="s">
        <v>63</v>
      </c>
      <c r="AC48" s="39" t="s">
        <v>80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</row>
    <row r="49" spans="1:64" ht="42.75" customHeight="1">
      <c r="A49" s="63"/>
      <c r="B49" s="64"/>
      <c r="C49" s="64"/>
      <c r="D49" s="69"/>
      <c r="E49" s="31" t="s">
        <v>104</v>
      </c>
      <c r="F49" s="33" t="s">
        <v>231</v>
      </c>
      <c r="G49" s="33" t="s">
        <v>106</v>
      </c>
      <c r="H49" s="43" t="s">
        <v>6</v>
      </c>
      <c r="I49" s="43" t="s">
        <v>107</v>
      </c>
      <c r="J49" s="33" t="s">
        <v>262</v>
      </c>
      <c r="K49" s="34" t="s">
        <v>69</v>
      </c>
      <c r="L49" s="44" t="s">
        <v>263</v>
      </c>
      <c r="M49" s="44">
        <v>2</v>
      </c>
      <c r="N49" s="44">
        <v>4</v>
      </c>
      <c r="O49" s="36">
        <f t="shared" si="5"/>
        <v>8</v>
      </c>
      <c r="P49" s="37" t="str">
        <f t="shared" si="6"/>
        <v>MEDIO</v>
      </c>
      <c r="Q49" s="44">
        <v>25</v>
      </c>
      <c r="R49" s="38">
        <f t="shared" si="7"/>
        <v>200</v>
      </c>
      <c r="S49" s="36" t="str">
        <f t="shared" si="8"/>
        <v>II</v>
      </c>
      <c r="T49" s="36" t="str">
        <f t="shared" si="9"/>
        <v>Aceptable con control específico</v>
      </c>
      <c r="U49" s="33">
        <v>1</v>
      </c>
      <c r="V49" s="33" t="s">
        <v>111</v>
      </c>
      <c r="W49" s="45" t="s">
        <v>6</v>
      </c>
      <c r="X49" s="33" t="s">
        <v>59</v>
      </c>
      <c r="Y49" s="33" t="s">
        <v>59</v>
      </c>
      <c r="Z49" s="33" t="s">
        <v>59</v>
      </c>
      <c r="AA49" s="44" t="s">
        <v>264</v>
      </c>
      <c r="AB49" s="44" t="s">
        <v>265</v>
      </c>
      <c r="AC49" s="39" t="s">
        <v>80</v>
      </c>
      <c r="AD49" s="22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</row>
    <row r="50" spans="1:64" ht="42.95" customHeight="1">
      <c r="A50" s="63"/>
      <c r="B50" s="64"/>
      <c r="C50" s="64"/>
      <c r="D50" s="69"/>
      <c r="E50" s="31" t="s">
        <v>204</v>
      </c>
      <c r="F50" s="33" t="s">
        <v>285</v>
      </c>
      <c r="G50" s="33" t="s">
        <v>206</v>
      </c>
      <c r="H50" s="34" t="s">
        <v>6</v>
      </c>
      <c r="I50" s="33" t="s">
        <v>207</v>
      </c>
      <c r="J50" s="33" t="s">
        <v>69</v>
      </c>
      <c r="K50" s="33" t="s">
        <v>69</v>
      </c>
      <c r="L50" s="33" t="s">
        <v>286</v>
      </c>
      <c r="M50" s="33">
        <v>2</v>
      </c>
      <c r="N50" s="33">
        <v>3</v>
      </c>
      <c r="O50" s="36">
        <f t="shared" si="5"/>
        <v>6</v>
      </c>
      <c r="P50" s="37" t="str">
        <f t="shared" si="6"/>
        <v>MEDIO</v>
      </c>
      <c r="Q50" s="33">
        <v>25</v>
      </c>
      <c r="R50" s="38">
        <f t="shared" si="7"/>
        <v>150</v>
      </c>
      <c r="S50" s="36" t="str">
        <f t="shared" si="8"/>
        <v>II</v>
      </c>
      <c r="T50" s="36" t="str">
        <f t="shared" si="9"/>
        <v>Aceptable con control específico</v>
      </c>
      <c r="U50" s="33">
        <v>1</v>
      </c>
      <c r="V50" s="33" t="s">
        <v>210</v>
      </c>
      <c r="W50" s="33" t="s">
        <v>6</v>
      </c>
      <c r="X50" s="33" t="s">
        <v>59</v>
      </c>
      <c r="Y50" s="33" t="s">
        <v>59</v>
      </c>
      <c r="Z50" s="33" t="s">
        <v>59</v>
      </c>
      <c r="AA50" s="33" t="s">
        <v>287</v>
      </c>
      <c r="AB50" s="33" t="s">
        <v>288</v>
      </c>
      <c r="AC50" s="39" t="s">
        <v>80</v>
      </c>
      <c r="AD50" s="40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</row>
    <row r="51" spans="1:64" ht="42.75" customHeight="1">
      <c r="A51" s="63"/>
      <c r="B51" s="64"/>
      <c r="C51" s="64"/>
      <c r="D51" s="69"/>
      <c r="E51" s="31" t="s">
        <v>128</v>
      </c>
      <c r="F51" s="33" t="s">
        <v>167</v>
      </c>
      <c r="G51" s="33" t="s">
        <v>266</v>
      </c>
      <c r="H51" s="34" t="s">
        <v>6</v>
      </c>
      <c r="I51" s="33" t="s">
        <v>267</v>
      </c>
      <c r="J51" s="33" t="s">
        <v>69</v>
      </c>
      <c r="K51" s="33" t="s">
        <v>69</v>
      </c>
      <c r="L51" s="33" t="s">
        <v>244</v>
      </c>
      <c r="M51" s="33">
        <v>2</v>
      </c>
      <c r="N51" s="33">
        <v>4</v>
      </c>
      <c r="O51" s="36">
        <f t="shared" si="5"/>
        <v>8</v>
      </c>
      <c r="P51" s="37" t="str">
        <f t="shared" si="6"/>
        <v>MEDIO</v>
      </c>
      <c r="Q51" s="33">
        <v>25</v>
      </c>
      <c r="R51" s="38">
        <f t="shared" si="7"/>
        <v>200</v>
      </c>
      <c r="S51" s="36" t="str">
        <f t="shared" si="8"/>
        <v>II</v>
      </c>
      <c r="T51" s="36" t="str">
        <f t="shared" si="9"/>
        <v>Aceptable con control específico</v>
      </c>
      <c r="U51" s="33">
        <v>1</v>
      </c>
      <c r="V51" s="33" t="s">
        <v>135</v>
      </c>
      <c r="W51" s="33" t="s">
        <v>6</v>
      </c>
      <c r="X51" s="33" t="s">
        <v>59</v>
      </c>
      <c r="Y51" s="33" t="s">
        <v>59</v>
      </c>
      <c r="Z51" s="33"/>
      <c r="AA51" s="33" t="s">
        <v>268</v>
      </c>
      <c r="AB51" s="33" t="s">
        <v>269</v>
      </c>
      <c r="AC51" s="39" t="s">
        <v>64</v>
      </c>
      <c r="AD51" s="40"/>
      <c r="AE51" s="40"/>
      <c r="AF51" s="40"/>
      <c r="AG51" s="40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</row>
    <row r="52" spans="1:64" ht="64.150000000000006" customHeight="1">
      <c r="A52" s="63"/>
      <c r="B52" s="64"/>
      <c r="C52" s="64"/>
      <c r="D52" s="70" t="s">
        <v>214</v>
      </c>
      <c r="E52" s="31" t="s">
        <v>128</v>
      </c>
      <c r="F52" s="33" t="s">
        <v>215</v>
      </c>
      <c r="G52" s="33" t="s">
        <v>279</v>
      </c>
      <c r="H52" s="34" t="s">
        <v>6</v>
      </c>
      <c r="I52" s="33" t="s">
        <v>161</v>
      </c>
      <c r="J52" s="33" t="s">
        <v>69</v>
      </c>
      <c r="K52" s="33" t="s">
        <v>69</v>
      </c>
      <c r="L52" s="33" t="s">
        <v>216</v>
      </c>
      <c r="M52" s="33">
        <v>2</v>
      </c>
      <c r="N52" s="33">
        <v>3</v>
      </c>
      <c r="O52" s="36">
        <f t="shared" si="5"/>
        <v>6</v>
      </c>
      <c r="P52" s="37" t="str">
        <f t="shared" si="6"/>
        <v>MEDIO</v>
      </c>
      <c r="Q52" s="33">
        <v>25</v>
      </c>
      <c r="R52" s="38">
        <f t="shared" si="7"/>
        <v>150</v>
      </c>
      <c r="S52" s="36" t="str">
        <f t="shared" si="8"/>
        <v>II</v>
      </c>
      <c r="T52" s="36" t="str">
        <f t="shared" si="9"/>
        <v>Aceptable con control específico</v>
      </c>
      <c r="U52" s="33">
        <v>1</v>
      </c>
      <c r="V52" s="33" t="s">
        <v>161</v>
      </c>
      <c r="W52" s="33" t="s">
        <v>6</v>
      </c>
      <c r="X52" s="33" t="s">
        <v>59</v>
      </c>
      <c r="Y52" s="33" t="s">
        <v>59</v>
      </c>
      <c r="Z52" s="33" t="s">
        <v>59</v>
      </c>
      <c r="AA52" s="33" t="s">
        <v>164</v>
      </c>
      <c r="AB52" s="33" t="s">
        <v>217</v>
      </c>
      <c r="AC52" s="39" t="s">
        <v>166</v>
      </c>
      <c r="AD52" s="40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64" ht="58.7" customHeight="1">
      <c r="A53" s="63"/>
      <c r="B53" s="64"/>
      <c r="C53" s="64"/>
      <c r="D53" s="70"/>
      <c r="E53" s="31" t="s">
        <v>51</v>
      </c>
      <c r="F53" s="33" t="s">
        <v>218</v>
      </c>
      <c r="G53" s="33" t="s">
        <v>219</v>
      </c>
      <c r="H53" s="34" t="s">
        <v>6</v>
      </c>
      <c r="I53" s="35" t="s">
        <v>220</v>
      </c>
      <c r="J53" s="34" t="s">
        <v>69</v>
      </c>
      <c r="K53" s="34" t="s">
        <v>69</v>
      </c>
      <c r="L53" s="33" t="s">
        <v>71</v>
      </c>
      <c r="M53" s="33">
        <v>2</v>
      </c>
      <c r="N53" s="33">
        <v>3</v>
      </c>
      <c r="O53" s="36">
        <f t="shared" si="5"/>
        <v>6</v>
      </c>
      <c r="P53" s="37" t="str">
        <f t="shared" si="6"/>
        <v>MEDIO</v>
      </c>
      <c r="Q53" s="33">
        <v>25</v>
      </c>
      <c r="R53" s="38">
        <f t="shared" si="7"/>
        <v>150</v>
      </c>
      <c r="S53" s="36" t="str">
        <f t="shared" si="8"/>
        <v>II</v>
      </c>
      <c r="T53" s="36" t="str">
        <f t="shared" si="9"/>
        <v>Aceptable con control específico</v>
      </c>
      <c r="U53" s="33">
        <v>1</v>
      </c>
      <c r="V53" s="33" t="s">
        <v>289</v>
      </c>
      <c r="W53" s="33" t="s">
        <v>6</v>
      </c>
      <c r="X53" s="33" t="s">
        <v>59</v>
      </c>
      <c r="Y53" s="33" t="s">
        <v>59</v>
      </c>
      <c r="Z53" s="33" t="s">
        <v>59</v>
      </c>
      <c r="AA53" s="33" t="s">
        <v>254</v>
      </c>
      <c r="AB53" s="34" t="s">
        <v>63</v>
      </c>
      <c r="AC53" s="39" t="s">
        <v>64</v>
      </c>
      <c r="AD53" s="40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64" ht="48.6" customHeight="1">
      <c r="A54" s="63"/>
      <c r="B54" s="64"/>
      <c r="C54" s="64"/>
      <c r="D54" s="70"/>
      <c r="E54" s="31" t="s">
        <v>104</v>
      </c>
      <c r="F54" s="33" t="s">
        <v>231</v>
      </c>
      <c r="G54" s="33" t="s">
        <v>106</v>
      </c>
      <c r="H54" s="43" t="s">
        <v>6</v>
      </c>
      <c r="I54" s="43" t="s">
        <v>107</v>
      </c>
      <c r="J54" s="33" t="s">
        <v>262</v>
      </c>
      <c r="K54" s="34" t="s">
        <v>69</v>
      </c>
      <c r="L54" s="44" t="s">
        <v>263</v>
      </c>
      <c r="M54" s="44">
        <v>2</v>
      </c>
      <c r="N54" s="44">
        <v>4</v>
      </c>
      <c r="O54" s="36">
        <f t="shared" si="5"/>
        <v>8</v>
      </c>
      <c r="P54" s="37" t="str">
        <f t="shared" si="6"/>
        <v>MEDIO</v>
      </c>
      <c r="Q54" s="44">
        <v>25</v>
      </c>
      <c r="R54" s="38">
        <f t="shared" si="7"/>
        <v>200</v>
      </c>
      <c r="S54" s="36" t="str">
        <f t="shared" si="8"/>
        <v>II</v>
      </c>
      <c r="T54" s="36" t="str">
        <f t="shared" si="9"/>
        <v>Aceptable con control específico</v>
      </c>
      <c r="U54" s="33">
        <v>1</v>
      </c>
      <c r="V54" s="33" t="s">
        <v>111</v>
      </c>
      <c r="W54" s="45" t="s">
        <v>6</v>
      </c>
      <c r="X54" s="33" t="s">
        <v>59</v>
      </c>
      <c r="Y54" s="33" t="s">
        <v>59</v>
      </c>
      <c r="Z54" s="33" t="s">
        <v>59</v>
      </c>
      <c r="AA54" s="44" t="s">
        <v>264</v>
      </c>
      <c r="AB54" s="44" t="s">
        <v>265</v>
      </c>
      <c r="AC54" s="39" t="s">
        <v>80</v>
      </c>
      <c r="AD54" s="40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64" ht="54.95" customHeight="1">
      <c r="A55" s="63"/>
      <c r="B55" s="64"/>
      <c r="C55" s="64"/>
      <c r="D55" s="70"/>
      <c r="E55" s="31" t="s">
        <v>128</v>
      </c>
      <c r="F55" s="33" t="s">
        <v>167</v>
      </c>
      <c r="G55" s="33" t="s">
        <v>266</v>
      </c>
      <c r="H55" s="34" t="s">
        <v>6</v>
      </c>
      <c r="I55" s="33" t="s">
        <v>267</v>
      </c>
      <c r="J55" s="33" t="s">
        <v>69</v>
      </c>
      <c r="K55" s="33" t="s">
        <v>69</v>
      </c>
      <c r="L55" s="33" t="s">
        <v>244</v>
      </c>
      <c r="M55" s="33">
        <v>2</v>
      </c>
      <c r="N55" s="33">
        <v>4</v>
      </c>
      <c r="O55" s="36">
        <f t="shared" si="5"/>
        <v>8</v>
      </c>
      <c r="P55" s="37" t="str">
        <f t="shared" si="6"/>
        <v>MEDIO</v>
      </c>
      <c r="Q55" s="33">
        <v>25</v>
      </c>
      <c r="R55" s="38">
        <f t="shared" si="7"/>
        <v>200</v>
      </c>
      <c r="S55" s="36" t="str">
        <f t="shared" si="8"/>
        <v>II</v>
      </c>
      <c r="T55" s="36" t="str">
        <f t="shared" si="9"/>
        <v>Aceptable con control específico</v>
      </c>
      <c r="U55" s="33">
        <v>1</v>
      </c>
      <c r="V55" s="33" t="s">
        <v>135</v>
      </c>
      <c r="W55" s="33" t="s">
        <v>6</v>
      </c>
      <c r="X55" s="33" t="s">
        <v>59</v>
      </c>
      <c r="Y55" s="33" t="s">
        <v>59</v>
      </c>
      <c r="Z55" s="33"/>
      <c r="AA55" s="33" t="s">
        <v>268</v>
      </c>
      <c r="AB55" s="33" t="s">
        <v>269</v>
      </c>
      <c r="AC55" s="39" t="s">
        <v>64</v>
      </c>
      <c r="AD55" s="40"/>
      <c r="AE55" s="40"/>
      <c r="AF55" s="40"/>
      <c r="AG55" s="40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</row>
    <row r="56" spans="1:64" ht="65.650000000000006" customHeight="1">
      <c r="A56" s="63" t="s">
        <v>147</v>
      </c>
      <c r="B56" s="64" t="s">
        <v>148</v>
      </c>
      <c r="C56" s="64" t="s">
        <v>225</v>
      </c>
      <c r="D56" s="65" t="s">
        <v>226</v>
      </c>
      <c r="E56" s="31" t="s">
        <v>51</v>
      </c>
      <c r="F56" s="50" t="s">
        <v>52</v>
      </c>
      <c r="G56" s="33" t="s">
        <v>151</v>
      </c>
      <c r="H56" s="34" t="s">
        <v>6</v>
      </c>
      <c r="I56" s="35" t="s">
        <v>252</v>
      </c>
      <c r="J56" s="34" t="s">
        <v>69</v>
      </c>
      <c r="K56" s="34" t="s">
        <v>69</v>
      </c>
      <c r="L56" s="33" t="s">
        <v>69</v>
      </c>
      <c r="M56" s="33">
        <v>2</v>
      </c>
      <c r="N56" s="33">
        <v>4</v>
      </c>
      <c r="O56" s="36">
        <f t="shared" si="5"/>
        <v>8</v>
      </c>
      <c r="P56" s="37" t="str">
        <f t="shared" si="6"/>
        <v>MEDIO</v>
      </c>
      <c r="Q56" s="33">
        <v>25</v>
      </c>
      <c r="R56" s="38">
        <f t="shared" si="7"/>
        <v>200</v>
      </c>
      <c r="S56" s="36" t="str">
        <f t="shared" si="8"/>
        <v>II</v>
      </c>
      <c r="T56" s="36" t="str">
        <f t="shared" si="9"/>
        <v>Aceptable con control específico</v>
      </c>
      <c r="U56" s="33">
        <v>9</v>
      </c>
      <c r="V56" s="35" t="s">
        <v>253</v>
      </c>
      <c r="W56" s="33" t="s">
        <v>6</v>
      </c>
      <c r="X56" s="33" t="s">
        <v>59</v>
      </c>
      <c r="Y56" s="33" t="s">
        <v>59</v>
      </c>
      <c r="Z56" s="33" t="s">
        <v>59</v>
      </c>
      <c r="AA56" s="33" t="s">
        <v>290</v>
      </c>
      <c r="AB56" s="34" t="s">
        <v>63</v>
      </c>
      <c r="AC56" s="39" t="s">
        <v>64</v>
      </c>
      <c r="AD56" s="40"/>
      <c r="AE56" s="40"/>
      <c r="AF56" s="40"/>
      <c r="AG56" s="40"/>
      <c r="AH56" s="40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</row>
    <row r="57" spans="1:64" ht="42.75" customHeight="1">
      <c r="A57" s="63"/>
      <c r="B57" s="64"/>
      <c r="C57" s="64"/>
      <c r="D57" s="65"/>
      <c r="E57" s="31" t="s">
        <v>65</v>
      </c>
      <c r="F57" s="32" t="s">
        <v>66</v>
      </c>
      <c r="G57" s="33" t="s">
        <v>67</v>
      </c>
      <c r="H57" s="34" t="s">
        <v>6</v>
      </c>
      <c r="I57" s="33" t="s">
        <v>68</v>
      </c>
      <c r="J57" s="34" t="s">
        <v>69</v>
      </c>
      <c r="K57" s="34" t="s">
        <v>69</v>
      </c>
      <c r="L57" s="33" t="s">
        <v>69</v>
      </c>
      <c r="M57" s="33">
        <v>2</v>
      </c>
      <c r="N57" s="33">
        <v>4</v>
      </c>
      <c r="O57" s="36">
        <f t="shared" si="5"/>
        <v>8</v>
      </c>
      <c r="P57" s="37" t="str">
        <f t="shared" si="6"/>
        <v>MEDIO</v>
      </c>
      <c r="Q57" s="33">
        <v>10</v>
      </c>
      <c r="R57" s="38">
        <f t="shared" si="7"/>
        <v>80</v>
      </c>
      <c r="S57" s="36" t="str">
        <f t="shared" si="8"/>
        <v>III</v>
      </c>
      <c r="T57" s="36" t="str">
        <f t="shared" si="9"/>
        <v>Mejorable</v>
      </c>
      <c r="U57" s="33">
        <v>9</v>
      </c>
      <c r="V57" s="33" t="s">
        <v>72</v>
      </c>
      <c r="W57" s="33" t="s">
        <v>8</v>
      </c>
      <c r="X57" s="33" t="s">
        <v>59</v>
      </c>
      <c r="Y57" s="33" t="s">
        <v>59</v>
      </c>
      <c r="Z57" s="33" t="s">
        <v>59</v>
      </c>
      <c r="AA57" s="33" t="s">
        <v>255</v>
      </c>
      <c r="AB57" s="33" t="s">
        <v>63</v>
      </c>
      <c r="AC57" s="39" t="s">
        <v>64</v>
      </c>
      <c r="AF57" s="40"/>
      <c r="AG57" s="40"/>
      <c r="AH57" s="40"/>
      <c r="AI57" s="40"/>
      <c r="AJ57" s="40"/>
      <c r="AK57" s="40"/>
      <c r="AL57" s="40"/>
      <c r="AM57" s="40"/>
      <c r="AN57" s="22"/>
      <c r="AO57" s="22"/>
      <c r="AP57" s="22"/>
      <c r="AQ57" s="22"/>
      <c r="AR57" s="22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</row>
    <row r="58" spans="1:64" ht="42.75" customHeight="1">
      <c r="A58" s="63"/>
      <c r="B58" s="64"/>
      <c r="C58" s="64"/>
      <c r="D58" s="65"/>
      <c r="E58" s="31" t="s">
        <v>81</v>
      </c>
      <c r="F58" s="33" t="s">
        <v>82</v>
      </c>
      <c r="G58" s="33" t="s">
        <v>83</v>
      </c>
      <c r="H58" s="34" t="s">
        <v>6</v>
      </c>
      <c r="I58" s="41" t="s">
        <v>84</v>
      </c>
      <c r="J58" s="34" t="s">
        <v>69</v>
      </c>
      <c r="K58" s="33" t="s">
        <v>291</v>
      </c>
      <c r="L58" s="34" t="s">
        <v>69</v>
      </c>
      <c r="M58" s="33">
        <v>2</v>
      </c>
      <c r="N58" s="33">
        <v>1</v>
      </c>
      <c r="O58" s="36">
        <f t="shared" si="5"/>
        <v>2</v>
      </c>
      <c r="P58" s="37" t="str">
        <f t="shared" si="6"/>
        <v>BAJO</v>
      </c>
      <c r="Q58" s="33">
        <v>25</v>
      </c>
      <c r="R58" s="38">
        <f t="shared" si="7"/>
        <v>50</v>
      </c>
      <c r="S58" s="36" t="str">
        <f t="shared" si="8"/>
        <v>III</v>
      </c>
      <c r="T58" s="36" t="str">
        <f t="shared" si="9"/>
        <v>Mejorable</v>
      </c>
      <c r="U58" s="33">
        <v>9</v>
      </c>
      <c r="V58" s="41" t="s">
        <v>86</v>
      </c>
      <c r="W58" s="33" t="s">
        <v>6</v>
      </c>
      <c r="X58" s="33" t="s">
        <v>59</v>
      </c>
      <c r="Y58" s="33" t="s">
        <v>59</v>
      </c>
      <c r="Z58" s="33" t="s">
        <v>59</v>
      </c>
      <c r="AA58" s="33" t="s">
        <v>292</v>
      </c>
      <c r="AB58" s="34" t="s">
        <v>63</v>
      </c>
      <c r="AC58" s="39" t="s">
        <v>80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spans="1:64" ht="42.75" customHeight="1">
      <c r="A59" s="63"/>
      <c r="B59" s="64"/>
      <c r="C59" s="64"/>
      <c r="D59" s="65"/>
      <c r="E59" s="31" t="s">
        <v>96</v>
      </c>
      <c r="F59" s="33" t="s">
        <v>259</v>
      </c>
      <c r="G59" s="33" t="s">
        <v>260</v>
      </c>
      <c r="H59" s="34" t="s">
        <v>6</v>
      </c>
      <c r="I59" s="33" t="s">
        <v>99</v>
      </c>
      <c r="J59" s="34" t="s">
        <v>69</v>
      </c>
      <c r="K59" s="34" t="s">
        <v>69</v>
      </c>
      <c r="L59" s="34" t="s">
        <v>69</v>
      </c>
      <c r="M59" s="42">
        <v>2</v>
      </c>
      <c r="N59" s="42">
        <v>4</v>
      </c>
      <c r="O59" s="36">
        <f t="shared" si="5"/>
        <v>8</v>
      </c>
      <c r="P59" s="37" t="str">
        <f t="shared" si="6"/>
        <v>MEDIO</v>
      </c>
      <c r="Q59" s="42">
        <v>10</v>
      </c>
      <c r="R59" s="38">
        <f t="shared" si="7"/>
        <v>80</v>
      </c>
      <c r="S59" s="36" t="str">
        <f t="shared" si="8"/>
        <v>III</v>
      </c>
      <c r="T59" s="36" t="str">
        <f t="shared" si="9"/>
        <v>Mejorable</v>
      </c>
      <c r="U59" s="33">
        <v>9</v>
      </c>
      <c r="V59" s="33" t="s">
        <v>101</v>
      </c>
      <c r="W59" s="33" t="s">
        <v>8</v>
      </c>
      <c r="X59" s="33" t="s">
        <v>59</v>
      </c>
      <c r="Y59" s="33" t="s">
        <v>59</v>
      </c>
      <c r="Z59" s="33" t="s">
        <v>59</v>
      </c>
      <c r="AA59" s="33" t="s">
        <v>261</v>
      </c>
      <c r="AB59" s="34" t="s">
        <v>63</v>
      </c>
      <c r="AC59" s="39" t="s">
        <v>80</v>
      </c>
      <c r="AO59" s="22"/>
      <c r="AP59" s="22"/>
      <c r="AQ59" s="22"/>
      <c r="AR59" s="22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</row>
    <row r="60" spans="1:64" ht="42.75" customHeight="1">
      <c r="A60" s="63"/>
      <c r="B60" s="64"/>
      <c r="C60" s="64"/>
      <c r="D60" s="65"/>
      <c r="E60" s="31" t="s">
        <v>104</v>
      </c>
      <c r="F60" s="33" t="s">
        <v>231</v>
      </c>
      <c r="G60" s="33" t="s">
        <v>106</v>
      </c>
      <c r="H60" s="33" t="s">
        <v>6</v>
      </c>
      <c r="I60" s="33" t="s">
        <v>107</v>
      </c>
      <c r="J60" s="33" t="s">
        <v>262</v>
      </c>
      <c r="K60" s="34" t="s">
        <v>69</v>
      </c>
      <c r="L60" s="33" t="s">
        <v>69</v>
      </c>
      <c r="M60" s="33">
        <v>2</v>
      </c>
      <c r="N60" s="33">
        <v>4</v>
      </c>
      <c r="O60" s="36">
        <f t="shared" si="5"/>
        <v>8</v>
      </c>
      <c r="P60" s="37" t="str">
        <f t="shared" si="6"/>
        <v>MEDIO</v>
      </c>
      <c r="Q60" s="33">
        <v>25</v>
      </c>
      <c r="R60" s="38">
        <f t="shared" si="7"/>
        <v>200</v>
      </c>
      <c r="S60" s="36" t="str">
        <f t="shared" si="8"/>
        <v>II</v>
      </c>
      <c r="T60" s="36" t="str">
        <f t="shared" si="9"/>
        <v>Aceptable con control específico</v>
      </c>
      <c r="U60" s="33">
        <v>9</v>
      </c>
      <c r="V60" s="33" t="s">
        <v>111</v>
      </c>
      <c r="W60" s="33" t="s">
        <v>6</v>
      </c>
      <c r="X60" s="33" t="s">
        <v>59</v>
      </c>
      <c r="Y60" s="33" t="s">
        <v>59</v>
      </c>
      <c r="Z60" s="33" t="s">
        <v>59</v>
      </c>
      <c r="AA60" s="33" t="s">
        <v>293</v>
      </c>
      <c r="AB60" s="33" t="s">
        <v>63</v>
      </c>
      <c r="AC60" s="39" t="s">
        <v>80</v>
      </c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</row>
    <row r="61" spans="1:64" ht="46.7" customHeight="1">
      <c r="A61" s="63"/>
      <c r="B61" s="64"/>
      <c r="C61" s="64"/>
      <c r="D61" s="65"/>
      <c r="E61" s="31" t="s">
        <v>128</v>
      </c>
      <c r="F61" s="33" t="s">
        <v>159</v>
      </c>
      <c r="G61" s="33" t="s">
        <v>279</v>
      </c>
      <c r="H61" s="34" t="s">
        <v>6</v>
      </c>
      <c r="I61" s="33" t="s">
        <v>161</v>
      </c>
      <c r="J61" s="51" t="s">
        <v>69</v>
      </c>
      <c r="K61" s="51" t="s">
        <v>69</v>
      </c>
      <c r="L61" s="33" t="s">
        <v>280</v>
      </c>
      <c r="M61" s="33">
        <v>2</v>
      </c>
      <c r="N61" s="33">
        <v>3</v>
      </c>
      <c r="O61" s="36">
        <f t="shared" si="5"/>
        <v>6</v>
      </c>
      <c r="P61" s="37" t="str">
        <f t="shared" si="6"/>
        <v>MEDIO</v>
      </c>
      <c r="Q61" s="33">
        <v>25</v>
      </c>
      <c r="R61" s="38">
        <f t="shared" si="7"/>
        <v>150</v>
      </c>
      <c r="S61" s="36" t="str">
        <f t="shared" si="8"/>
        <v>II</v>
      </c>
      <c r="T61" s="36" t="str">
        <f t="shared" si="9"/>
        <v>Aceptable con control específico</v>
      </c>
      <c r="U61" s="33">
        <v>9</v>
      </c>
      <c r="V61" s="33" t="s">
        <v>161</v>
      </c>
      <c r="W61" s="33" t="s">
        <v>6</v>
      </c>
      <c r="X61" s="33"/>
      <c r="Y61" s="33"/>
      <c r="Z61" s="33"/>
      <c r="AA61" s="33" t="s">
        <v>261</v>
      </c>
      <c r="AB61" s="33" t="s">
        <v>165</v>
      </c>
      <c r="AC61" s="39" t="s">
        <v>166</v>
      </c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</row>
    <row r="62" spans="1:64" ht="45.6" customHeight="1">
      <c r="A62" s="63"/>
      <c r="B62" s="64"/>
      <c r="C62" s="64"/>
      <c r="D62" s="65"/>
      <c r="E62" s="31" t="s">
        <v>128</v>
      </c>
      <c r="F62" s="33" t="s">
        <v>167</v>
      </c>
      <c r="G62" s="33" t="s">
        <v>266</v>
      </c>
      <c r="H62" s="34" t="s">
        <v>6</v>
      </c>
      <c r="I62" s="33" t="s">
        <v>267</v>
      </c>
      <c r="J62" s="33" t="s">
        <v>69</v>
      </c>
      <c r="K62" s="33" t="s">
        <v>69</v>
      </c>
      <c r="L62" s="33" t="s">
        <v>244</v>
      </c>
      <c r="M62" s="33">
        <v>2</v>
      </c>
      <c r="N62" s="33">
        <v>4</v>
      </c>
      <c r="O62" s="36">
        <f t="shared" si="5"/>
        <v>8</v>
      </c>
      <c r="P62" s="37" t="str">
        <f t="shared" si="6"/>
        <v>MEDIO</v>
      </c>
      <c r="Q62" s="33">
        <v>25</v>
      </c>
      <c r="R62" s="38">
        <f t="shared" si="7"/>
        <v>200</v>
      </c>
      <c r="S62" s="36" t="str">
        <f t="shared" si="8"/>
        <v>II</v>
      </c>
      <c r="T62" s="36" t="str">
        <f t="shared" si="9"/>
        <v>Aceptable con control específico</v>
      </c>
      <c r="U62" s="33">
        <v>9</v>
      </c>
      <c r="V62" s="33" t="s">
        <v>135</v>
      </c>
      <c r="W62" s="33" t="s">
        <v>6</v>
      </c>
      <c r="X62" s="33" t="s">
        <v>59</v>
      </c>
      <c r="Y62" s="33" t="s">
        <v>59</v>
      </c>
      <c r="Z62" s="33"/>
      <c r="AA62" s="33" t="s">
        <v>268</v>
      </c>
      <c r="AB62" s="33" t="s">
        <v>294</v>
      </c>
      <c r="AC62" s="39" t="s">
        <v>64</v>
      </c>
      <c r="AD62" s="40"/>
      <c r="AE62" s="40"/>
      <c r="AF62" s="40"/>
      <c r="AG62" s="40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</row>
    <row r="63" spans="1:64" ht="38.25">
      <c r="A63" s="71" t="s">
        <v>240</v>
      </c>
      <c r="B63" s="71" t="s">
        <v>240</v>
      </c>
      <c r="C63" s="72" t="s">
        <v>241</v>
      </c>
      <c r="D63" s="73" t="s">
        <v>242</v>
      </c>
      <c r="E63" s="31" t="s">
        <v>104</v>
      </c>
      <c r="F63" s="33" t="s">
        <v>231</v>
      </c>
      <c r="G63" s="33" t="s">
        <v>106</v>
      </c>
      <c r="H63" s="33" t="s">
        <v>6</v>
      </c>
      <c r="I63" s="33" t="s">
        <v>107</v>
      </c>
      <c r="J63" s="33" t="s">
        <v>262</v>
      </c>
      <c r="K63" s="34" t="s">
        <v>69</v>
      </c>
      <c r="L63" s="33" t="s">
        <v>69</v>
      </c>
      <c r="M63" s="33">
        <v>2</v>
      </c>
      <c r="N63" s="33">
        <v>4</v>
      </c>
      <c r="O63" s="36">
        <f t="shared" si="5"/>
        <v>8</v>
      </c>
      <c r="P63" s="37" t="str">
        <f t="shared" si="6"/>
        <v>MEDIO</v>
      </c>
      <c r="Q63" s="33">
        <v>25</v>
      </c>
      <c r="R63" s="38">
        <f t="shared" si="7"/>
        <v>200</v>
      </c>
      <c r="S63" s="36" t="str">
        <f t="shared" si="8"/>
        <v>II</v>
      </c>
      <c r="T63" s="36" t="str">
        <f t="shared" si="9"/>
        <v>Aceptable con control específico</v>
      </c>
      <c r="U63" s="33">
        <v>30</v>
      </c>
      <c r="V63" s="33" t="s">
        <v>111</v>
      </c>
      <c r="W63" s="33" t="s">
        <v>6</v>
      </c>
      <c r="X63" s="33" t="s">
        <v>59</v>
      </c>
      <c r="Y63" s="33" t="s">
        <v>59</v>
      </c>
      <c r="Z63" s="33" t="s">
        <v>59</v>
      </c>
      <c r="AA63" s="33" t="s">
        <v>293</v>
      </c>
      <c r="AB63" s="33" t="s">
        <v>63</v>
      </c>
      <c r="AC63" s="39" t="s">
        <v>80</v>
      </c>
      <c r="AD63" s="22"/>
      <c r="AE63" s="22"/>
      <c r="AF63" s="22"/>
    </row>
    <row r="64" spans="1:64" ht="46.7" customHeight="1">
      <c r="A64" s="71"/>
      <c r="B64" s="71"/>
      <c r="C64" s="72"/>
      <c r="D64" s="73"/>
      <c r="E64" s="31" t="s">
        <v>128</v>
      </c>
      <c r="F64" s="33" t="s">
        <v>167</v>
      </c>
      <c r="G64" s="33" t="s">
        <v>266</v>
      </c>
      <c r="H64" s="34" t="s">
        <v>6</v>
      </c>
      <c r="I64" s="33" t="s">
        <v>267</v>
      </c>
      <c r="J64" s="33" t="s">
        <v>69</v>
      </c>
      <c r="K64" s="33" t="s">
        <v>69</v>
      </c>
      <c r="L64" s="33" t="s">
        <v>244</v>
      </c>
      <c r="M64" s="33">
        <v>2</v>
      </c>
      <c r="N64" s="33">
        <v>4</v>
      </c>
      <c r="O64" s="36">
        <f t="shared" si="5"/>
        <v>8</v>
      </c>
      <c r="P64" s="37" t="str">
        <f t="shared" si="6"/>
        <v>MEDIO</v>
      </c>
      <c r="Q64" s="33">
        <v>25</v>
      </c>
      <c r="R64" s="38">
        <f t="shared" si="7"/>
        <v>200</v>
      </c>
      <c r="S64" s="36" t="str">
        <f t="shared" si="8"/>
        <v>II</v>
      </c>
      <c r="T64" s="36" t="str">
        <f t="shared" si="9"/>
        <v>Aceptable con control específico</v>
      </c>
      <c r="U64" s="33">
        <v>30</v>
      </c>
      <c r="V64" s="33" t="s">
        <v>135</v>
      </c>
      <c r="W64" s="33" t="s">
        <v>6</v>
      </c>
      <c r="X64" s="33" t="s">
        <v>59</v>
      </c>
      <c r="Y64" s="33" t="s">
        <v>59</v>
      </c>
      <c r="Z64" s="33"/>
      <c r="AA64" s="33" t="s">
        <v>295</v>
      </c>
      <c r="AB64" s="33" t="s">
        <v>63</v>
      </c>
      <c r="AC64" s="39" t="s">
        <v>64</v>
      </c>
      <c r="AD64" s="40"/>
      <c r="AE64" s="40"/>
      <c r="AF64" s="40"/>
      <c r="AG64" s="40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</row>
    <row r="69" spans="4:6" ht="15.75">
      <c r="E69" s="1" t="s">
        <v>247</v>
      </c>
    </row>
    <row r="70" spans="4:6" ht="15.75">
      <c r="F70" s="1" t="s">
        <v>247</v>
      </c>
    </row>
    <row r="75" spans="4:6" ht="15.75">
      <c r="D75" s="1" t="s">
        <v>247</v>
      </c>
    </row>
  </sheetData>
  <sheetProtection sheet="1" objects="1" scenarios="1" formatCells="0" formatColumns="0" formatRows="0" sort="0" autoFilter="0" pivotTables="0"/>
  <mergeCells count="48">
    <mergeCell ref="A63:A64"/>
    <mergeCell ref="B63:B64"/>
    <mergeCell ref="C63:C64"/>
    <mergeCell ref="D63:D64"/>
    <mergeCell ref="C1:AA2"/>
    <mergeCell ref="AB1:AC2"/>
    <mergeCell ref="C3:M4"/>
    <mergeCell ref="N3:AA4"/>
    <mergeCell ref="AB3:AC4"/>
    <mergeCell ref="A46:A55"/>
    <mergeCell ref="B46:B55"/>
    <mergeCell ref="C46:C55"/>
    <mergeCell ref="D46:D51"/>
    <mergeCell ref="D52:D55"/>
    <mergeCell ref="A56:A62"/>
    <mergeCell ref="B56:B62"/>
    <mergeCell ref="C56:C62"/>
    <mergeCell ref="D56:D62"/>
    <mergeCell ref="A27:A37"/>
    <mergeCell ref="B27:B37"/>
    <mergeCell ref="C27:C37"/>
    <mergeCell ref="D27:D33"/>
    <mergeCell ref="D35:D37"/>
    <mergeCell ref="A38:A45"/>
    <mergeCell ref="B38:B45"/>
    <mergeCell ref="C38:C45"/>
    <mergeCell ref="D38:D44"/>
    <mergeCell ref="I13:I14"/>
    <mergeCell ref="J13:L13"/>
    <mergeCell ref="M13:S13"/>
    <mergeCell ref="U13:W13"/>
    <mergeCell ref="X13:AB13"/>
    <mergeCell ref="A15:A26"/>
    <mergeCell ref="B15:B26"/>
    <mergeCell ref="C15:C26"/>
    <mergeCell ref="D15:D21"/>
    <mergeCell ref="D22:D25"/>
    <mergeCell ref="A13:A14"/>
    <mergeCell ref="B13:B14"/>
    <mergeCell ref="C13:C14"/>
    <mergeCell ref="D13:D14"/>
    <mergeCell ref="E13:G13"/>
    <mergeCell ref="H13:H14"/>
    <mergeCell ref="A1:B4"/>
    <mergeCell ref="A7:AC7"/>
    <mergeCell ref="J8:R8"/>
    <mergeCell ref="A10:F10"/>
    <mergeCell ref="G10:M10"/>
  </mergeCells>
  <conditionalFormatting sqref="Q20 Q24 Q33:Q34 Q43 Q45 Q49 Q54">
    <cfRule type="cellIs" dxfId="11" priority="20" stopIfTrue="1" operator="equal">
      <formula>"No significativo"</formula>
    </cfRule>
  </conditionalFormatting>
  <conditionalFormatting sqref="O14:Q14">
    <cfRule type="cellIs" dxfId="10" priority="24" stopIfTrue="1" operator="equal">
      <formula>"No significativo"</formula>
    </cfRule>
  </conditionalFormatting>
  <conditionalFormatting sqref="Q42">
    <cfRule type="cellIs" dxfId="9" priority="26" stopIfTrue="1" operator="equal">
      <formula>"No significativo"</formula>
    </cfRule>
  </conditionalFormatting>
  <conditionalFormatting sqref="U36 W36 Q39 U52 W52 Q60 U61 W61 Q63">
    <cfRule type="cellIs" dxfId="8" priority="22" stopIfTrue="1" operator="equal">
      <formula>"No significativo"</formula>
    </cfRule>
  </conditionalFormatting>
  <conditionalFormatting sqref="Q42">
    <cfRule type="cellIs" dxfId="7" priority="25" stopIfTrue="1" operator="equal">
      <formula>"SIGNIFICATIVO"</formula>
    </cfRule>
  </conditionalFormatting>
  <conditionalFormatting sqref="O14:Q14 Q42">
    <cfRule type="cellIs" dxfId="6" priority="23" stopIfTrue="1" operator="equal">
      <formula>"SIGNIFICATIVO"</formula>
    </cfRule>
  </conditionalFormatting>
  <conditionalFormatting sqref="O14:Q14 U36 W36 Q39 U52 W52 Q60 U61 W61 Q63">
    <cfRule type="cellIs" dxfId="5" priority="21" stopIfTrue="1" operator="equal">
      <formula>"SIGNIFICATIVO"</formula>
    </cfRule>
  </conditionalFormatting>
  <conditionalFormatting sqref="Q20 Q24 Q33:Q34 U36 W36 Q39 Q43 Q45 Q49 U52 W52 Q54 Q60 U61 W61 Q63">
    <cfRule type="cellIs" dxfId="4" priority="19" stopIfTrue="1" operator="equal">
      <formula>"SIGNIFICATIVO"</formula>
    </cfRule>
  </conditionalFormatting>
  <conditionalFormatting sqref="Q20 Q24 Q33:Q34 Q43 Q45 Q49 Q54">
    <cfRule type="cellIs" dxfId="3" priority="17" stopIfTrue="1" operator="equal">
      <formula>"SIGNIFICATIVO"</formula>
    </cfRule>
  </conditionalFormatting>
  <conditionalFormatting sqref="P15:P17 P19:P21 P23:P25 P27:P30 P32:P40 P42:P46 P48:P64">
    <cfRule type="cellIs" dxfId="2" priority="2" stopIfTrue="1" operator="between">
      <formula>"ALTO"</formula>
      <formula>"ALTO"</formula>
    </cfRule>
  </conditionalFormatting>
  <conditionalFormatting sqref="S15:S17 S19:S21 S23:S25 S27:S30 S32:S40 S42:S46 S48:S64">
    <cfRule type="cellIs" dxfId="1" priority="3" stopIfTrue="1" operator="between">
      <formula>"I"</formula>
      <formula>"I"</formula>
    </cfRule>
  </conditionalFormatting>
  <conditionalFormatting sqref="R15:R17 R19:R21 R23:R25 R27:R30 R32:R40 R42:R46 R48:R64">
    <cfRule type="cellIs" dxfId="0" priority="1" stopIfTrue="1" operator="between">
      <formula>20</formula>
      <formula>120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MATRIZ_PH</vt:lpstr>
      <vt:lpstr>PRIORIZACION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MACINDICADORES</cp:lastModifiedBy>
  <cp:revision>39</cp:revision>
  <dcterms:created xsi:type="dcterms:W3CDTF">2016-10-05T21:30:04Z</dcterms:created>
  <dcterms:modified xsi:type="dcterms:W3CDTF">2021-06-25T21:40:49Z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LG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