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0 - CLINICA SAN RAFAEL\FORMATOS ACTUALIZADOS 2020\13-GESTIÓN HUMANA\13-1 SEGURIDAD Y SALUD EN EL TRABAJO\MATRIZ DE IDENTIFICACIÓN DE PELIGROS\"/>
    </mc:Choice>
  </mc:AlternateContent>
  <xr:revisionPtr revIDLastSave="0" documentId="13_ncr:40009_{691612A8-2144-4F57-BA59-64232867F8DE}" xr6:coauthVersionLast="46" xr6:coauthVersionMax="46" xr10:uidLastSave="{00000000-0000-0000-0000-000000000000}"/>
  <bookViews>
    <workbookView xWindow="-120" yWindow="-120" windowWidth="21840" windowHeight="13140"/>
  </bookViews>
  <sheets>
    <sheet name="MATRIZ_PH" sheetId="1" r:id="rId1"/>
  </sheets>
  <definedNames>
    <definedName name="_xlnm._FilterDatabase" localSheetId="0">"[$'MATRIZ PH'.$A$14]:$xfc$216"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8" i="1" l="1"/>
  <c r="O168" i="1"/>
  <c r="P168" i="1" s="1"/>
  <c r="R167" i="1"/>
  <c r="P167" i="1"/>
  <c r="O167" i="1"/>
  <c r="O166" i="1"/>
  <c r="P166" i="1" s="1"/>
  <c r="O165" i="1"/>
  <c r="R165" i="1" s="1"/>
  <c r="T165" i="1" s="1"/>
  <c r="R164" i="1"/>
  <c r="O164" i="1"/>
  <c r="P164" i="1" s="1"/>
  <c r="R163" i="1"/>
  <c r="P163" i="1"/>
  <c r="O163" i="1"/>
  <c r="O162" i="1"/>
  <c r="P162" i="1" s="1"/>
  <c r="O161" i="1"/>
  <c r="R161" i="1" s="1"/>
  <c r="T161" i="1" s="1"/>
  <c r="R160" i="1"/>
  <c r="O160" i="1"/>
  <c r="P160" i="1" s="1"/>
  <c r="R159" i="1"/>
  <c r="P159" i="1"/>
  <c r="O159" i="1"/>
  <c r="O158" i="1"/>
  <c r="P158" i="1" s="1"/>
  <c r="O157" i="1"/>
  <c r="R157" i="1" s="1"/>
  <c r="T157" i="1" s="1"/>
  <c r="R156" i="1"/>
  <c r="O156" i="1"/>
  <c r="P156" i="1" s="1"/>
  <c r="R155" i="1"/>
  <c r="P155" i="1"/>
  <c r="O155" i="1"/>
  <c r="O154" i="1"/>
  <c r="P154" i="1" s="1"/>
  <c r="O153" i="1"/>
  <c r="R153" i="1" s="1"/>
  <c r="T153" i="1" s="1"/>
  <c r="R152" i="1"/>
  <c r="O152" i="1"/>
  <c r="P152" i="1" s="1"/>
  <c r="R151" i="1"/>
  <c r="P151" i="1"/>
  <c r="O151" i="1"/>
  <c r="O150" i="1"/>
  <c r="P150" i="1" s="1"/>
  <c r="O148" i="1"/>
  <c r="R148" i="1" s="1"/>
  <c r="T148" i="1" s="1"/>
  <c r="R147" i="1"/>
  <c r="O147" i="1"/>
  <c r="P147" i="1" s="1"/>
  <c r="R146" i="1"/>
  <c r="P146" i="1"/>
  <c r="O146" i="1"/>
  <c r="O145" i="1"/>
  <c r="P145" i="1" s="1"/>
  <c r="O144" i="1"/>
  <c r="R144" i="1" s="1"/>
  <c r="T144" i="1" s="1"/>
  <c r="R143" i="1"/>
  <c r="O143" i="1"/>
  <c r="P143" i="1" s="1"/>
  <c r="R142" i="1"/>
  <c r="P142" i="1"/>
  <c r="O142" i="1"/>
  <c r="O140" i="1"/>
  <c r="P140" i="1" s="1"/>
  <c r="O139" i="1"/>
  <c r="R139" i="1" s="1"/>
  <c r="T139" i="1" s="1"/>
  <c r="R138" i="1"/>
  <c r="O138" i="1"/>
  <c r="P138" i="1" s="1"/>
  <c r="R137" i="1"/>
  <c r="P137" i="1"/>
  <c r="O137" i="1"/>
  <c r="O136" i="1"/>
  <c r="P136" i="1" s="1"/>
  <c r="O135" i="1"/>
  <c r="R135" i="1" s="1"/>
  <c r="T135" i="1" s="1"/>
  <c r="R134" i="1"/>
  <c r="O134" i="1"/>
  <c r="P134" i="1" s="1"/>
  <c r="R133" i="1"/>
  <c r="P133" i="1"/>
  <c r="O133" i="1"/>
  <c r="O132" i="1"/>
  <c r="P132" i="1" s="1"/>
  <c r="O131" i="1"/>
  <c r="R131" i="1" s="1"/>
  <c r="T131" i="1" s="1"/>
  <c r="R130" i="1"/>
  <c r="O130" i="1"/>
  <c r="P130" i="1" s="1"/>
  <c r="R129" i="1"/>
  <c r="P129" i="1"/>
  <c r="O129" i="1"/>
  <c r="O127" i="1"/>
  <c r="P127" i="1" s="1"/>
  <c r="O126" i="1"/>
  <c r="R126" i="1" s="1"/>
  <c r="T126" i="1" s="1"/>
  <c r="R125" i="1"/>
  <c r="O125" i="1"/>
  <c r="P125" i="1" s="1"/>
  <c r="R124" i="1"/>
  <c r="P124" i="1"/>
  <c r="O124" i="1"/>
  <c r="O122" i="1"/>
  <c r="P122" i="1" s="1"/>
  <c r="O121" i="1"/>
  <c r="R121" i="1" s="1"/>
  <c r="T121" i="1" s="1"/>
  <c r="R119" i="1"/>
  <c r="O119" i="1"/>
  <c r="P119" i="1" s="1"/>
  <c r="R118" i="1"/>
  <c r="P118" i="1"/>
  <c r="O118" i="1"/>
  <c r="O116" i="1"/>
  <c r="P116" i="1" s="1"/>
  <c r="O115" i="1"/>
  <c r="R115" i="1" s="1"/>
  <c r="T115" i="1" s="1"/>
  <c r="R114" i="1"/>
  <c r="O114" i="1"/>
  <c r="P114" i="1" s="1"/>
  <c r="R113" i="1"/>
  <c r="P113" i="1"/>
  <c r="O113" i="1"/>
  <c r="O112" i="1"/>
  <c r="P112" i="1" s="1"/>
  <c r="O110" i="1"/>
  <c r="R110" i="1" s="1"/>
  <c r="T110" i="1" s="1"/>
  <c r="R106" i="1"/>
  <c r="O106" i="1"/>
  <c r="P106" i="1" s="1"/>
  <c r="R104" i="1"/>
  <c r="P104" i="1"/>
  <c r="O104" i="1"/>
  <c r="O103" i="1"/>
  <c r="P103" i="1" s="1"/>
  <c r="O102" i="1"/>
  <c r="R102" i="1" s="1"/>
  <c r="T102" i="1" s="1"/>
  <c r="R101" i="1"/>
  <c r="O101" i="1"/>
  <c r="P101" i="1" s="1"/>
  <c r="R100" i="1"/>
  <c r="P100" i="1"/>
  <c r="O100" i="1"/>
  <c r="O99" i="1"/>
  <c r="P99" i="1" s="1"/>
  <c r="O97" i="1"/>
  <c r="R97" i="1" s="1"/>
  <c r="T97" i="1" s="1"/>
  <c r="R95" i="1"/>
  <c r="O95" i="1"/>
  <c r="P95" i="1" s="1"/>
  <c r="R94" i="1"/>
  <c r="P94" i="1"/>
  <c r="O94" i="1"/>
  <c r="O93" i="1"/>
  <c r="P93" i="1" s="1"/>
  <c r="O91" i="1"/>
  <c r="R91" i="1" s="1"/>
  <c r="T91" i="1" s="1"/>
  <c r="R90" i="1"/>
  <c r="O90" i="1"/>
  <c r="P90" i="1" s="1"/>
  <c r="R89" i="1"/>
  <c r="P89" i="1"/>
  <c r="O89" i="1"/>
  <c r="O87" i="1"/>
  <c r="P87" i="1" s="1"/>
  <c r="O86" i="1"/>
  <c r="R86" i="1" s="1"/>
  <c r="T86" i="1" s="1"/>
  <c r="R85" i="1"/>
  <c r="O85" i="1"/>
  <c r="P85" i="1" s="1"/>
  <c r="R84" i="1"/>
  <c r="P84" i="1"/>
  <c r="O84" i="1"/>
  <c r="O83" i="1"/>
  <c r="P83" i="1" s="1"/>
  <c r="O81" i="1"/>
  <c r="R81" i="1" s="1"/>
  <c r="T81" i="1" s="1"/>
  <c r="R80" i="1"/>
  <c r="O80" i="1"/>
  <c r="P80" i="1" s="1"/>
  <c r="R79" i="1"/>
  <c r="P79" i="1"/>
  <c r="O79" i="1"/>
  <c r="O77" i="1"/>
  <c r="P77" i="1" s="1"/>
  <c r="O76" i="1"/>
  <c r="R76" i="1" s="1"/>
  <c r="T76" i="1" s="1"/>
  <c r="R75" i="1"/>
  <c r="O75" i="1"/>
  <c r="P75" i="1" s="1"/>
  <c r="R74" i="1"/>
  <c r="P74" i="1"/>
  <c r="O74" i="1"/>
  <c r="O73" i="1"/>
  <c r="P73" i="1" s="1"/>
  <c r="O71" i="1"/>
  <c r="R71" i="1" s="1"/>
  <c r="T71" i="1" s="1"/>
  <c r="R69" i="1"/>
  <c r="O69" i="1"/>
  <c r="P69" i="1" s="1"/>
  <c r="R68" i="1"/>
  <c r="P68" i="1"/>
  <c r="O68" i="1"/>
  <c r="O67" i="1"/>
  <c r="P67" i="1" s="1"/>
  <c r="O65" i="1"/>
  <c r="R65" i="1" s="1"/>
  <c r="T65" i="1" s="1"/>
  <c r="R64" i="1"/>
  <c r="O64" i="1"/>
  <c r="P64" i="1" s="1"/>
  <c r="R63" i="1"/>
  <c r="T63" i="1" s="1"/>
  <c r="O63" i="1"/>
  <c r="P63" i="1" s="1"/>
  <c r="O62" i="1"/>
  <c r="R62" i="1" s="1"/>
  <c r="O60" i="1"/>
  <c r="R56" i="1"/>
  <c r="T56" i="1" s="1"/>
  <c r="P56" i="1"/>
  <c r="O56" i="1"/>
  <c r="R55" i="1"/>
  <c r="P55" i="1"/>
  <c r="O55" i="1"/>
  <c r="O54" i="1"/>
  <c r="R54" i="1" s="1"/>
  <c r="T54" i="1" s="1"/>
  <c r="O53" i="1"/>
  <c r="R52" i="1"/>
  <c r="T52" i="1" s="1"/>
  <c r="P52" i="1"/>
  <c r="O52" i="1"/>
  <c r="R50" i="1"/>
  <c r="P50" i="1"/>
  <c r="O50" i="1"/>
  <c r="O49" i="1"/>
  <c r="R49" i="1" s="1"/>
  <c r="T49" i="1" s="1"/>
  <c r="O48" i="1"/>
  <c r="R45" i="1"/>
  <c r="T45" i="1" s="1"/>
  <c r="P45" i="1"/>
  <c r="O45" i="1"/>
  <c r="R44" i="1"/>
  <c r="P44" i="1"/>
  <c r="O44" i="1"/>
  <c r="O43" i="1"/>
  <c r="R43" i="1" s="1"/>
  <c r="T43" i="1" s="1"/>
  <c r="O42" i="1"/>
  <c r="R41" i="1"/>
  <c r="T41" i="1" s="1"/>
  <c r="P41" i="1"/>
  <c r="O41" i="1"/>
  <c r="R39" i="1"/>
  <c r="P39" i="1"/>
  <c r="O39" i="1"/>
  <c r="O38" i="1"/>
  <c r="R38" i="1" s="1"/>
  <c r="T38" i="1" s="1"/>
  <c r="O37" i="1"/>
  <c r="R36" i="1"/>
  <c r="T36" i="1" s="1"/>
  <c r="P36" i="1"/>
  <c r="O36" i="1"/>
  <c r="R34" i="1"/>
  <c r="P34" i="1"/>
  <c r="O34" i="1"/>
  <c r="O33" i="1"/>
  <c r="R33" i="1" s="1"/>
  <c r="T33" i="1" s="1"/>
  <c r="O32" i="1"/>
  <c r="R31" i="1"/>
  <c r="T31" i="1" s="1"/>
  <c r="P31" i="1"/>
  <c r="O31" i="1"/>
  <c r="R29" i="1"/>
  <c r="P29" i="1"/>
  <c r="O29" i="1"/>
  <c r="O27" i="1"/>
  <c r="R27" i="1" s="1"/>
  <c r="T27" i="1" s="1"/>
  <c r="O25" i="1"/>
  <c r="R23" i="1"/>
  <c r="T23" i="1" s="1"/>
  <c r="P23" i="1"/>
  <c r="O23" i="1"/>
  <c r="R22" i="1"/>
  <c r="P22" i="1"/>
  <c r="O22" i="1"/>
  <c r="O20" i="1"/>
  <c r="R20" i="1" s="1"/>
  <c r="T20" i="1" s="1"/>
  <c r="O19" i="1"/>
  <c r="R18" i="1"/>
  <c r="T18" i="1" s="1"/>
  <c r="P18" i="1"/>
  <c r="O18" i="1"/>
  <c r="R17" i="1"/>
  <c r="P17" i="1"/>
  <c r="O17" i="1"/>
  <c r="O15" i="1"/>
  <c r="R15" i="1" s="1"/>
  <c r="T15" i="1" s="1"/>
  <c r="R19" i="1" l="1"/>
  <c r="P19" i="1"/>
  <c r="T50" i="1"/>
  <c r="S50" i="1"/>
  <c r="S15" i="1"/>
  <c r="S27" i="1"/>
  <c r="S38" i="1"/>
  <c r="S49" i="1"/>
  <c r="P42" i="1"/>
  <c r="R42" i="1"/>
  <c r="P25" i="1"/>
  <c r="R25" i="1"/>
  <c r="S34" i="1"/>
  <c r="T34" i="1"/>
  <c r="R37" i="1"/>
  <c r="P37" i="1"/>
  <c r="S44" i="1"/>
  <c r="T44" i="1"/>
  <c r="P48" i="1"/>
  <c r="R48" i="1"/>
  <c r="T55" i="1"/>
  <c r="S55" i="1"/>
  <c r="R60" i="1"/>
  <c r="P60" i="1"/>
  <c r="S17" i="1"/>
  <c r="T17" i="1"/>
  <c r="S29" i="1"/>
  <c r="T29" i="1"/>
  <c r="R32" i="1"/>
  <c r="P32" i="1"/>
  <c r="S39" i="1"/>
  <c r="T39" i="1"/>
  <c r="P53" i="1"/>
  <c r="R53" i="1"/>
  <c r="T62" i="1"/>
  <c r="S62" i="1"/>
  <c r="T22" i="1"/>
  <c r="S22" i="1"/>
  <c r="S20" i="1"/>
  <c r="S33" i="1"/>
  <c r="S43" i="1"/>
  <c r="S54" i="1"/>
  <c r="S75" i="1"/>
  <c r="T75" i="1"/>
  <c r="S90" i="1"/>
  <c r="T90" i="1"/>
  <c r="S101" i="1"/>
  <c r="T101" i="1"/>
  <c r="S114" i="1"/>
  <c r="T114" i="1"/>
  <c r="S130" i="1"/>
  <c r="T130" i="1"/>
  <c r="S143" i="1"/>
  <c r="T143" i="1"/>
  <c r="S156" i="1"/>
  <c r="T156" i="1"/>
  <c r="S164" i="1"/>
  <c r="T164" i="1"/>
  <c r="S63" i="1"/>
  <c r="R67" i="1"/>
  <c r="T68" i="1"/>
  <c r="S68" i="1"/>
  <c r="R73" i="1"/>
  <c r="T74" i="1"/>
  <c r="S74" i="1"/>
  <c r="R83" i="1"/>
  <c r="T84" i="1"/>
  <c r="S84" i="1"/>
  <c r="R87" i="1"/>
  <c r="R93" i="1"/>
  <c r="T94" i="1"/>
  <c r="S94" i="1"/>
  <c r="R99" i="1"/>
  <c r="T100" i="1"/>
  <c r="S100" i="1"/>
  <c r="R103" i="1"/>
  <c r="T104" i="1"/>
  <c r="S104" i="1"/>
  <c r="R112" i="1"/>
  <c r="T113" i="1"/>
  <c r="S113" i="1"/>
  <c r="R116" i="1"/>
  <c r="T118" i="1"/>
  <c r="S118" i="1"/>
  <c r="R122" i="1"/>
  <c r="T124" i="1"/>
  <c r="S124" i="1"/>
  <c r="R127" i="1"/>
  <c r="T129" i="1"/>
  <c r="S129" i="1"/>
  <c r="R132" i="1"/>
  <c r="T133" i="1"/>
  <c r="S133" i="1"/>
  <c r="R136" i="1"/>
  <c r="T137" i="1"/>
  <c r="S137" i="1"/>
  <c r="R140" i="1"/>
  <c r="T142" i="1"/>
  <c r="S142" i="1"/>
  <c r="R145" i="1"/>
  <c r="T146" i="1"/>
  <c r="S146" i="1"/>
  <c r="R150" i="1"/>
  <c r="T151" i="1"/>
  <c r="S151" i="1"/>
  <c r="R154" i="1"/>
  <c r="T155" i="1"/>
  <c r="S155" i="1"/>
  <c r="R158" i="1"/>
  <c r="T159" i="1"/>
  <c r="S159" i="1"/>
  <c r="R162" i="1"/>
  <c r="T163" i="1"/>
  <c r="S163" i="1"/>
  <c r="R166" i="1"/>
  <c r="T167" i="1"/>
  <c r="S167" i="1"/>
  <c r="S95" i="1"/>
  <c r="T95" i="1"/>
  <c r="S119" i="1"/>
  <c r="T119" i="1"/>
  <c r="S125" i="1"/>
  <c r="T125" i="1"/>
  <c r="S134" i="1"/>
  <c r="T134" i="1"/>
  <c r="S152" i="1"/>
  <c r="T152" i="1"/>
  <c r="R77" i="1"/>
  <c r="T79" i="1"/>
  <c r="S79" i="1"/>
  <c r="T89" i="1"/>
  <c r="S89" i="1"/>
  <c r="P15" i="1"/>
  <c r="S18" i="1"/>
  <c r="P20" i="1"/>
  <c r="S23" i="1"/>
  <c r="P27" i="1"/>
  <c r="S31" i="1"/>
  <c r="P33" i="1"/>
  <c r="S36" i="1"/>
  <c r="P38" i="1"/>
  <c r="S41" i="1"/>
  <c r="P43" i="1"/>
  <c r="S45" i="1"/>
  <c r="P49" i="1"/>
  <c r="S52" i="1"/>
  <c r="P54" i="1"/>
  <c r="S56" i="1"/>
  <c r="P62" i="1"/>
  <c r="P65" i="1"/>
  <c r="P71" i="1"/>
  <c r="P76" i="1"/>
  <c r="P81" i="1"/>
  <c r="P86" i="1"/>
  <c r="P91" i="1"/>
  <c r="P97" i="1"/>
  <c r="P102" i="1"/>
  <c r="P110" i="1"/>
  <c r="P115" i="1"/>
  <c r="P121" i="1"/>
  <c r="P126" i="1"/>
  <c r="P131" i="1"/>
  <c r="P135" i="1"/>
  <c r="P139" i="1"/>
  <c r="P144" i="1"/>
  <c r="P148" i="1"/>
  <c r="P153" i="1"/>
  <c r="P157" i="1"/>
  <c r="P161" i="1"/>
  <c r="P165" i="1"/>
  <c r="S64" i="1"/>
  <c r="T64" i="1"/>
  <c r="S69" i="1"/>
  <c r="T69" i="1"/>
  <c r="S80" i="1"/>
  <c r="T80" i="1"/>
  <c r="S85" i="1"/>
  <c r="T85" i="1"/>
  <c r="S106" i="1"/>
  <c r="T106" i="1"/>
  <c r="S138" i="1"/>
  <c r="T138" i="1"/>
  <c r="S147" i="1"/>
  <c r="T147" i="1"/>
  <c r="S160" i="1"/>
  <c r="T160" i="1"/>
  <c r="S65" i="1"/>
  <c r="S71" i="1"/>
  <c r="S76" i="1"/>
  <c r="S81" i="1"/>
  <c r="S86" i="1"/>
  <c r="S91" i="1"/>
  <c r="S97" i="1"/>
  <c r="S102" i="1"/>
  <c r="S110" i="1"/>
  <c r="S115" i="1"/>
  <c r="S121" i="1"/>
  <c r="S126" i="1"/>
  <c r="S131" i="1"/>
  <c r="S135" i="1"/>
  <c r="S139" i="1"/>
  <c r="S144" i="1"/>
  <c r="S148" i="1"/>
  <c r="S153" i="1"/>
  <c r="S157" i="1"/>
  <c r="S161" i="1"/>
  <c r="S165" i="1"/>
  <c r="T168" i="1"/>
  <c r="S168" i="1"/>
  <c r="T162" i="1" l="1"/>
  <c r="S162" i="1"/>
  <c r="S48" i="1"/>
  <c r="T48" i="1"/>
  <c r="S25" i="1"/>
  <c r="T25" i="1"/>
  <c r="T166" i="1"/>
  <c r="S166" i="1"/>
  <c r="T150" i="1"/>
  <c r="S150" i="1"/>
  <c r="T132" i="1"/>
  <c r="S132" i="1"/>
  <c r="T112" i="1"/>
  <c r="S112" i="1"/>
  <c r="T73" i="1"/>
  <c r="S73" i="1"/>
  <c r="S60" i="1"/>
  <c r="T60" i="1"/>
  <c r="S37" i="1"/>
  <c r="T37" i="1"/>
  <c r="T127" i="1"/>
  <c r="S127" i="1"/>
  <c r="T67" i="1"/>
  <c r="S67" i="1"/>
  <c r="T154" i="1"/>
  <c r="S154" i="1"/>
  <c r="T136" i="1"/>
  <c r="S136" i="1"/>
  <c r="T116" i="1"/>
  <c r="S116" i="1"/>
  <c r="T93" i="1"/>
  <c r="S93" i="1"/>
  <c r="T83" i="1"/>
  <c r="S83" i="1"/>
  <c r="S53" i="1"/>
  <c r="T53" i="1"/>
  <c r="S42" i="1"/>
  <c r="T42" i="1"/>
  <c r="T77" i="1"/>
  <c r="S77" i="1"/>
  <c r="T145" i="1"/>
  <c r="S145" i="1"/>
  <c r="T103" i="1"/>
  <c r="S103" i="1"/>
  <c r="T158" i="1"/>
  <c r="S158" i="1"/>
  <c r="T140" i="1"/>
  <c r="S140" i="1"/>
  <c r="T122" i="1"/>
  <c r="S122" i="1"/>
  <c r="T99" i="1"/>
  <c r="S99" i="1"/>
  <c r="T87" i="1"/>
  <c r="S87" i="1"/>
  <c r="S32" i="1"/>
  <c r="T32" i="1"/>
  <c r="S19" i="1"/>
  <c r="T19" i="1"/>
</calcChain>
</file>

<file path=xl/comments1.xml><?xml version="1.0" encoding="utf-8"?>
<comments xmlns="http://schemas.openxmlformats.org/spreadsheetml/2006/main">
  <authors>
    <author/>
  </authors>
  <commentList>
    <comment ref="I13" authorId="0" shapeId="0">
      <text>
        <r>
          <rPr>
            <sz val="9"/>
            <color rgb="FF000000"/>
            <rFont val="Tahoma"/>
            <family val="2"/>
          </rPr>
          <t>SST YESENIA:</t>
        </r>
        <r>
          <rPr>
            <sz val="9"/>
            <color rgb="FF000000"/>
            <rFont val="Tahoma"/>
            <family val="2"/>
          </rPr>
          <t xml:space="preserve">
Considerar los efectos en la salud del individuo o seguridad de las instalaciones. Ejemplo: tendinitis, síndrome de túnel carpiano.</t>
        </r>
        <r>
          <rPr>
            <sz val="9"/>
            <color rgb="FF000000"/>
            <rFont val="Tahoma"/>
            <family val="2"/>
          </rPr>
          <t xml:space="preserve">
 </t>
        </r>
        <r>
          <rPr>
            <sz val="9"/>
            <color rgb="FF000000"/>
            <rFont val="Tahoma"/>
            <family val="2"/>
          </rPr>
          <t>Se puede escribir parte de la peor consecuencia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13" authorId="0" shapeId="0">
      <text>
        <r>
          <rPr>
            <sz val="9"/>
            <color rgb="FF000000"/>
            <rFont val="Tahoma"/>
            <family val="2"/>
          </rPr>
          <t>Son los controles que se llevan a cabo en este momento, si no se llevan colocar ninguno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4" authorId="0" shapeId="0">
      <text>
        <r>
          <rPr>
            <sz val="9"/>
            <color rgb="FF000000"/>
            <rFont val="Tahoma"/>
            <family val="2"/>
          </rPr>
          <t>CR: Físicos, Químicos, biológicos, ergonómicos, psicosociales, entre otros.</t>
        </r>
      </text>
    </comment>
    <comment ref="F14" authorId="0" shapeId="0">
      <text>
        <r>
          <rPr>
            <sz val="9"/>
            <color rgb="FF000000"/>
            <rFont val="Tahoma"/>
            <family val="2"/>
          </rPr>
          <t>DR: Ruido, Polvos, Bacterias, Maquinas entre otros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4" authorId="0" shapeId="0">
      <text>
        <r>
          <rPr>
            <sz val="9"/>
            <color rgb="FF000000"/>
            <rFont val="Tahoma"/>
            <family val="2"/>
          </rPr>
          <t>FG: Escaleras, Exposición al sol, Animales, Acometida eléctrica, Solventes, entre otros</t>
        </r>
      </text>
    </comment>
    <comment ref="J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al nivel de la fuente que genera el riesgo. Si no existen se debe colocar ninguno.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del medio de transmisión el riesgo. Si no existen se debe colocar ninguno.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</rPr>
          <t>SST YESENIA: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Controles existentes a nivel de la persona o receptor el riesgo. Ejemplo: se realizan pausas activas</t>
        </r>
      </text>
    </comment>
    <comment ref="W14" authorId="0" shapeId="0">
      <text>
        <r>
          <rPr>
            <sz val="9"/>
            <color rgb="FF000000"/>
            <rFont val="Tahoma"/>
            <family val="2"/>
          </rPr>
          <t xml:space="preserve">
SIEMPRE HAY REQUISITO LEGAL</t>
        </r>
      </text>
    </comment>
    <comment ref="X14" authorId="0" shapeId="0">
      <text>
        <r>
          <rPr>
            <sz val="9"/>
            <color rgb="FF000000"/>
            <rFont val="Tahoma"/>
            <family val="2"/>
          </rPr>
          <t>Modificar un diseño para eliminar el peligro, por ejemplo, introducir dispositivos mecánicos de alzamiento para eliminar el peligro de manipulación manual</t>
        </r>
      </text>
    </comment>
    <comment ref="Y14" authorId="0" shapeId="0">
      <text>
        <r>
          <rPr>
            <sz val="9"/>
            <color rgb="FF000000"/>
            <rFont val="Tahoma"/>
            <family val="2"/>
          </rPr>
          <t>Sustituir por un material menos peligroso o reducir la energía del sistema (por ejemplo, reducir la fuerza, el amperaje, la presión, la temperatura, etc)</t>
        </r>
      </text>
    </comment>
    <comment ref="Z14" authorId="0" shapeId="0">
      <text>
        <r>
          <rPr>
            <sz val="18"/>
            <color rgb="FF000000"/>
            <rFont val="Tahoma"/>
            <family val="2"/>
          </rPr>
          <t>Instalar sistemas de ventilación, protección para las maquinas, enclavamiento, cerramiento acústicos, etc.</t>
        </r>
      </text>
    </comment>
    <comment ref="AA14" authorId="0" shapeId="0">
      <text>
        <r>
          <rPr>
            <sz val="9"/>
            <color rgb="FF000000"/>
            <rFont val="Tahoma"/>
            <family val="2"/>
          </rPr>
          <t>Instalación de alarmas, procedimientos de seguridad, inspecciones de los equipos, controles de acceso, nuevos procedimientos,nueva señalización en un área, en un producto, en una maquinaria, entre otros.</t>
        </r>
      </text>
    </comment>
    <comment ref="AB14" authorId="0" shapeId="0">
      <text>
        <r>
          <rPr>
            <sz val="9"/>
            <color rgb="FF000000"/>
            <rFont val="Tahoma"/>
            <family val="2"/>
          </rPr>
          <t>Gafas de seguridad, protección auditiva, máscaras faciales, arneses de seguridady cuerdas, respiradores y guantes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<sst xmlns="http://schemas.openxmlformats.org/spreadsheetml/2006/main" count="2861" uniqueCount="275">
  <si>
    <t>INFORMACIÓN GENERAL DE LA EMPRESA</t>
  </si>
  <si>
    <t>Nombre de la Empresa</t>
  </si>
  <si>
    <t>IPS CLINICA SAN RAFAEL SEDE ALAMOS</t>
  </si>
  <si>
    <t>PROMEDIO MENSUAL DE TRABAJADORES:</t>
  </si>
  <si>
    <t>NIT:</t>
  </si>
  <si>
    <t>Centros de Trabajo</t>
  </si>
  <si>
    <t>SI</t>
  </si>
  <si>
    <t>X</t>
  </si>
  <si>
    <t>NO</t>
  </si>
  <si>
    <t>Actividad Económica:Sector Salud</t>
  </si>
  <si>
    <t>Dirección  Calle 11 No. 24-30, Barrio Álamos</t>
  </si>
  <si>
    <t>Fecha de creación:</t>
  </si>
  <si>
    <t>Ultima Actualización: 04/03/2021</t>
  </si>
  <si>
    <t>1. PROCESO</t>
  </si>
  <si>
    <t>2. AREA</t>
  </si>
  <si>
    <t>3. CARGO</t>
  </si>
  <si>
    <t>4.  ACTIVIDAD</t>
  </si>
  <si>
    <t>5. PELIGRO</t>
  </si>
  <si>
    <t>6.  RUTINARIO (SI/NO)</t>
  </si>
  <si>
    <t>7. EFECTOS POSIBLE</t>
  </si>
  <si>
    <t>8.CONTROLES EXISTENTES</t>
  </si>
  <si>
    <t>9. EVALUACION DEL RIESGO</t>
  </si>
  <si>
    <t>10. VALORACION DEL RIESGO</t>
  </si>
  <si>
    <t>11. CRITERIOS PARA ESTABLECER CONTROLES</t>
  </si>
  <si>
    <t>12. MEDIDAS DE INTERVENCION</t>
  </si>
  <si>
    <t>CLASIFICACIÓN DEL RIESGO</t>
  </si>
  <si>
    <t>DESCRIPCIÓN DEL RIESGO</t>
  </si>
  <si>
    <t>FUENTE GENERADORA PELIGRO</t>
  </si>
  <si>
    <t>FUENTE</t>
  </si>
  <si>
    <t>MEDIO</t>
  </si>
  <si>
    <t>INDIVIDUO</t>
  </si>
  <si>
    <t>NIVEL DE DEFICIENCIA</t>
  </si>
  <si>
    <t>NIVEL DE EXPOSICION</t>
  </si>
  <si>
    <t>NIVEL DE Probabilidad  NP = (NDXNE)</t>
  </si>
  <si>
    <t>INTERPRETACION  DEL NIVEL DE PROBABILIDAD</t>
  </si>
  <si>
    <t>NIVEL DE CONSECUENCIA</t>
  </si>
  <si>
    <t>NIVEL DEL RIESGO  E INTERVENCION (NR = NP *NC)</t>
  </si>
  <si>
    <t>INTERPRETACION DEL NIVEL DE RIESGO</t>
  </si>
  <si>
    <t>ACEPTABILIDAD DEL RIESGO</t>
  </si>
  <si>
    <t>No  Expuestos</t>
  </si>
  <si>
    <t>PEOR CONSECUENCIA O POSIBLE CONSECUENCIA</t>
  </si>
  <si>
    <t>Requsitos Legal especifico asociado (SI/NO)</t>
  </si>
  <si>
    <t>ELIMINACIÓN</t>
  </si>
  <si>
    <t>SUSTITUCIÓN</t>
  </si>
  <si>
    <t>CONTROLES DE INGENIERÍA</t>
  </si>
  <si>
    <t>SEÑALIZACIÓN/ADVERTENCIA O CONTROLES ADMINISTRATIVOS</t>
  </si>
  <si>
    <t>EQUIPO DE PROTECCIÓN PERSONAL</t>
  </si>
  <si>
    <t>RESPONSABLE DEL SEGUIMIENTO</t>
  </si>
  <si>
    <t>APOYO</t>
  </si>
  <si>
    <t>Facturación y cuentas médicas</t>
  </si>
  <si>
    <t>Líder facturación y cuentas médicas</t>
  </si>
  <si>
    <t>Realizar informe de gestión mensual</t>
  </si>
  <si>
    <t>ERGONOMICO</t>
  </si>
  <si>
    <t>Postura prolongada mantenida: Las actividades de procesamiento de información implican posición sedentaria prolongada.
Movimiento repetitivo: Las actividades de procesamiento de información implican digitación de información y manipulación de mouse.</t>
  </si>
  <si>
    <t>Silla, escritorio,postura, movimiento repetitivo.</t>
  </si>
  <si>
    <t>Desordenes musculo-esqueléticos, cansancio postural.Dolores de espalda, cuello, y extremidades inferiores, tunel carpiano</t>
  </si>
  <si>
    <t>Ninguno</t>
  </si>
  <si>
    <t>Pausa activa</t>
  </si>
  <si>
    <t>Desordenes musculo-esqueléticos, tunel carpiano</t>
  </si>
  <si>
    <t>-</t>
  </si>
  <si>
    <t>Pausas Activas</t>
  </si>
  <si>
    <t>SST-ARL</t>
  </si>
  <si>
    <t>PSICOSOCIAL</t>
  </si>
  <si>
    <t>Presión del cargo, toma de decisiones, manejo de personal.</t>
  </si>
  <si>
    <t>Responsabilidades del Cargo</t>
  </si>
  <si>
    <t>Estrés,migrañas, alteraciones emocionales, insomnio, alteraciones gastrointestinales</t>
  </si>
  <si>
    <t>PVE</t>
  </si>
  <si>
    <t>Remitirse al informe de la batería de riesgo psicosocial según resolución 2446 de 2008</t>
  </si>
  <si>
    <t>LOCATIVO</t>
  </si>
  <si>
    <t>Caidas al mismo y diferente nivel, tropezones.</t>
  </si>
  <si>
    <t>Estado de la infraestructura</t>
  </si>
  <si>
    <t>Desgarros, luxaciones, fracturas</t>
  </si>
  <si>
    <t>Limpieza de pisos, reporte de condiciones</t>
  </si>
  <si>
    <t>Capacitación en prevención de caídas</t>
  </si>
  <si>
    <t>Desgarros, fracturas,contusiones,heridas, traumatismos</t>
  </si>
  <si>
    <t>Inspecciones</t>
  </si>
  <si>
    <t>SST-COPASST-ARL</t>
  </si>
  <si>
    <t>NATURAL</t>
  </si>
  <si>
    <t>Emergencias que se puedan presentar derivadas de un sismo, tormenta, incendio, vendavales</t>
  </si>
  <si>
    <t>Circunstancias sujetas al clima y la naturaleza</t>
  </si>
  <si>
    <t>Heridas, contusiones, fracturas,  amputaciones, golpes por o contra objeto, muerte, daños a la propiedad</t>
  </si>
  <si>
    <t>Brigada de emergencia</t>
  </si>
  <si>
    <t>Fractura</t>
  </si>
  <si>
    <t xml:space="preserve">Plan de emergencias, seguimiento brigadas de emergencia y capacitar al personal en: Primeros auxilios, evacuación y control de incendios.  </t>
  </si>
  <si>
    <t>FÍSICO</t>
  </si>
  <si>
    <t>Iluminación generada por el uso de terminales</t>
  </si>
  <si>
    <t>Uso de computador</t>
  </si>
  <si>
    <t>Fatiga ocular, dolor de cabeza</t>
  </si>
  <si>
    <t>Pausa activa ocular</t>
  </si>
  <si>
    <t>Disminución de la visión</t>
  </si>
  <si>
    <t>Realizar pausas activas mínimo dos veces al día, distancia de pantalla mínimo 30 cm de la cara</t>
  </si>
  <si>
    <t>Coordinar personal de facturación</t>
  </si>
  <si>
    <t>BIOLOGICO</t>
  </si>
  <si>
    <t>Exposición a agente biológico SARS-COV-2</t>
  </si>
  <si>
    <t>Contacto por gotas, superficies contaminadas</t>
  </si>
  <si>
    <t>Obtener Covid-19, infección respiratoria aguda (IRA)</t>
  </si>
  <si>
    <t>Uso de tapabocas</t>
  </si>
  <si>
    <t>Muerte</t>
  </si>
  <si>
    <t>Ubicación del área en sede Alamos</t>
  </si>
  <si>
    <t>Reforzar señalización sobre lavado de manos, capacitación sobre bioseguridad, cambio de horario administrativo, prueba para covid-19, encuesta para seguimiento a trabajadores, creación de protocolos para atención de la pandemia</t>
  </si>
  <si>
    <t>Tapabocas desechable</t>
  </si>
  <si>
    <t>COPASST-SST-ARL</t>
  </si>
  <si>
    <t>VIAL</t>
  </si>
  <si>
    <t>Accidentes de tránsito</t>
  </si>
  <si>
    <t>Desplazamiento a reuniones</t>
  </si>
  <si>
    <t>Fracturas, contusiones</t>
  </si>
  <si>
    <t>Capacitación en prevención vial, PESV</t>
  </si>
  <si>
    <t>Conciliar con EPS’s</t>
  </si>
  <si>
    <t>Autorización de servicios hospitalarios</t>
  </si>
  <si>
    <t>Probabilidad de sufrir un evento adverso e indeseado (accidente o enfermedad) en el trabajo y condicionado por ciertos “factores de riesgo ergonómico”. obligan a movimientos rápidos y con una elevada frecuencia</t>
  </si>
  <si>
    <t>Postura prolongada</t>
  </si>
  <si>
    <t>Desordenes musculo-esqueléticos, tunel carpiano, cervicaljias, ecoliosis, cifosis.</t>
  </si>
  <si>
    <t>Capacitacion Higiene Postural y Pausas Activas y uso de pad mouse</t>
  </si>
  <si>
    <t>Responsabilidades propias de cargo, toma de decisiones.</t>
  </si>
  <si>
    <t>Auditoría de cuentas médicas</t>
  </si>
  <si>
    <t>Silla, escritorio,postura.</t>
  </si>
  <si>
    <t>ajuste de puestos de trabajo (escritorio, silla)</t>
  </si>
  <si>
    <t>Capacitacion Higiene Postural y Pausas Activas y utilización de pad mouse y descansa pies.</t>
  </si>
  <si>
    <t>Responsabilidad (posible glosa de cuenta)</t>
  </si>
  <si>
    <t>Analista de Convenios</t>
  </si>
  <si>
    <t>Hacer seguimiento a la ejecución de los contratos en modalidad especial. Revisar diariamente el informe de auditoría, y hacer gestión sobre los pendientes. Descargar informe de facturación  semanalmente para revisión y reporte de errores en la facturación entre los contratos o identificar y reportar a auditoria medica los consumos que elevan el costo de la estancia para que se generen estrategias de control y realizar los respectivos controles</t>
  </si>
  <si>
    <t>Presión del cargo, toma de decisiones, concentración</t>
  </si>
  <si>
    <t>Gestionar los requerimientos administrativos solicitados por la EPS para los pacientes incluidos en el contrato y garantizar la atención oportuna. Realizar revisión de la ejecución de los contratos en modalidad especial con los responsables de la EPS. Realizar capacitaciones al personal pertinente sobre cambios, ajustes y novedades en los contratos de modalidad especial. Revisar de forma continua correo electrónico para resolver las solicitudes y requerimientos. Tener adecuada comunicación con los referentes de la EPS de convenios especiales</t>
  </si>
  <si>
    <t>Desplazamiento a reuniones con EPS</t>
  </si>
  <si>
    <t>Desplazamientos aplazados por pandemia</t>
  </si>
  <si>
    <t>Coordinador glosas y devoluciones</t>
  </si>
  <si>
    <t>Consolidar información de glosas y devoluciones, generar informes</t>
  </si>
  <si>
    <t>Preparar documentos soporte para conciliaciones</t>
  </si>
  <si>
    <t>Asistir a las conciliaciones agendadas por las diferentes EPS’s o aseguradoras</t>
  </si>
  <si>
    <t>PUBLICO</t>
  </si>
  <si>
    <t>Condiciones de desplazamiento que puede generar robos, atracos</t>
  </si>
  <si>
    <t>Golpes, Atraco, Fracturas, muerte</t>
  </si>
  <si>
    <t>Lesiones por golpes</t>
  </si>
  <si>
    <t>Capacitación en riesgo público</t>
  </si>
  <si>
    <t>Analista de contratación</t>
  </si>
  <si>
    <t>Actualizar o renovar manuales tarifarios en el sistema de información de la IPS</t>
  </si>
  <si>
    <t>Levantar información estadística necesaria para nuevas contrataciones</t>
  </si>
  <si>
    <t>Presión del cargo, toma de decisiones</t>
  </si>
  <si>
    <t>Mantener la documentación legal al día</t>
  </si>
  <si>
    <t>Solicitud de cotizaciones, cargue de tarifas, aval para procedimientos</t>
  </si>
  <si>
    <t>Analista de cartera</t>
  </si>
  <si>
    <t>Actualizar cartera de acuerdo con la información de pagos entregadas por las diferentes EPS’s y líder de área</t>
  </si>
  <si>
    <t>Asistir a citas de conciliación de cartera</t>
  </si>
  <si>
    <t>Auxiliar de radicación</t>
  </si>
  <si>
    <t>Consolidar y salvaguardar la papelería entregada para la preparación de la radicación ya sea física o virtual</t>
  </si>
  <si>
    <t>MECANICO</t>
  </si>
  <si>
    <t>Cortadas con papelería</t>
  </si>
  <si>
    <t>Papeles</t>
  </si>
  <si>
    <t>Heridas</t>
  </si>
  <si>
    <t>Cortada</t>
  </si>
  <si>
    <t>Auto cuidado</t>
  </si>
  <si>
    <t>Custodiar las historias clínicas y facturas hasta tanto no se hayan entregado a el área de archivo para su posterior custodia documental</t>
  </si>
  <si>
    <t>Escanear y soportar la papelería de acuerdo con los servicios prestados, garantizando el total de los soportes que serán entregados a la EPSs, con la cuenta médica.</t>
  </si>
  <si>
    <t>Generar los informes de las diferentes entidades radicadas con el fin de que sea consolidado por la Coordinar y garantizar la información verídica y oportuna</t>
  </si>
  <si>
    <t>Auxiliar de Facturación y cuentas médicas</t>
  </si>
  <si>
    <t>Recepción e ingreso de órdenes médicas en el sistema</t>
  </si>
  <si>
    <t>ERGONÓMICO</t>
  </si>
  <si>
    <r>
      <rPr>
        <b/>
        <sz val="7"/>
        <color rgb="FF000000"/>
        <rFont val="Tahoma"/>
        <family val="2"/>
      </rPr>
      <t>Postura prolongada mantenida:</t>
    </r>
    <r>
      <rPr>
        <sz val="7"/>
        <color rgb="FF000000"/>
        <rFont val="Tahoma"/>
        <family val="2"/>
      </rPr>
      <t xml:space="preserve"> Las actividades de procesamiento de información implican posición sedentaria prolongada.</t>
    </r>
    <r>
      <rPr>
        <sz val="7"/>
        <color rgb="FF000000"/>
        <rFont val="Tahoma"/>
        <family val="2"/>
      </rPr>
      <t xml:space="preserve">
</t>
    </r>
    <r>
      <rPr>
        <b/>
        <sz val="7"/>
        <color rgb="FF000000"/>
        <rFont val="Tahoma"/>
        <family val="2"/>
      </rPr>
      <t>Movimiento repetitivo:</t>
    </r>
    <r>
      <rPr>
        <sz val="7"/>
        <color rgb="FF000000"/>
        <rFont val="Tahoma"/>
        <family val="2"/>
      </rPr>
      <t xml:space="preserve"> Las actividades de procesamiento de información implican digitación de información y manipulación de mouse.</t>
    </r>
  </si>
  <si>
    <t>Silla, escritorio, postura, movimiento repetitivo</t>
  </si>
  <si>
    <t>Desordenes musculo-esqueléticos, cansancio postural. Dolores de espalda, cuello, y extremidades inferiores, tùnel carpiano</t>
  </si>
  <si>
    <t>Pausa activas</t>
  </si>
  <si>
    <t>Capacitacion Higiene Postural y Pausas Activas</t>
  </si>
  <si>
    <t>NA</t>
  </si>
  <si>
    <t>PÚBLICO</t>
  </si>
  <si>
    <t>Atención de usuarios que puede ocasionar robos, atracos, asaltos</t>
  </si>
  <si>
    <t>Agresiones: verbales o físicas.</t>
  </si>
  <si>
    <t>Heridas, contusiones, golpes por o contra objeto, daños a la propiedad</t>
  </si>
  <si>
    <t>Orientador periódicamente</t>
  </si>
  <si>
    <t>Contusión</t>
  </si>
  <si>
    <t>SST-COPASST</t>
  </si>
  <si>
    <t>Situaciones y condiciones del trabajo, la ejecución de la tarea y horarios de trabajo los cuales tienen la capacidad de afectar, en forma negativa, el bienestar y la salud (física, psíquica y/o social)</t>
  </si>
  <si>
    <t>Atención al cliente, programación de trabajo</t>
  </si>
  <si>
    <t>Estrés, migrañas, alteraciones emocionales, insomnio, alteraciones gastrointestinales</t>
  </si>
  <si>
    <t>MECÁNICO</t>
  </si>
  <si>
    <t>Cortadas</t>
  </si>
  <si>
    <t>Superficies de trabajo, desniveles, condiciones de la infraestructura</t>
  </si>
  <si>
    <t>Caídas, golpes, traumas, fracturas</t>
  </si>
  <si>
    <t>Rondas por parte del orientador, capacitación en prevención de caídas</t>
  </si>
  <si>
    <t>Recepción y/o entrega de dinero</t>
  </si>
  <si>
    <t>Manejo de dinero</t>
  </si>
  <si>
    <t>Recepción de dinero</t>
  </si>
  <si>
    <t>Estrés</t>
  </si>
  <si>
    <t>BIOLÓGICO</t>
  </si>
  <si>
    <t>Bacterias</t>
  </si>
  <si>
    <t>Conjuntivitis, dermatitis, infecciones</t>
  </si>
  <si>
    <t>Dermatitis, infecciones</t>
  </si>
  <si>
    <t>Lavado de manos, auto cuidado</t>
  </si>
  <si>
    <t>Remisión de pacientes a sala de espera</t>
  </si>
  <si>
    <t>MISIONAL</t>
  </si>
  <si>
    <t>Apoyo diagnóstico y terapéutico</t>
  </si>
  <si>
    <t>Líder  Consulta Externa y Apoyo Diagnóstico</t>
  </si>
  <si>
    <t>Coordinar, dirigir, apoyar y hacer seguimiento a las actividades que desarrolla el equipo de trabajo</t>
  </si>
  <si>
    <t>Reforzar señalización sobre lavado de manos, capacitación sobre bioseguridad, cambio de horario, prueba para covid-19, encuesta para seguimiento a trabajadores, creación de protocolos para atención de la pandemia</t>
  </si>
  <si>
    <t>Desplazamiento entre sedes</t>
  </si>
  <si>
    <t>Gestionar con los diferentes especialistas las agendas mensuales y velar por el cumplimiento de las agendas diarias en los diferentes procesos</t>
  </si>
  <si>
    <t>Revisar y dar respuesta a la correspondencia, responder PQRS dentro de los tiempos estipulados, medir y analizar los indicadores propuestos para el proceso, elaborar planes de mejora y acciones correctivas del proceso</t>
  </si>
  <si>
    <t>Hacer seguimiento al proceso de call center</t>
  </si>
  <si>
    <t>Realizar auditoria a cuentas de pago a prestadores de servicios externos</t>
  </si>
  <si>
    <t>Médico General Consulta Externa</t>
  </si>
  <si>
    <t>Proporcionar atención directa al usuario de acuerdo con los procedimientos, instructivos, protocolos, guías, normas de bioseguridad y demás que disponga la institución</t>
  </si>
  <si>
    <t>Presión del cargo, toma de decisiones, monotonia, concentración en la labor</t>
  </si>
  <si>
    <t>Exposición a microorganismos que puedan dar lugar a enfermedades, motivada por la actividad laboral.
Su transmisión puede ser por vía respiratoria o por punciones o cortadas</t>
  </si>
  <si>
    <t>Inhalacion y/o contacto con patogenos del ambiente</t>
  </si>
  <si>
    <t>Transmisión de enfermedades infectocontagiosas</t>
  </si>
  <si>
    <t>Uso de tapabocas, guantes, bata, otros</t>
  </si>
  <si>
    <t xml:space="preserve"> Capacitación sobre normas de bioseguridad. Capacitación de lavado de manos aprobada por la OMS</t>
  </si>
  <si>
    <t>Tapabocas desechable o de alta eficiencia, guantes según la actividad</t>
  </si>
  <si>
    <t>COPASST-SST</t>
  </si>
  <si>
    <t>Contacto por gotas, superficies contaminadas o fluidos</t>
  </si>
  <si>
    <t>Reforzar señalización sobre lavado de manos, capacitación sobre bioseguridad, cambio de horario alternando a los colaboradores, prueba para covid-19, encuesta para seguimiento a trabajadores, creación de protocolos para atención de la pandemia</t>
  </si>
  <si>
    <t>Tapabocas desechable, gafas de seguridad, careta</t>
  </si>
  <si>
    <t>Prescribir y/o realizar procedimientos para ayudar en el diagnóstico y tratamiento de los pacientes según el criterio médico</t>
  </si>
  <si>
    <t>Realizar registro de evoluciones en historia clínica de los pacientes</t>
  </si>
  <si>
    <t>Asistir al especialista en cuanto a transcripción de historia clínica a las diferentes especialidades que requieran tener una consulta asistida</t>
  </si>
  <si>
    <t>Auxiliar enfermería</t>
  </si>
  <si>
    <t>Entrega de Historias Clínicas y dar información al paciente</t>
  </si>
  <si>
    <t>Calzado anti deslizante EVA</t>
  </si>
  <si>
    <t>Verificación de insumos en los consultorios</t>
  </si>
  <si>
    <t>Apoyo a especialistas en consultorio (toma de signos vitales y registro de notas en pc)</t>
  </si>
  <si>
    <t>Exposición a microorganismos que puedan dar lugar a enfermedades, motivada por la actividad laboral.
Su transmisión puede ser por vía respiratoria</t>
  </si>
  <si>
    <t>Inhalacion y/o contacto con patogenos del ambiente.</t>
  </si>
  <si>
    <t>Uso de guantes de caucho</t>
  </si>
  <si>
    <t>Guantes de caucho</t>
  </si>
  <si>
    <t>Toma de muestras covid-19 a pacientes</t>
  </si>
  <si>
    <t>Gestión del ambiente físico</t>
  </si>
  <si>
    <t>Orientador</t>
  </si>
  <si>
    <t>Requisa de bolsos a la entrada y salida de pacientes/usuarios</t>
  </si>
  <si>
    <t>Postura de pie prolongado</t>
  </si>
  <si>
    <t>Desordenes musculo-esqueléticos, cansancio. Dolores de espalda y extremidades inferiores</t>
  </si>
  <si>
    <t>Situaciones y condiciones del trabajo, la ejecución de la tarea  los cuales tienen la capacidad de afectar, en forma negativa, el bienestar y la salud (física, psíquica y/o social)</t>
  </si>
  <si>
    <t>Asignación de turnos y dar indicaciones a los pacientes/usuarios</t>
  </si>
  <si>
    <t>Inspección de consultorios</t>
  </si>
  <si>
    <t>Auxiliar servicios generales</t>
  </si>
  <si>
    <t>Limpieza y desinfección de pisos, paredes y baños</t>
  </si>
  <si>
    <t>Movimientos repetitivos en hombros, espalda y manos</t>
  </si>
  <si>
    <t>Uso de trapeador, limpieza de baños y paredes</t>
  </si>
  <si>
    <t>Desordenes musculo-esqueléticos, cansancio, dolores de espalda, cuello, túnel carpiano</t>
  </si>
  <si>
    <t>Carro escurridor</t>
  </si>
  <si>
    <t>Desordenes musculo-esqueléticos, epicondilitis, túnel carpiano</t>
  </si>
  <si>
    <t>Programación de trabajo</t>
  </si>
  <si>
    <t>Estrés, alteraciones emocionales, insomnio, alteraciones gastrointestinales</t>
  </si>
  <si>
    <t>Golpes</t>
  </si>
  <si>
    <t>Instrumentos de trabajo</t>
  </si>
  <si>
    <t>QUÍMICO</t>
  </si>
  <si>
    <t>Líquidos y gases</t>
  </si>
  <si>
    <t>Productos de aseo</t>
  </si>
  <si>
    <t>Mareo, intoxicación, dermatitis</t>
  </si>
  <si>
    <t>Uso de guantes de latex y tapabocas desechable</t>
  </si>
  <si>
    <t>Quemadura de vías digestivas y respiratoria</t>
  </si>
  <si>
    <t>Fichas de seguridad, capacitación en el uso adecuado de los productos químicos</t>
  </si>
  <si>
    <t>Monogafas transparentes, guantes de latex, bata de seguridad, zapatos antideslizantes EVA, tapabocas desechable</t>
  </si>
  <si>
    <t>Recolección de residuos sólidos ordinarios y peligrosos</t>
  </si>
  <si>
    <t>Exposición a microorganismos que puedan dar lugar a enfermedades, motivada por la actividad laboral.
Su transmisión puede ser por vía respiratoria o por contacto</t>
  </si>
  <si>
    <t>Uso de guantes de caucho, mascarilla 6001</t>
  </si>
  <si>
    <t>Guantes de caucho, mascarilla 6001</t>
  </si>
  <si>
    <t>Flexión repetitiva del tronco, manipulación de cargas</t>
  </si>
  <si>
    <t>Recolección de residuos</t>
  </si>
  <si>
    <t>Desordenes musculo-esqueléticos, cansancio, dolores de espalda</t>
  </si>
  <si>
    <t>Desordenes musculo-esqueléticos</t>
  </si>
  <si>
    <t>Especialistas</t>
  </si>
  <si>
    <t>Atención especializada a pacientes</t>
  </si>
  <si>
    <t>Plegable informativo sobre pausas activas e higiene postural</t>
  </si>
  <si>
    <t>Orientador periódicamente vigila</t>
  </si>
  <si>
    <t>Rondas por parte del orientador, limpieza de pisos</t>
  </si>
  <si>
    <t xml:space="preserve">Plan de emergencias, seguimiento brigadas de emergencia y capacitar al personal propio en: Primeros auxilios, evacuación y control de incendios.  </t>
  </si>
  <si>
    <t>PROYECTOS</t>
  </si>
  <si>
    <t>Clientes</t>
  </si>
  <si>
    <t>Usuarios</t>
  </si>
  <si>
    <t>Uso de servicios de salud</t>
  </si>
  <si>
    <t xml:space="preserve"> </t>
  </si>
  <si>
    <t>MATRIZ DE IDENTIFICACIÓN DE PELIGROS, VALORACIÓN DE RIESGOS Y DETERMINACIÓN DE LOS CONTROLES</t>
  </si>
  <si>
    <t>CÓDIGO 
13-1-OD-006</t>
  </si>
  <si>
    <t>TIPO DOCUMENTO 
FORMATO</t>
  </si>
  <si>
    <t>PROCESO
 APOYO</t>
  </si>
  <si>
    <t>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</si>
</sst>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240A]dd/mm/yyyy"/>
    <numFmt numFmtId="165" formatCode="dd/mm/yy"/>
  </numFmts>
  <fonts count="4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6"/>
      <color rgb="FF000000"/>
      <name val="Tahoma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8"/>
      <color rgb="FF000000"/>
      <name val="Tahoma"/>
      <family val="2"/>
    </font>
    <font>
      <sz val="15"/>
      <color rgb="FF000000"/>
      <name val="Tahoma1"/>
    </font>
    <font>
      <b/>
      <sz val="15"/>
      <color rgb="FF000000"/>
      <name val="Tahoma1"/>
    </font>
    <font>
      <sz val="10"/>
      <color rgb="FF000000"/>
      <name val="Tahoma1"/>
    </font>
    <font>
      <sz val="10"/>
      <color rgb="FF000000"/>
      <name val="Tahoma"/>
      <family val="2"/>
    </font>
    <font>
      <sz val="8"/>
      <color rgb="FF000000"/>
      <name val="Tahoma1"/>
    </font>
    <font>
      <b/>
      <sz val="15"/>
      <color rgb="FF000000"/>
      <name val="Tahoma"/>
      <family val="2"/>
    </font>
    <font>
      <sz val="11"/>
      <color rgb="FF000000"/>
      <name val="Tahoma1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sz val="7"/>
      <color rgb="FF000000"/>
      <name val="Tahoma"/>
      <family val="2"/>
    </font>
    <font>
      <sz val="10"/>
      <color rgb="FF000000"/>
      <name val="Candara"/>
      <family val="2"/>
    </font>
    <font>
      <sz val="8"/>
      <color rgb="FFC9211E"/>
      <name val="Tahoma"/>
      <family val="2"/>
    </font>
    <font>
      <sz val="10"/>
      <color rgb="FF000000"/>
      <name val="Calibri"/>
      <family val="2"/>
    </font>
    <font>
      <sz val="12"/>
      <color rgb="FF000000"/>
      <name val="Tahoma"/>
      <family val="2"/>
    </font>
    <font>
      <sz val="11"/>
      <color rgb="FF000000"/>
      <name val="Candara"/>
      <family val="2"/>
    </font>
    <font>
      <sz val="15"/>
      <color rgb="FF000000"/>
      <name val="Tahoma"/>
      <family val="2"/>
    </font>
    <font>
      <b/>
      <sz val="2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 Light"/>
      <family val="2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EEBF7"/>
        <bgColor rgb="FFDEEBF7"/>
      </patternFill>
    </fill>
    <fill>
      <patternFill patternType="solid">
        <fgColor rgb="FFFAEBD7"/>
        <bgColor rgb="FFFAEBD7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5B9BD5"/>
        <bgColor rgb="FF5B9BD5"/>
      </patternFill>
    </fill>
    <fill>
      <patternFill patternType="solid">
        <fgColor rgb="FFAFABAB"/>
        <bgColor rgb="FFAFABAB"/>
      </patternFill>
    </fill>
    <fill>
      <patternFill patternType="solid">
        <fgColor rgb="FFED7D31"/>
        <bgColor rgb="FFED7D31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Alignment="0" applyProtection="0"/>
    <xf numFmtId="0" fontId="1" fillId="0" borderId="0" applyNumberFormat="0" applyFon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0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7">
    <xf numFmtId="0" fontId="0" fillId="0" borderId="0" xfId="0"/>
    <xf numFmtId="0" fontId="15" fillId="0" borderId="0" xfId="0" applyFont="1" applyAlignment="1" applyProtection="1">
      <alignment vertical="center"/>
    </xf>
    <xf numFmtId="0" fontId="16" fillId="9" borderId="0" xfId="0" applyFont="1" applyFill="1" applyAlignment="1"/>
    <xf numFmtId="0" fontId="16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16" fillId="9" borderId="3" xfId="0" applyFont="1" applyFill="1" applyBorder="1" applyAlignment="1"/>
    <xf numFmtId="0" fontId="16" fillId="9" borderId="4" xfId="0" applyFont="1" applyFill="1" applyBorder="1" applyAlignment="1"/>
    <xf numFmtId="0" fontId="16" fillId="9" borderId="5" xfId="0" applyFont="1" applyFill="1" applyBorder="1" applyAlignment="1"/>
    <xf numFmtId="0" fontId="16" fillId="9" borderId="6" xfId="0" applyFont="1" applyFill="1" applyBorder="1" applyAlignment="1"/>
    <xf numFmtId="0" fontId="18" fillId="0" borderId="0" xfId="16" applyFont="1" applyFill="1" applyAlignment="1" applyProtection="1"/>
    <xf numFmtId="0" fontId="19" fillId="0" borderId="0" xfId="16" applyFont="1" applyFill="1" applyAlignment="1" applyProtection="1">
      <alignment horizontal="left" vertical="center"/>
    </xf>
    <xf numFmtId="0" fontId="17" fillId="0" borderId="0" xfId="16" applyFont="1" applyFill="1" applyAlignment="1" applyProtection="1">
      <alignment vertical="center"/>
    </xf>
    <xf numFmtId="0" fontId="20" fillId="0" borderId="0" xfId="16" applyFont="1" applyFill="1" applyAlignment="1" applyProtection="1">
      <alignment vertical="center"/>
    </xf>
    <xf numFmtId="0" fontId="19" fillId="0" borderId="0" xfId="16" applyFont="1" applyFill="1" applyAlignment="1" applyProtection="1">
      <alignment horizontal="center" vertical="center"/>
    </xf>
    <xf numFmtId="0" fontId="21" fillId="0" borderId="0" xfId="16" applyFont="1" applyFill="1" applyAlignment="1" applyProtection="1">
      <alignment horizontal="left"/>
    </xf>
    <xf numFmtId="0" fontId="21" fillId="0" borderId="0" xfId="16" applyFont="1" applyFill="1" applyAlignment="1" applyProtection="1"/>
    <xf numFmtId="0" fontId="19" fillId="0" borderId="0" xfId="16" applyFont="1" applyFill="1" applyAlignment="1" applyProtection="1">
      <alignment vertical="center"/>
    </xf>
    <xf numFmtId="0" fontId="21" fillId="0" borderId="0" xfId="16" applyFont="1" applyFill="1" applyAlignment="1" applyProtection="1">
      <alignment horizontal="center"/>
    </xf>
    <xf numFmtId="0" fontId="19" fillId="0" borderId="0" xfId="16" applyFont="1" applyFill="1" applyAlignment="1" applyProtection="1">
      <alignment horizontal="center"/>
    </xf>
    <xf numFmtId="0" fontId="13" fillId="0" borderId="0" xfId="16" applyFont="1" applyFill="1" applyAlignment="1" applyProtection="1"/>
    <xf numFmtId="164" fontId="19" fillId="0" borderId="0" xfId="16" applyNumberFormat="1" applyFont="1" applyFill="1" applyAlignment="1" applyProtection="1">
      <alignment horizontal="left" vertical="center"/>
    </xf>
    <xf numFmtId="165" fontId="19" fillId="0" borderId="0" xfId="16" applyNumberFormat="1" applyFont="1" applyFill="1" applyAlignment="1" applyProtection="1">
      <alignment horizontal="left" vertical="center"/>
    </xf>
    <xf numFmtId="0" fontId="19" fillId="0" borderId="8" xfId="16" applyFont="1" applyFill="1" applyBorder="1" applyAlignment="1" applyProtection="1">
      <alignment horizontal="left" vertical="center"/>
    </xf>
    <xf numFmtId="0" fontId="22" fillId="11" borderId="2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2" fillId="14" borderId="9" xfId="0" applyFont="1" applyFill="1" applyBorder="1" applyAlignment="1" applyProtection="1">
      <alignment horizontal="center" vertical="center" wrapText="1"/>
    </xf>
    <xf numFmtId="0" fontId="22" fillId="15" borderId="10" xfId="0" applyFont="1" applyFill="1" applyBorder="1" applyAlignment="1" applyProtection="1">
      <alignment horizontal="center" vertical="center" wrapText="1"/>
    </xf>
    <xf numFmtId="0" fontId="22" fillId="16" borderId="10" xfId="0" applyFont="1" applyFill="1" applyBorder="1" applyAlignment="1" applyProtection="1">
      <alignment horizontal="center" vertical="center" wrapText="1"/>
    </xf>
    <xf numFmtId="0" fontId="22" fillId="11" borderId="10" xfId="0" applyFont="1" applyFill="1" applyBorder="1" applyAlignment="1" applyProtection="1">
      <alignment horizontal="center" vertical="center" wrapText="1"/>
    </xf>
    <xf numFmtId="0" fontId="22" fillId="11" borderId="11" xfId="0" applyFont="1" applyFill="1" applyBorder="1" applyAlignment="1" applyProtection="1">
      <alignment horizontal="center" vertical="center" wrapText="1"/>
    </xf>
    <xf numFmtId="0" fontId="22" fillId="17" borderId="2" xfId="0" applyFont="1" applyFill="1" applyBorder="1" applyAlignment="1" applyProtection="1">
      <alignment horizontal="center" vertical="center" wrapText="1"/>
    </xf>
    <xf numFmtId="0" fontId="22" fillId="11" borderId="0" xfId="0" applyFont="1" applyFill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/>
    </xf>
    <xf numFmtId="0" fontId="28" fillId="0" borderId="2" xfId="16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 wrapText="1"/>
    </xf>
    <xf numFmtId="1" fontId="29" fillId="0" borderId="2" xfId="0" applyNumberFormat="1" applyFont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30" fillId="0" borderId="0" xfId="0" applyFont="1" applyAlignment="1" applyProtection="1">
      <alignment vertical="center"/>
    </xf>
    <xf numFmtId="0" fontId="28" fillId="0" borderId="10" xfId="0" applyFont="1" applyBorder="1" applyAlignment="1" applyProtection="1">
      <alignment horizontal="center" vertical="center" textRotation="90" wrapText="1"/>
    </xf>
    <xf numFmtId="0" fontId="15" fillId="0" borderId="0" xfId="0" applyFont="1" applyFill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 textRotation="90" wrapText="1"/>
    </xf>
    <xf numFmtId="0" fontId="29" fillId="0" borderId="2" xfId="0" applyFont="1" applyFill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13" fillId="0" borderId="2" xfId="16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horizontal="justify" vertical="center" wrapText="1"/>
    </xf>
    <xf numFmtId="0" fontId="37" fillId="0" borderId="0" xfId="0" applyFont="1" applyAlignment="1" applyProtection="1">
      <alignment vertical="center"/>
    </xf>
    <xf numFmtId="0" fontId="2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28" fillId="0" borderId="0" xfId="0" applyFont="1" applyAlignment="1" applyProtection="1">
      <alignment vertical="center"/>
    </xf>
    <xf numFmtId="0" fontId="38" fillId="0" borderId="0" xfId="0" applyFont="1"/>
    <xf numFmtId="0" fontId="2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justify" vertical="top"/>
    </xf>
    <xf numFmtId="0" fontId="23" fillId="0" borderId="0" xfId="0" applyFont="1" applyAlignment="1" applyProtection="1">
      <alignment horizontal="justify" vertical="top"/>
    </xf>
    <xf numFmtId="1" fontId="15" fillId="0" borderId="0" xfId="0" applyNumberFormat="1" applyFont="1" applyAlignment="1" applyProtection="1">
      <alignment vertical="center"/>
    </xf>
    <xf numFmtId="0" fontId="39" fillId="0" borderId="0" xfId="0" applyFont="1" applyProtection="1"/>
    <xf numFmtId="0" fontId="40" fillId="0" borderId="0" xfId="0" applyFont="1"/>
    <xf numFmtId="0" fontId="17" fillId="10" borderId="2" xfId="16" applyFont="1" applyFill="1" applyBorder="1" applyAlignment="1" applyProtection="1">
      <alignment horizontal="center" vertical="center"/>
    </xf>
    <xf numFmtId="0" fontId="0" fillId="0" borderId="7" xfId="0" applyFill="1" applyBorder="1"/>
    <xf numFmtId="0" fontId="19" fillId="0" borderId="0" xfId="16" applyFont="1" applyFill="1" applyAlignment="1" applyProtection="1">
      <alignment horizontal="left" vertical="center"/>
    </xf>
    <xf numFmtId="0" fontId="0" fillId="0" borderId="0" xfId="0" applyFill="1"/>
    <xf numFmtId="0" fontId="22" fillId="11" borderId="2" xfId="0" applyFont="1" applyFill="1" applyBorder="1" applyAlignment="1" applyProtection="1">
      <alignment horizontal="center" vertical="center" wrapText="1"/>
    </xf>
    <xf numFmtId="0" fontId="22" fillId="12" borderId="2" xfId="0" applyFont="1" applyFill="1" applyBorder="1" applyAlignment="1" applyProtection="1">
      <alignment horizontal="center" vertical="center"/>
    </xf>
    <xf numFmtId="0" fontId="22" fillId="13" borderId="2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 textRotation="90"/>
    </xf>
    <xf numFmtId="0" fontId="27" fillId="0" borderId="2" xfId="0" applyFont="1" applyFill="1" applyBorder="1" applyAlignment="1" applyProtection="1">
      <alignment horizontal="center" vertical="center" textRotation="90" wrapText="1"/>
    </xf>
    <xf numFmtId="0" fontId="28" fillId="0" borderId="2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2" fillId="0" borderId="2" xfId="0" applyFont="1" applyFill="1" applyBorder="1" applyAlignment="1">
      <alignment horizontal="center" vertical="center" textRotation="90" wrapText="1"/>
    </xf>
    <xf numFmtId="0" fontId="29" fillId="0" borderId="2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/>
    </xf>
    <xf numFmtId="0" fontId="41" fillId="0" borderId="13" xfId="0" applyFont="1" applyBorder="1"/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cf1" xfId="7"/>
    <cellStyle name="ConditionalStyle_1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" xfId="1" builtinId="28" customBuiltin="1"/>
    <cellStyle name="Normal" xfId="0" builtinId="0" customBuiltin="1"/>
    <cellStyle name="Normal 2" xfId="16"/>
    <cellStyle name="Note" xfId="17"/>
    <cellStyle name="Status" xfId="18"/>
    <cellStyle name="Text" xfId="19"/>
    <cellStyle name="Warning" xfId="20"/>
  </cellStyles>
  <dxfs count="40"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  <dxf>
      <font>
        <color rgb="FF00000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153345</xdr:rowOff>
    </xdr:from>
    <xdr:ext cx="1648440" cy="636480"/>
    <xdr:pic>
      <xdr:nvPicPr>
        <xdr:cNvPr id="3" name="Imagen 4">
          <a:extLst>
            <a:ext uri="{FF2B5EF4-FFF2-40B4-BE49-F238E27FC236}">
              <a16:creationId xmlns:a16="http://schemas.microsoft.com/office/drawing/2014/main" id="{6B8540E3-385B-4369-9B8A-D1A2EE95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53345"/>
          <a:ext cx="1648440" cy="6364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95"/>
  <sheetViews>
    <sheetView showGridLines="0" tabSelected="1" workbookViewId="0">
      <selection activeCell="F11" sqref="F11"/>
    </sheetView>
  </sheetViews>
  <sheetFormatPr baseColWidth="10" defaultRowHeight="15"/>
  <cols>
    <col min="1" max="1" width="12.85546875" style="1" customWidth="1"/>
    <col min="2" max="3" width="12.7109375" style="1" customWidth="1"/>
    <col min="4" max="4" width="17.28515625" style="1" customWidth="1"/>
    <col min="5" max="5" width="15" style="1" customWidth="1"/>
    <col min="6" max="6" width="35.7109375" style="1" customWidth="1"/>
    <col min="7" max="7" width="16.7109375" style="1" customWidth="1"/>
    <col min="8" max="8" width="8.28515625" style="61" customWidth="1"/>
    <col min="9" max="9" width="28" style="62" customWidth="1"/>
    <col min="10" max="10" width="13.5703125" style="62" customWidth="1"/>
    <col min="11" max="17" width="12" style="62" customWidth="1"/>
    <col min="18" max="21" width="13.140625" style="63" customWidth="1"/>
    <col min="22" max="22" width="21.5703125" style="63" customWidth="1"/>
    <col min="23" max="23" width="13.140625" style="63" customWidth="1"/>
    <col min="24" max="24" width="11" style="64" customWidth="1"/>
    <col min="25" max="25" width="16.5703125" style="64" customWidth="1"/>
    <col min="26" max="26" width="12.42578125" style="64" customWidth="1"/>
    <col min="27" max="27" width="36" style="64" customWidth="1"/>
    <col min="28" max="28" width="18" style="64" customWidth="1"/>
    <col min="29" max="29" width="18" style="65" customWidth="1"/>
    <col min="30" max="64" width="11.5703125" style="1" customWidth="1"/>
    <col min="65" max="1024" width="12.140625" customWidth="1"/>
    <col min="1025" max="1025" width="11.42578125" customWidth="1"/>
  </cols>
  <sheetData>
    <row r="1" spans="1:64" ht="15" customHeight="1">
      <c r="A1" s="80"/>
      <c r="B1" s="80"/>
      <c r="C1" s="81" t="s">
        <v>270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  <c r="AB1" s="84" t="s">
        <v>271</v>
      </c>
      <c r="AC1" s="85"/>
    </row>
    <row r="2" spans="1:64" ht="15" customHeight="1">
      <c r="A2" s="80"/>
      <c r="B2" s="80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  <c r="AB2" s="89"/>
      <c r="AC2" s="90"/>
    </row>
    <row r="3" spans="1:64" ht="15" customHeight="1">
      <c r="A3" s="80"/>
      <c r="B3" s="80"/>
      <c r="C3" s="91" t="s">
        <v>272</v>
      </c>
      <c r="D3" s="92"/>
      <c r="E3" s="92"/>
      <c r="F3" s="92"/>
      <c r="G3" s="92"/>
      <c r="H3" s="92"/>
      <c r="I3" s="93"/>
      <c r="J3" s="91" t="s">
        <v>273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3"/>
      <c r="AB3" s="84" t="s">
        <v>274</v>
      </c>
      <c r="AC3" s="85"/>
    </row>
    <row r="4" spans="1:64" ht="28.35" customHeight="1">
      <c r="A4" s="80"/>
      <c r="B4" s="80"/>
      <c r="C4" s="94"/>
      <c r="D4" s="95"/>
      <c r="E4" s="95"/>
      <c r="F4" s="95"/>
      <c r="G4" s="95"/>
      <c r="H4" s="95"/>
      <c r="I4" s="96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6"/>
      <c r="AB4" s="89"/>
      <c r="AC4" s="90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64">
      <c r="A5" s="2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4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ht="7.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 ht="18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ht="20.25">
      <c r="A8" s="10" t="s">
        <v>1</v>
      </c>
      <c r="B8" s="10"/>
      <c r="C8" s="10"/>
      <c r="D8" s="10"/>
      <c r="E8" s="10" t="s">
        <v>2</v>
      </c>
      <c r="F8" s="10"/>
      <c r="G8" s="10"/>
      <c r="H8" s="10"/>
      <c r="I8" s="10"/>
      <c r="J8" s="67"/>
      <c r="K8" s="67"/>
      <c r="L8" s="67"/>
      <c r="M8" s="67"/>
      <c r="N8" s="67"/>
      <c r="O8" s="67"/>
      <c r="P8" s="67"/>
      <c r="Q8" s="67"/>
      <c r="R8" s="67"/>
      <c r="S8" s="11" t="s">
        <v>3</v>
      </c>
      <c r="T8" s="12"/>
      <c r="U8" s="12"/>
      <c r="V8" s="12"/>
      <c r="W8" s="12">
        <v>20</v>
      </c>
      <c r="X8" s="12"/>
      <c r="Y8" s="12"/>
      <c r="Z8" s="12" t="s">
        <v>4</v>
      </c>
      <c r="AA8" s="12">
        <v>900342064</v>
      </c>
      <c r="AB8" s="12"/>
      <c r="AC8" s="1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15.75">
      <c r="A9" s="10" t="s">
        <v>5</v>
      </c>
      <c r="B9" s="10"/>
      <c r="C9" s="10"/>
      <c r="D9" s="10"/>
      <c r="E9" s="13" t="s">
        <v>6</v>
      </c>
      <c r="F9" s="14" t="s">
        <v>7</v>
      </c>
      <c r="G9" s="10" t="s">
        <v>8</v>
      </c>
      <c r="H9" s="10"/>
      <c r="I9" s="10"/>
      <c r="J9"/>
      <c r="K9"/>
      <c r="L9"/>
      <c r="M9" s="13"/>
      <c r="N9" s="10"/>
      <c r="O9" s="15"/>
      <c r="P9" s="15"/>
      <c r="Q9" s="15"/>
      <c r="R9" s="10" t="s">
        <v>9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15.75">
      <c r="A10" s="68" t="s">
        <v>10</v>
      </c>
      <c r="B10" s="68"/>
      <c r="C10" s="68"/>
      <c r="D10" s="68"/>
      <c r="E10" s="68"/>
      <c r="F10" s="68"/>
      <c r="G10" s="69"/>
      <c r="H10" s="69"/>
      <c r="I10" s="69"/>
      <c r="J10" s="69"/>
      <c r="K10" s="69"/>
      <c r="L10" s="69"/>
      <c r="M10" s="6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A10" s="17"/>
      <c r="AB10" s="17"/>
      <c r="AC10" s="17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</row>
    <row r="11" spans="1:64" ht="15.75">
      <c r="A11" s="10" t="s">
        <v>11</v>
      </c>
      <c r="B11" s="10"/>
      <c r="C11" s="10"/>
      <c r="D11" s="10"/>
      <c r="E11" s="20">
        <v>43836</v>
      </c>
      <c r="F11" s="21" t="s">
        <v>12</v>
      </c>
      <c r="G11" s="10"/>
      <c r="H11" s="10"/>
      <c r="I11" s="1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/>
      <c r="AA11" s="17"/>
      <c r="AB11" s="17"/>
      <c r="AC11" s="17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</row>
    <row r="12" spans="1:64" ht="15.75">
      <c r="A12" s="22"/>
      <c r="B12" s="10"/>
      <c r="C12" s="10"/>
      <c r="D12" s="10"/>
      <c r="E12" s="20"/>
      <c r="F12" s="10"/>
      <c r="G12" s="10"/>
      <c r="H12" s="10"/>
      <c r="I12" s="1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A12" s="17"/>
      <c r="AB12" s="17"/>
      <c r="AC12" s="17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</row>
    <row r="13" spans="1:64" ht="16.350000000000001" customHeight="1">
      <c r="A13" s="70" t="s">
        <v>13</v>
      </c>
      <c r="B13" s="70" t="s">
        <v>14</v>
      </c>
      <c r="C13" s="70" t="s">
        <v>15</v>
      </c>
      <c r="D13" s="70" t="s">
        <v>16</v>
      </c>
      <c r="E13" s="71" t="s">
        <v>17</v>
      </c>
      <c r="F13" s="71"/>
      <c r="G13" s="71"/>
      <c r="H13" s="70" t="s">
        <v>18</v>
      </c>
      <c r="I13" s="70" t="s">
        <v>19</v>
      </c>
      <c r="J13" s="70" t="s">
        <v>20</v>
      </c>
      <c r="K13" s="70"/>
      <c r="L13" s="70"/>
      <c r="M13" s="70" t="s">
        <v>21</v>
      </c>
      <c r="N13" s="70"/>
      <c r="O13" s="70"/>
      <c r="P13" s="70"/>
      <c r="Q13" s="70"/>
      <c r="R13" s="70"/>
      <c r="S13" s="70"/>
      <c r="T13" s="23" t="s">
        <v>22</v>
      </c>
      <c r="U13" s="70" t="s">
        <v>23</v>
      </c>
      <c r="V13" s="70"/>
      <c r="W13" s="70"/>
      <c r="X13" s="72" t="s">
        <v>24</v>
      </c>
      <c r="Y13" s="72"/>
      <c r="Z13" s="72"/>
      <c r="AA13" s="72"/>
      <c r="AB13" s="72"/>
      <c r="AC13" s="24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</row>
    <row r="14" spans="1:64" ht="53.65" customHeight="1">
      <c r="A14" s="70"/>
      <c r="B14" s="70"/>
      <c r="C14" s="70"/>
      <c r="D14" s="70"/>
      <c r="E14" s="26" t="s">
        <v>25</v>
      </c>
      <c r="F14" s="27" t="s">
        <v>26</v>
      </c>
      <c r="G14" s="28" t="s">
        <v>27</v>
      </c>
      <c r="H14" s="70"/>
      <c r="I14" s="70"/>
      <c r="J14" s="29" t="s">
        <v>28</v>
      </c>
      <c r="K14" s="29" t="s">
        <v>29</v>
      </c>
      <c r="L14" s="29" t="s">
        <v>30</v>
      </c>
      <c r="M14" s="29" t="s">
        <v>31</v>
      </c>
      <c r="N14" s="29" t="s">
        <v>32</v>
      </c>
      <c r="O14" s="29" t="s">
        <v>33</v>
      </c>
      <c r="P14" s="29" t="s">
        <v>34</v>
      </c>
      <c r="Q14" s="29" t="s">
        <v>35</v>
      </c>
      <c r="R14" s="29" t="s">
        <v>36</v>
      </c>
      <c r="S14" s="29" t="s">
        <v>37</v>
      </c>
      <c r="T14" s="30" t="s">
        <v>38</v>
      </c>
      <c r="U14" s="23" t="s">
        <v>39</v>
      </c>
      <c r="V14" s="31" t="s">
        <v>40</v>
      </c>
      <c r="W14" s="32" t="s">
        <v>41</v>
      </c>
      <c r="X14" s="29" t="s">
        <v>42</v>
      </c>
      <c r="Y14" s="29" t="s">
        <v>43</v>
      </c>
      <c r="Z14" s="29" t="s">
        <v>44</v>
      </c>
      <c r="AA14" s="29" t="s">
        <v>45</v>
      </c>
      <c r="AB14" s="29" t="s">
        <v>46</v>
      </c>
      <c r="AC14" s="23" t="s">
        <v>47</v>
      </c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</row>
    <row r="15" spans="1:64" ht="102">
      <c r="A15" s="73" t="s">
        <v>48</v>
      </c>
      <c r="B15" s="74" t="s">
        <v>49</v>
      </c>
      <c r="C15" s="74" t="s">
        <v>50</v>
      </c>
      <c r="D15" s="75" t="s">
        <v>51</v>
      </c>
      <c r="E15" s="33" t="s">
        <v>52</v>
      </c>
      <c r="F15" s="33" t="s">
        <v>53</v>
      </c>
      <c r="G15" s="33" t="s">
        <v>54</v>
      </c>
      <c r="H15" s="34" t="s">
        <v>6</v>
      </c>
      <c r="I15" s="35" t="s">
        <v>55</v>
      </c>
      <c r="J15" s="36" t="s">
        <v>56</v>
      </c>
      <c r="K15" s="36" t="s">
        <v>56</v>
      </c>
      <c r="L15" s="33" t="s">
        <v>57</v>
      </c>
      <c r="M15" s="33">
        <v>2</v>
      </c>
      <c r="N15" s="33">
        <v>4</v>
      </c>
      <c r="O15" s="33">
        <f>M15*N15</f>
        <v>8</v>
      </c>
      <c r="P15" s="37" t="str">
        <f>+IF(AND(O15&gt;1,O15&lt;=4),"BAJO",IF(AND(O15&gt;=5,O15&lt;=8),"MEDIO",IF(AND(O15&gt;=9,O15&lt;=20),"ALTO",IF(AND(O15&gt;=21,O15&lt;=24),"MUY ALTO"))))</f>
        <v>MEDIO</v>
      </c>
      <c r="Q15" s="33">
        <v>25</v>
      </c>
      <c r="R15" s="38">
        <f>O15*Q15</f>
        <v>200</v>
      </c>
      <c r="S15" s="33" t="str">
        <f>+IF(AND(R15&gt;=1,R15&lt;=20),"IV",IF(AND(R15&gt;=40,R15&lt;=120),"III",IF(AND(R15&gt;=150,R15&lt;=500),"II",IF(AND(R15&gt;=600,R15&lt;=4000),"I",0))))</f>
        <v>II</v>
      </c>
      <c r="T15" s="33" t="str">
        <f>+IF(AND(R15&gt;=1,R15&lt;=20),"Aceptable",IF(AND(R15&gt;=40,R15&lt;=120),"Mejorable",IF(AND(R15&gt;=150,R15&lt;=500),"Aceptable con control específico",IF(AND(R15&gt;=600,R15&lt;=4000),"No aceptable",0))))</f>
        <v>Aceptable con control específico</v>
      </c>
      <c r="U15" s="33">
        <v>1</v>
      </c>
      <c r="V15" s="35" t="s">
        <v>58</v>
      </c>
      <c r="W15" s="33" t="s">
        <v>6</v>
      </c>
      <c r="X15" s="33" t="s">
        <v>59</v>
      </c>
      <c r="Y15" s="33" t="s">
        <v>59</v>
      </c>
      <c r="Z15" s="33" t="s">
        <v>59</v>
      </c>
      <c r="AA15" s="37" t="s">
        <v>60</v>
      </c>
      <c r="AB15" s="34" t="s">
        <v>59</v>
      </c>
      <c r="AC15" s="39" t="s">
        <v>61</v>
      </c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</row>
    <row r="16" spans="1:64" ht="68.45" customHeight="1">
      <c r="A16" s="73"/>
      <c r="B16" s="74"/>
      <c r="C16" s="74"/>
      <c r="D16" s="75"/>
      <c r="E16" s="33" t="s">
        <v>62</v>
      </c>
      <c r="F16" s="33" t="s">
        <v>63</v>
      </c>
      <c r="G16" s="33" t="s">
        <v>64</v>
      </c>
      <c r="H16" s="34" t="s">
        <v>6</v>
      </c>
      <c r="I16" s="33" t="s">
        <v>65</v>
      </c>
      <c r="J16" s="36" t="s">
        <v>56</v>
      </c>
      <c r="K16" s="36" t="s">
        <v>56</v>
      </c>
      <c r="L16" s="33" t="s">
        <v>66</v>
      </c>
      <c r="M16" s="33" t="s">
        <v>59</v>
      </c>
      <c r="N16" s="33" t="s">
        <v>59</v>
      </c>
      <c r="O16" s="33" t="s">
        <v>59</v>
      </c>
      <c r="P16" s="33" t="s">
        <v>59</v>
      </c>
      <c r="Q16" s="33" t="s">
        <v>59</v>
      </c>
      <c r="R16" s="33" t="s">
        <v>59</v>
      </c>
      <c r="S16" s="33" t="s">
        <v>59</v>
      </c>
      <c r="T16" s="33" t="s">
        <v>59</v>
      </c>
      <c r="U16" s="33">
        <v>1</v>
      </c>
      <c r="V16" s="33" t="s">
        <v>59</v>
      </c>
      <c r="W16" s="33" t="s">
        <v>6</v>
      </c>
      <c r="X16" s="37" t="s">
        <v>59</v>
      </c>
      <c r="Y16" s="37" t="s">
        <v>59</v>
      </c>
      <c r="Z16" s="37" t="s">
        <v>59</v>
      </c>
      <c r="AA16" s="37" t="s">
        <v>67</v>
      </c>
      <c r="AB16" s="34" t="s">
        <v>59</v>
      </c>
      <c r="AC16" s="39" t="s">
        <v>61</v>
      </c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</row>
    <row r="17" spans="1:64" ht="68.45" customHeight="1">
      <c r="A17" s="73"/>
      <c r="B17" s="74"/>
      <c r="C17" s="74"/>
      <c r="D17" s="75"/>
      <c r="E17" s="33" t="s">
        <v>68</v>
      </c>
      <c r="F17" s="33" t="s">
        <v>69</v>
      </c>
      <c r="G17" s="33" t="s">
        <v>70</v>
      </c>
      <c r="H17" s="34" t="s">
        <v>6</v>
      </c>
      <c r="I17" s="33" t="s">
        <v>71</v>
      </c>
      <c r="J17" s="37" t="s">
        <v>72</v>
      </c>
      <c r="K17" s="34" t="s">
        <v>56</v>
      </c>
      <c r="L17" s="33" t="s">
        <v>73</v>
      </c>
      <c r="M17" s="33">
        <v>2</v>
      </c>
      <c r="N17" s="33">
        <v>4</v>
      </c>
      <c r="O17" s="33">
        <f>M17*N17</f>
        <v>8</v>
      </c>
      <c r="P17" s="37" t="str">
        <f>+IF(AND(O17&gt;1,O17&lt;=4),"BAJO",IF(AND(O17&gt;=5,O17&lt;=8),"MEDIO",IF(AND(O17&gt;=9,O17&lt;=20),"ALTO",IF(AND(O17&gt;=21,O17&lt;=24),"MUY ALTO"))))</f>
        <v>MEDIO</v>
      </c>
      <c r="Q17" s="33">
        <v>25</v>
      </c>
      <c r="R17" s="38">
        <f>O17*Q17</f>
        <v>200</v>
      </c>
      <c r="S17" s="33" t="str">
        <f>+IF(AND(R17&gt;=1,R17&lt;=20),"IV",IF(AND(R17&gt;=40,R17&lt;=120),"III",IF(AND(R17&gt;=150,R17&lt;=500),"II",IF(AND(R17&gt;=600,R17&lt;=4000),"I",0))))</f>
        <v>II</v>
      </c>
      <c r="T17" s="33" t="str">
        <f>+IF(AND(R17&gt;=1,R17&lt;=20),"Aceptable",IF(AND(R17&gt;=40,R17&lt;=120),"Mejorable",IF(AND(R17&gt;=150,R17&lt;=500),"Aceptable con control específico",IF(AND(R17&gt;=600,R17&lt;=4000),"No aceptable",0))))</f>
        <v>Aceptable con control específico</v>
      </c>
      <c r="U17" s="33">
        <v>1</v>
      </c>
      <c r="V17" s="33" t="s">
        <v>74</v>
      </c>
      <c r="W17" s="33" t="s">
        <v>6</v>
      </c>
      <c r="X17" s="37" t="s">
        <v>59</v>
      </c>
      <c r="Y17" s="37" t="s">
        <v>59</v>
      </c>
      <c r="Z17" s="37" t="s">
        <v>59</v>
      </c>
      <c r="AA17" s="37" t="s">
        <v>75</v>
      </c>
      <c r="AB17" s="34" t="s">
        <v>59</v>
      </c>
      <c r="AC17" s="39" t="s">
        <v>76</v>
      </c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64" ht="64.900000000000006" customHeight="1">
      <c r="A18" s="73"/>
      <c r="B18" s="74"/>
      <c r="C18" s="74"/>
      <c r="D18" s="75"/>
      <c r="E18" s="33" t="s">
        <v>77</v>
      </c>
      <c r="F18" s="33" t="s">
        <v>78</v>
      </c>
      <c r="G18" s="33" t="s">
        <v>79</v>
      </c>
      <c r="H18" s="36" t="s">
        <v>6</v>
      </c>
      <c r="I18" s="33" t="s">
        <v>80</v>
      </c>
      <c r="J18" s="33" t="s">
        <v>56</v>
      </c>
      <c r="K18" s="33" t="s">
        <v>56</v>
      </c>
      <c r="L18" s="33" t="s">
        <v>81</v>
      </c>
      <c r="M18" s="33">
        <v>2</v>
      </c>
      <c r="N18" s="33">
        <v>1</v>
      </c>
      <c r="O18" s="33">
        <f>M18*N18</f>
        <v>2</v>
      </c>
      <c r="P18" s="33" t="str">
        <f>+IF(AND(O18&gt;1,O18&lt;=4),"BAJO",IF(AND(O18&gt;=5,O18&lt;=8),"MEDIO",IF(AND(O18&gt;=9,O18&lt;=20),"ALTO",IF(AND(O18&gt;=21,O18&lt;=24),"MUY ALTO"))))</f>
        <v>BAJO</v>
      </c>
      <c r="Q18" s="33">
        <v>60</v>
      </c>
      <c r="R18" s="38">
        <f>O18*Q18</f>
        <v>120</v>
      </c>
      <c r="S18" s="33" t="str">
        <f>+IF(AND(R18&gt;=1,R18&lt;=20),"IV",IF(AND(R18&gt;=40,R18&lt;=120),"III",IF(AND(R18&gt;=150,R18&lt;=500),"II",IF(AND(R18&gt;=600,R18&lt;=4000),"I",0))))</f>
        <v>III</v>
      </c>
      <c r="T18" s="33" t="str">
        <f>+IF(AND(R18&gt;=1,R18&lt;=20),"Aceptable",IF(AND(R18&gt;=40,R18&lt;=120),"Mejorable",IF(AND(R18&gt;=150,R18&lt;=500),"Aceptable con control específico",IF(AND(R18&gt;=600,R18&lt;=4000),"No aceptable",0))))</f>
        <v>Mejorable</v>
      </c>
      <c r="U18" s="33">
        <v>1</v>
      </c>
      <c r="V18" s="33" t="s">
        <v>82</v>
      </c>
      <c r="W18" s="33" t="s">
        <v>6</v>
      </c>
      <c r="X18" s="33" t="s">
        <v>59</v>
      </c>
      <c r="Y18" s="33" t="s">
        <v>59</v>
      </c>
      <c r="Z18" s="33" t="s">
        <v>59</v>
      </c>
      <c r="AA18" s="33" t="s">
        <v>83</v>
      </c>
      <c r="AB18" s="34" t="s">
        <v>59</v>
      </c>
      <c r="AC18" s="39" t="s">
        <v>61</v>
      </c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</row>
    <row r="19" spans="1:64" ht="59.65" customHeight="1">
      <c r="A19" s="73"/>
      <c r="B19" s="74"/>
      <c r="C19" s="74"/>
      <c r="D19" s="75"/>
      <c r="E19" s="33" t="s">
        <v>84</v>
      </c>
      <c r="F19" s="33" t="s">
        <v>85</v>
      </c>
      <c r="G19" s="33" t="s">
        <v>86</v>
      </c>
      <c r="H19" s="34" t="s">
        <v>6</v>
      </c>
      <c r="I19" s="33" t="s">
        <v>87</v>
      </c>
      <c r="J19" s="36" t="s">
        <v>56</v>
      </c>
      <c r="K19" s="36" t="s">
        <v>56</v>
      </c>
      <c r="L19" s="33" t="s">
        <v>88</v>
      </c>
      <c r="M19" s="33">
        <v>2</v>
      </c>
      <c r="N19" s="33">
        <v>4</v>
      </c>
      <c r="O19" s="33">
        <f>M19*N19</f>
        <v>8</v>
      </c>
      <c r="P19" s="33" t="str">
        <f>+IF(AND(O19&gt;1,O19&lt;=4),"BAJO",IF(AND(O19&gt;=5,O19&lt;=8),"MEDIO",IF(AND(O19&gt;=9,O19&lt;=20),"ALTO",IF(AND(O19&gt;=21,O19&lt;=24),"MUY ALTO"))))</f>
        <v>MEDIO</v>
      </c>
      <c r="Q19" s="33">
        <v>10</v>
      </c>
      <c r="R19" s="38">
        <f>O19*Q19</f>
        <v>80</v>
      </c>
      <c r="S19" s="33" t="str">
        <f>+IF(AND(R19&gt;=1,R19&lt;=20),"IV",IF(AND(R19&gt;=40,R19&lt;=120),"III",IF(AND(R19&gt;=150,R19&lt;=500),"II",IF(AND(R19&gt;=600,R19&lt;=4000),"I",0))))</f>
        <v>III</v>
      </c>
      <c r="T19" s="33" t="str">
        <f>+IF(AND(R19&gt;=1,R19&lt;=20),"Aceptable",IF(AND(R19&gt;=40,R19&lt;=120),"Mejorable",IF(AND(R19&gt;=150,R19&lt;=500),"Aceptable con control específico",IF(AND(R19&gt;=600,R19&lt;=4000),"No aceptable",0))))</f>
        <v>Mejorable</v>
      </c>
      <c r="U19" s="33">
        <v>1</v>
      </c>
      <c r="V19" s="33" t="s">
        <v>89</v>
      </c>
      <c r="W19" s="33" t="s">
        <v>6</v>
      </c>
      <c r="X19" s="33" t="s">
        <v>59</v>
      </c>
      <c r="Y19" s="33" t="s">
        <v>59</v>
      </c>
      <c r="Z19" s="33" t="s">
        <v>59</v>
      </c>
      <c r="AA19" s="33" t="s">
        <v>90</v>
      </c>
      <c r="AB19" s="34" t="s">
        <v>59</v>
      </c>
      <c r="AC19" s="39" t="s">
        <v>61</v>
      </c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64" ht="102">
      <c r="A20" s="73"/>
      <c r="B20" s="74"/>
      <c r="C20" s="74"/>
      <c r="D20" s="75" t="s">
        <v>91</v>
      </c>
      <c r="E20" s="33" t="s">
        <v>52</v>
      </c>
      <c r="F20" s="33" t="s">
        <v>53</v>
      </c>
      <c r="G20" s="33" t="s">
        <v>54</v>
      </c>
      <c r="H20" s="34" t="s">
        <v>6</v>
      </c>
      <c r="I20" s="35" t="s">
        <v>55</v>
      </c>
      <c r="J20" s="36" t="s">
        <v>56</v>
      </c>
      <c r="K20" s="36" t="s">
        <v>56</v>
      </c>
      <c r="L20" s="33" t="s">
        <v>57</v>
      </c>
      <c r="M20" s="33">
        <v>2</v>
      </c>
      <c r="N20" s="33">
        <v>4</v>
      </c>
      <c r="O20" s="33">
        <f>M20*N20</f>
        <v>8</v>
      </c>
      <c r="P20" s="37" t="str">
        <f>+IF(AND(O20&gt;1,O20&lt;=4),"BAJO",IF(AND(O20&gt;=5,O20&lt;=8),"MEDIO",IF(AND(O20&gt;=9,O20&lt;=20),"ALTO",IF(AND(O20&gt;=21,O20&lt;=24),"MUY ALTO"))))</f>
        <v>MEDIO</v>
      </c>
      <c r="Q20" s="33">
        <v>25</v>
      </c>
      <c r="R20" s="38">
        <f>O20*Q20</f>
        <v>200</v>
      </c>
      <c r="S20" s="33" t="str">
        <f>+IF(AND(R20&gt;=1,R20&lt;=20),"IV",IF(AND(R20&gt;=40,R20&lt;=120),"III",IF(AND(R20&gt;=150,R20&lt;=500),"II",IF(AND(R20&gt;=600,R20&lt;=4000),"I",0))))</f>
        <v>II</v>
      </c>
      <c r="T20" s="33" t="str">
        <f>+IF(AND(R20&gt;=1,R20&lt;=20),"Aceptable",IF(AND(R20&gt;=40,R20&lt;=120),"Mejorable",IF(AND(R20&gt;=150,R20&lt;=500),"Aceptable con control específico",IF(AND(R20&gt;=600,R20&lt;=4000),"No aceptable",0))))</f>
        <v>Aceptable con control específico</v>
      </c>
      <c r="U20" s="33">
        <v>1</v>
      </c>
      <c r="V20" s="35" t="s">
        <v>58</v>
      </c>
      <c r="W20" s="33" t="s">
        <v>6</v>
      </c>
      <c r="X20" s="33" t="s">
        <v>59</v>
      </c>
      <c r="Y20" s="33" t="s">
        <v>59</v>
      </c>
      <c r="Z20" s="33" t="s">
        <v>59</v>
      </c>
      <c r="AA20" s="37" t="s">
        <v>60</v>
      </c>
      <c r="AB20" s="34" t="s">
        <v>59</v>
      </c>
      <c r="AC20" s="39" t="s">
        <v>61</v>
      </c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</row>
    <row r="21" spans="1:64" ht="61.7" customHeight="1">
      <c r="A21" s="73"/>
      <c r="B21" s="74"/>
      <c r="C21" s="74"/>
      <c r="D21" s="75"/>
      <c r="E21" s="33" t="s">
        <v>62</v>
      </c>
      <c r="F21" s="33" t="s">
        <v>63</v>
      </c>
      <c r="G21" s="33" t="s">
        <v>64</v>
      </c>
      <c r="H21" s="34" t="s">
        <v>6</v>
      </c>
      <c r="I21" s="33" t="s">
        <v>65</v>
      </c>
      <c r="J21" s="36" t="s">
        <v>56</v>
      </c>
      <c r="K21" s="36" t="s">
        <v>56</v>
      </c>
      <c r="L21" s="33" t="s">
        <v>66</v>
      </c>
      <c r="M21" s="33" t="s">
        <v>59</v>
      </c>
      <c r="N21" s="33" t="s">
        <v>59</v>
      </c>
      <c r="O21" s="33" t="s">
        <v>59</v>
      </c>
      <c r="P21" s="33" t="s">
        <v>59</v>
      </c>
      <c r="Q21" s="33" t="s">
        <v>59</v>
      </c>
      <c r="R21" s="33" t="s">
        <v>59</v>
      </c>
      <c r="S21" s="33" t="s">
        <v>59</v>
      </c>
      <c r="T21" s="33" t="s">
        <v>59</v>
      </c>
      <c r="U21" s="33">
        <v>1</v>
      </c>
      <c r="V21" s="33" t="s">
        <v>59</v>
      </c>
      <c r="W21" s="33" t="s">
        <v>6</v>
      </c>
      <c r="X21" s="37" t="s">
        <v>59</v>
      </c>
      <c r="Y21" s="37" t="s">
        <v>59</v>
      </c>
      <c r="Z21" s="37" t="s">
        <v>59</v>
      </c>
      <c r="AA21" s="37" t="s">
        <v>67</v>
      </c>
      <c r="AB21" s="34" t="s">
        <v>59</v>
      </c>
      <c r="AC21" s="39" t="s">
        <v>61</v>
      </c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1:64" ht="66.599999999999994" customHeight="1">
      <c r="A22" s="73"/>
      <c r="B22" s="74"/>
      <c r="C22" s="74"/>
      <c r="D22" s="75"/>
      <c r="E22" s="33" t="s">
        <v>92</v>
      </c>
      <c r="F22" s="33" t="s">
        <v>93</v>
      </c>
      <c r="G22" s="37" t="s">
        <v>94</v>
      </c>
      <c r="H22" s="34" t="s">
        <v>6</v>
      </c>
      <c r="I22" s="33" t="s">
        <v>95</v>
      </c>
      <c r="J22" s="33" t="s">
        <v>56</v>
      </c>
      <c r="K22" s="33" t="s">
        <v>56</v>
      </c>
      <c r="L22" s="33" t="s">
        <v>96</v>
      </c>
      <c r="M22" s="33">
        <v>2</v>
      </c>
      <c r="N22" s="33">
        <v>3</v>
      </c>
      <c r="O22" s="33">
        <f>M22*N22</f>
        <v>6</v>
      </c>
      <c r="P22" s="33" t="str">
        <f>+IF(AND(O22&gt;1,O22&lt;=4),"BAJO",IF(AND(O22&gt;=5,O22&lt;=8),"MEDIO",IF(AND(O22&gt;=9,O22&lt;=20),"ALTO",IF(AND(O22&gt;=21,O22&lt;=24),"MUY ALTO"))))</f>
        <v>MEDIO</v>
      </c>
      <c r="Q22" s="33">
        <v>25</v>
      </c>
      <c r="R22" s="38">
        <f>O22*Q22</f>
        <v>150</v>
      </c>
      <c r="S22" s="33" t="str">
        <f>+IF(AND(R22&gt;=1,R22&lt;=20),"IV",IF(AND(R22&gt;=40,R22&lt;=120),"III",IF(AND(R22&gt;=150,R22&lt;=500),"II",IF(AND(R22&gt;=600,R22&lt;=4000),"I",0))))</f>
        <v>II</v>
      </c>
      <c r="T22" s="33" t="str">
        <f>+IF(AND(R22&gt;=1,R22&lt;=20),"Aceptable",IF(AND(R22&gt;=40,R22&lt;=120),"Mejorable",IF(AND(R22&gt;=150,R22&lt;=500),"Aceptable con control específico",IF(AND(R22&gt;=600,R22&lt;=4000),"No aceptable",0))))</f>
        <v>Aceptable con control específico</v>
      </c>
      <c r="U22" s="33">
        <v>1</v>
      </c>
      <c r="V22" s="33" t="s">
        <v>97</v>
      </c>
      <c r="W22" s="33" t="s">
        <v>6</v>
      </c>
      <c r="X22" s="33" t="s">
        <v>59</v>
      </c>
      <c r="Y22" s="33" t="s">
        <v>59</v>
      </c>
      <c r="Z22" s="33" t="s">
        <v>98</v>
      </c>
      <c r="AA22" s="33" t="s">
        <v>99</v>
      </c>
      <c r="AB22" s="37" t="s">
        <v>100</v>
      </c>
      <c r="AC22" s="39" t="s">
        <v>101</v>
      </c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64" ht="62.65" customHeight="1">
      <c r="A23" s="73"/>
      <c r="B23" s="74"/>
      <c r="C23" s="74"/>
      <c r="D23" s="75"/>
      <c r="E23" s="33" t="s">
        <v>102</v>
      </c>
      <c r="F23" s="33" t="s">
        <v>103</v>
      </c>
      <c r="G23" s="37" t="s">
        <v>104</v>
      </c>
      <c r="H23" s="34" t="s">
        <v>6</v>
      </c>
      <c r="I23" s="33" t="s">
        <v>105</v>
      </c>
      <c r="J23" s="33" t="s">
        <v>56</v>
      </c>
      <c r="K23" s="33" t="s">
        <v>56</v>
      </c>
      <c r="L23" s="33" t="s">
        <v>56</v>
      </c>
      <c r="M23" s="33">
        <v>6</v>
      </c>
      <c r="N23" s="33">
        <v>1</v>
      </c>
      <c r="O23" s="33">
        <f>M23*N23</f>
        <v>6</v>
      </c>
      <c r="P23" s="33" t="str">
        <f>+IF(AND(O23&gt;1,O23&lt;=4),"BAJO",IF(AND(O23&gt;=5,O23&lt;=8),"MEDIO",IF(AND(O23&gt;=9,O23&lt;=20),"ALTO",IF(AND(O23&gt;=21,O23&lt;=24),"MUY ALTO"))))</f>
        <v>MEDIO</v>
      </c>
      <c r="Q23" s="33">
        <v>60</v>
      </c>
      <c r="R23" s="38">
        <f>O23*Q23</f>
        <v>360</v>
      </c>
      <c r="S23" s="33" t="str">
        <f>+IF(AND(R23&gt;=1,R23&lt;=20),"IV",IF(AND(R23&gt;=40,R23&lt;=120),"III",IF(AND(R23&gt;=150,R23&lt;=500),"II",IF(AND(R23&gt;=600,R23&lt;=4000),"I",0))))</f>
        <v>II</v>
      </c>
      <c r="T23" s="33" t="str">
        <f>+IF(AND(R23&gt;=1,R23&lt;=20),"Aceptable",IF(AND(R23&gt;=40,R23&lt;=120),"Mejorable",IF(AND(R23&gt;=150,R23&lt;=500),"Aceptable con control específico",IF(AND(R23&gt;=600,R23&lt;=4000),"No aceptable",0))))</f>
        <v>Aceptable con control específico</v>
      </c>
      <c r="U23" s="33">
        <v>1</v>
      </c>
      <c r="V23" s="33" t="s">
        <v>97</v>
      </c>
      <c r="W23" s="33" t="s">
        <v>6</v>
      </c>
      <c r="X23" s="33" t="s">
        <v>59</v>
      </c>
      <c r="Y23" s="33" t="s">
        <v>59</v>
      </c>
      <c r="Z23" s="33" t="s">
        <v>59</v>
      </c>
      <c r="AA23" s="33" t="s">
        <v>106</v>
      </c>
      <c r="AB23" s="34" t="s">
        <v>59</v>
      </c>
      <c r="AC23" s="39" t="s">
        <v>61</v>
      </c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64" ht="68.45" customHeight="1">
      <c r="A24" s="73"/>
      <c r="B24" s="74"/>
      <c r="C24" s="74"/>
      <c r="D24" s="41" t="s">
        <v>107</v>
      </c>
      <c r="E24" s="33" t="s">
        <v>62</v>
      </c>
      <c r="F24" s="33" t="s">
        <v>63</v>
      </c>
      <c r="G24" s="33" t="s">
        <v>64</v>
      </c>
      <c r="H24" s="34" t="s">
        <v>6</v>
      </c>
      <c r="I24" s="33" t="s">
        <v>65</v>
      </c>
      <c r="J24" s="36" t="s">
        <v>56</v>
      </c>
      <c r="K24" s="36" t="s">
        <v>56</v>
      </c>
      <c r="L24" s="33" t="s">
        <v>66</v>
      </c>
      <c r="M24" s="33" t="s">
        <v>59</v>
      </c>
      <c r="N24" s="33" t="s">
        <v>59</v>
      </c>
      <c r="O24" s="33" t="s">
        <v>59</v>
      </c>
      <c r="P24" s="33" t="s">
        <v>59</v>
      </c>
      <c r="Q24" s="33" t="s">
        <v>59</v>
      </c>
      <c r="R24" s="33" t="s">
        <v>59</v>
      </c>
      <c r="S24" s="33" t="s">
        <v>59</v>
      </c>
      <c r="T24" s="33" t="s">
        <v>59</v>
      </c>
      <c r="U24" s="33">
        <v>1</v>
      </c>
      <c r="V24" s="33" t="s">
        <v>59</v>
      </c>
      <c r="W24" s="33" t="s">
        <v>6</v>
      </c>
      <c r="X24" s="37" t="s">
        <v>59</v>
      </c>
      <c r="Y24" s="37" t="s">
        <v>59</v>
      </c>
      <c r="Z24" s="37" t="s">
        <v>59</v>
      </c>
      <c r="AA24" s="37" t="s">
        <v>67</v>
      </c>
      <c r="AB24" s="34" t="s">
        <v>59</v>
      </c>
      <c r="AC24" s="39" t="s">
        <v>61</v>
      </c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</row>
    <row r="25" spans="1:64" ht="86.45" customHeight="1">
      <c r="A25" s="73"/>
      <c r="B25" s="74"/>
      <c r="C25" s="74"/>
      <c r="D25" s="75" t="s">
        <v>108</v>
      </c>
      <c r="E25" s="33" t="s">
        <v>52</v>
      </c>
      <c r="F25" s="33" t="s">
        <v>109</v>
      </c>
      <c r="G25" s="33" t="s">
        <v>110</v>
      </c>
      <c r="H25" s="34" t="s">
        <v>6</v>
      </c>
      <c r="I25" s="35" t="s">
        <v>55</v>
      </c>
      <c r="J25" s="36" t="s">
        <v>56</v>
      </c>
      <c r="K25" s="36" t="s">
        <v>56</v>
      </c>
      <c r="L25" s="33" t="s">
        <v>57</v>
      </c>
      <c r="M25" s="33">
        <v>2</v>
      </c>
      <c r="N25" s="33">
        <v>3</v>
      </c>
      <c r="O25" s="33">
        <f>M25*N25</f>
        <v>6</v>
      </c>
      <c r="P25" s="37" t="str">
        <f>+IF(AND(O25&gt;1,O25&lt;=4),"BAJO",IF(AND(O25&gt;=5,O25&lt;=8),"MEDIO",IF(AND(O25&gt;=9,O25&lt;=20),"ALTO",IF(AND(O25&gt;=21,O25&lt;=24),"MUY ALTO"))))</f>
        <v>MEDIO</v>
      </c>
      <c r="Q25" s="33">
        <v>25</v>
      </c>
      <c r="R25" s="38">
        <f>O25*Q25</f>
        <v>150</v>
      </c>
      <c r="S25" s="33" t="str">
        <f>+IF(AND(R25&gt;=1,R25&lt;=20),"IV",IF(AND(R25&gt;=40,R25&lt;=120),"III",IF(AND(R25&gt;=150,R25&lt;=500),"II",IF(AND(R25&gt;=600,R25&lt;=4000),"I",0))))</f>
        <v>II</v>
      </c>
      <c r="T25" s="33" t="str">
        <f>+IF(AND(R25&gt;=1,R25&lt;=20),"Aceptable",IF(AND(R25&gt;=40,R25&lt;=120),"Mejorable",IF(AND(R25&gt;=150,R25&lt;=500),"Aceptable con control específico",IF(AND(R25&gt;=600,R25&lt;=4000),"No aceptable",0))))</f>
        <v>Aceptable con control específico</v>
      </c>
      <c r="U25" s="33">
        <v>1</v>
      </c>
      <c r="V25" s="35" t="s">
        <v>111</v>
      </c>
      <c r="W25" s="33" t="s">
        <v>6</v>
      </c>
      <c r="X25" s="37" t="s">
        <v>59</v>
      </c>
      <c r="Y25" s="37" t="s">
        <v>59</v>
      </c>
      <c r="Z25" s="37" t="s">
        <v>59</v>
      </c>
      <c r="AA25" s="37" t="s">
        <v>112</v>
      </c>
      <c r="AB25" s="34" t="s">
        <v>59</v>
      </c>
      <c r="AC25" s="39" t="s">
        <v>61</v>
      </c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64" ht="71.650000000000006" customHeight="1">
      <c r="A26" s="73"/>
      <c r="B26" s="74"/>
      <c r="C26" s="74"/>
      <c r="D26" s="75"/>
      <c r="E26" s="33" t="s">
        <v>62</v>
      </c>
      <c r="F26" s="33" t="s">
        <v>113</v>
      </c>
      <c r="G26" s="33" t="s">
        <v>64</v>
      </c>
      <c r="H26" s="34" t="s">
        <v>6</v>
      </c>
      <c r="I26" s="33" t="s">
        <v>65</v>
      </c>
      <c r="J26" s="36" t="s">
        <v>56</v>
      </c>
      <c r="K26" s="36" t="s">
        <v>56</v>
      </c>
      <c r="L26" s="33" t="s">
        <v>66</v>
      </c>
      <c r="M26" s="33" t="s">
        <v>59</v>
      </c>
      <c r="N26" s="33" t="s">
        <v>59</v>
      </c>
      <c r="O26" s="33" t="s">
        <v>59</v>
      </c>
      <c r="P26" s="33" t="s">
        <v>59</v>
      </c>
      <c r="Q26" s="33" t="s">
        <v>59</v>
      </c>
      <c r="R26" s="33" t="s">
        <v>59</v>
      </c>
      <c r="S26" s="33" t="s">
        <v>59</v>
      </c>
      <c r="T26" s="33" t="s">
        <v>59</v>
      </c>
      <c r="U26" s="33">
        <v>1</v>
      </c>
      <c r="V26" s="33" t="s">
        <v>59</v>
      </c>
      <c r="W26" s="33" t="s">
        <v>6</v>
      </c>
      <c r="X26" s="37" t="s">
        <v>59</v>
      </c>
      <c r="Y26" s="37" t="s">
        <v>59</v>
      </c>
      <c r="Z26" s="37" t="s">
        <v>59</v>
      </c>
      <c r="AA26" s="37" t="s">
        <v>67</v>
      </c>
      <c r="AB26" s="34" t="s">
        <v>59</v>
      </c>
      <c r="AC26" s="39" t="s">
        <v>61</v>
      </c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64" ht="90.6" customHeight="1">
      <c r="A27" s="73"/>
      <c r="B27" s="74"/>
      <c r="C27" s="74"/>
      <c r="D27" s="75" t="s">
        <v>114</v>
      </c>
      <c r="E27" s="33" t="s">
        <v>52</v>
      </c>
      <c r="F27" s="33" t="s">
        <v>109</v>
      </c>
      <c r="G27" s="33" t="s">
        <v>115</v>
      </c>
      <c r="H27" s="34" t="s">
        <v>6</v>
      </c>
      <c r="I27" s="35" t="s">
        <v>55</v>
      </c>
      <c r="J27" s="36" t="s">
        <v>56</v>
      </c>
      <c r="K27" s="36" t="s">
        <v>56</v>
      </c>
      <c r="L27" s="33" t="s">
        <v>57</v>
      </c>
      <c r="M27" s="33">
        <v>2</v>
      </c>
      <c r="N27" s="33">
        <v>3</v>
      </c>
      <c r="O27" s="33">
        <f>M27*N27</f>
        <v>6</v>
      </c>
      <c r="P27" s="37" t="str">
        <f>+IF(AND(O27&gt;1,O27&lt;=4),"BAJO",IF(AND(O27&gt;=5,O27&lt;=8),"MEDIO",IF(AND(O27&gt;=9,O27&lt;=20),"ALTO",IF(AND(O27&gt;=21,O27&lt;=24),"MUY ALTO"))))</f>
        <v>MEDIO</v>
      </c>
      <c r="Q27" s="33">
        <v>25</v>
      </c>
      <c r="R27" s="38">
        <f>O27*Q27</f>
        <v>150</v>
      </c>
      <c r="S27" s="33" t="str">
        <f>+IF(AND(R27&gt;=1,R27&lt;=20),"IV",IF(AND(R27&gt;=40,R27&lt;=120),"III",IF(AND(R27&gt;=150,R27&lt;=500),"II",IF(AND(R27&gt;=600,R27&lt;=4000),"I",0))))</f>
        <v>II</v>
      </c>
      <c r="T27" s="33" t="str">
        <f>+IF(AND(R27&gt;=1,R27&lt;=20),"Aceptable",IF(AND(R27&gt;=40,R27&lt;=120),"Mejorable",IF(AND(R27&gt;=150,R27&lt;=500),"Aceptable con control específico",IF(AND(R27&gt;=600,R27&lt;=4000),"No aceptable",0))))</f>
        <v>Aceptable con control específico</v>
      </c>
      <c r="U27" s="33">
        <v>1</v>
      </c>
      <c r="V27" s="35" t="s">
        <v>111</v>
      </c>
      <c r="W27" s="33" t="s">
        <v>6</v>
      </c>
      <c r="X27" s="37"/>
      <c r="Y27" s="37"/>
      <c r="Z27" s="37" t="s">
        <v>116</v>
      </c>
      <c r="AA27" s="37" t="s">
        <v>117</v>
      </c>
      <c r="AB27" s="34" t="s">
        <v>59</v>
      </c>
      <c r="AC27" s="39" t="s">
        <v>76</v>
      </c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64" ht="71.650000000000006" customHeight="1">
      <c r="A28" s="73"/>
      <c r="B28" s="74"/>
      <c r="C28" s="74"/>
      <c r="D28" s="75"/>
      <c r="E28" s="33" t="s">
        <v>62</v>
      </c>
      <c r="F28" s="33" t="s">
        <v>113</v>
      </c>
      <c r="G28" s="33" t="s">
        <v>118</v>
      </c>
      <c r="H28" s="34" t="s">
        <v>6</v>
      </c>
      <c r="I28" s="33" t="s">
        <v>65</v>
      </c>
      <c r="J28" s="36" t="s">
        <v>56</v>
      </c>
      <c r="K28" s="36" t="s">
        <v>56</v>
      </c>
      <c r="L28" s="33" t="s">
        <v>66</v>
      </c>
      <c r="M28" s="33" t="s">
        <v>59</v>
      </c>
      <c r="N28" s="33" t="s">
        <v>59</v>
      </c>
      <c r="O28" s="33" t="s">
        <v>59</v>
      </c>
      <c r="P28" s="33" t="s">
        <v>59</v>
      </c>
      <c r="Q28" s="33" t="s">
        <v>59</v>
      </c>
      <c r="R28" s="33" t="s">
        <v>59</v>
      </c>
      <c r="S28" s="33" t="s">
        <v>59</v>
      </c>
      <c r="T28" s="33" t="s">
        <v>59</v>
      </c>
      <c r="U28" s="33">
        <v>1</v>
      </c>
      <c r="V28" s="33" t="s">
        <v>59</v>
      </c>
      <c r="W28" s="33" t="s">
        <v>6</v>
      </c>
      <c r="X28" s="37" t="s">
        <v>59</v>
      </c>
      <c r="Y28" s="37" t="s">
        <v>59</v>
      </c>
      <c r="Z28" s="37" t="s">
        <v>59</v>
      </c>
      <c r="AA28" s="37" t="s">
        <v>67</v>
      </c>
      <c r="AB28" s="34" t="s">
        <v>59</v>
      </c>
      <c r="AC28" s="39" t="s">
        <v>61</v>
      </c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ht="100.5" customHeight="1">
      <c r="A29" s="73"/>
      <c r="B29" s="74"/>
      <c r="C29" s="76" t="s">
        <v>119</v>
      </c>
      <c r="D29" s="75" t="s">
        <v>120</v>
      </c>
      <c r="E29" s="33" t="s">
        <v>52</v>
      </c>
      <c r="F29" s="33" t="s">
        <v>53</v>
      </c>
      <c r="G29" s="33" t="s">
        <v>54</v>
      </c>
      <c r="H29" s="34" t="s">
        <v>6</v>
      </c>
      <c r="I29" s="35" t="s">
        <v>55</v>
      </c>
      <c r="J29" s="36" t="s">
        <v>56</v>
      </c>
      <c r="K29" s="36" t="s">
        <v>56</v>
      </c>
      <c r="L29" s="33" t="s">
        <v>57</v>
      </c>
      <c r="M29" s="33">
        <v>2</v>
      </c>
      <c r="N29" s="33">
        <v>4</v>
      </c>
      <c r="O29" s="33">
        <f>M29*N29</f>
        <v>8</v>
      </c>
      <c r="P29" s="37" t="str">
        <f>+IF(AND(O29&gt;1,O29&lt;=4),"BAJO",IF(AND(O29&gt;=5,O29&lt;=8),"MEDIO",IF(AND(O29&gt;=9,O29&lt;=20),"ALTO",IF(AND(O29&gt;=21,O29&lt;=24),"MUY ALTO"))))</f>
        <v>MEDIO</v>
      </c>
      <c r="Q29" s="33">
        <v>25</v>
      </c>
      <c r="R29" s="38">
        <f>O29*Q29</f>
        <v>200</v>
      </c>
      <c r="S29" s="33" t="str">
        <f>+IF(AND(R29&gt;=1,R29&lt;=20),"IV",IF(AND(R29&gt;=40,R29&lt;=120),"III",IF(AND(R29&gt;=150,R29&lt;=500),"II",IF(AND(R29&gt;=600,R29&lt;=4000),"I",0))))</f>
        <v>II</v>
      </c>
      <c r="T29" s="33" t="str">
        <f>+IF(AND(R29&gt;=1,R29&lt;=20),"Aceptable",IF(AND(R29&gt;=40,R29&lt;=120),"Mejorable",IF(AND(R29&gt;=150,R29&lt;=500),"Aceptable con control específico",IF(AND(R29&gt;=600,R29&lt;=4000),"No aceptable",0))))</f>
        <v>Aceptable con control específico</v>
      </c>
      <c r="U29" s="33">
        <v>1</v>
      </c>
      <c r="V29" s="35" t="s">
        <v>58</v>
      </c>
      <c r="W29" s="33" t="s">
        <v>6</v>
      </c>
      <c r="X29" s="33" t="s">
        <v>59</v>
      </c>
      <c r="Y29" s="33" t="s">
        <v>59</v>
      </c>
      <c r="Z29" s="33" t="s">
        <v>59</v>
      </c>
      <c r="AA29" s="37" t="s">
        <v>60</v>
      </c>
      <c r="AB29" s="34" t="s">
        <v>59</v>
      </c>
      <c r="AC29" s="39" t="s">
        <v>61</v>
      </c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64" ht="60.6" customHeight="1">
      <c r="A30" s="73"/>
      <c r="B30" s="74"/>
      <c r="C30" s="76"/>
      <c r="D30" s="75"/>
      <c r="E30" s="33" t="s">
        <v>62</v>
      </c>
      <c r="F30" s="33" t="s">
        <v>121</v>
      </c>
      <c r="G30" s="33" t="s">
        <v>64</v>
      </c>
      <c r="H30" s="34" t="s">
        <v>6</v>
      </c>
      <c r="I30" s="33" t="s">
        <v>65</v>
      </c>
      <c r="J30" s="36" t="s">
        <v>56</v>
      </c>
      <c r="K30" s="36" t="s">
        <v>56</v>
      </c>
      <c r="L30" s="33" t="s">
        <v>66</v>
      </c>
      <c r="M30" s="33" t="s">
        <v>59</v>
      </c>
      <c r="N30" s="33" t="s">
        <v>59</v>
      </c>
      <c r="O30" s="33" t="s">
        <v>59</v>
      </c>
      <c r="P30" s="33" t="s">
        <v>59</v>
      </c>
      <c r="Q30" s="33" t="s">
        <v>59</v>
      </c>
      <c r="R30" s="33" t="s">
        <v>59</v>
      </c>
      <c r="S30" s="33" t="s">
        <v>59</v>
      </c>
      <c r="T30" s="33" t="s">
        <v>59</v>
      </c>
      <c r="U30" s="33">
        <v>1</v>
      </c>
      <c r="V30" s="33" t="s">
        <v>59</v>
      </c>
      <c r="W30" s="33" t="s">
        <v>6</v>
      </c>
      <c r="X30" s="37" t="s">
        <v>59</v>
      </c>
      <c r="Y30" s="37" t="s">
        <v>59</v>
      </c>
      <c r="Z30" s="37" t="s">
        <v>59</v>
      </c>
      <c r="AA30" s="37" t="s">
        <v>67</v>
      </c>
      <c r="AB30" s="34" t="s">
        <v>59</v>
      </c>
      <c r="AC30" s="39" t="s">
        <v>61</v>
      </c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64" ht="60.6" customHeight="1">
      <c r="A31" s="73"/>
      <c r="B31" s="74"/>
      <c r="C31" s="76"/>
      <c r="D31" s="75"/>
      <c r="E31" s="33" t="s">
        <v>68</v>
      </c>
      <c r="F31" s="33" t="s">
        <v>69</v>
      </c>
      <c r="G31" s="33" t="s">
        <v>70</v>
      </c>
      <c r="H31" s="34" t="s">
        <v>6</v>
      </c>
      <c r="I31" s="33" t="s">
        <v>71</v>
      </c>
      <c r="J31" s="37" t="s">
        <v>72</v>
      </c>
      <c r="K31" s="34" t="s">
        <v>56</v>
      </c>
      <c r="L31" s="33" t="s">
        <v>73</v>
      </c>
      <c r="M31" s="33">
        <v>2</v>
      </c>
      <c r="N31" s="33">
        <v>4</v>
      </c>
      <c r="O31" s="33">
        <f>M31*N31</f>
        <v>8</v>
      </c>
      <c r="P31" s="37" t="str">
        <f>+IF(AND(O31&gt;1,O31&lt;=4),"BAJO",IF(AND(O31&gt;=5,O31&lt;=8),"MEDIO",IF(AND(O31&gt;=9,O31&lt;=20),"ALTO",IF(AND(O31&gt;=21,O31&lt;=24),"MUY ALTO"))))</f>
        <v>MEDIO</v>
      </c>
      <c r="Q31" s="33">
        <v>25</v>
      </c>
      <c r="R31" s="38">
        <f>O31*Q31</f>
        <v>200</v>
      </c>
      <c r="S31" s="33" t="str">
        <f>+IF(AND(R31&gt;=1,R31&lt;=20),"IV",IF(AND(R31&gt;=40,R31&lt;=120),"III",IF(AND(R31&gt;=150,R31&lt;=500),"II",IF(AND(R31&gt;=600,R31&lt;=4000),"I",0))))</f>
        <v>II</v>
      </c>
      <c r="T31" s="33" t="str">
        <f>+IF(AND(R31&gt;=1,R31&lt;=20),"Aceptable",IF(AND(R31&gt;=40,R31&lt;=120),"Mejorable",IF(AND(R31&gt;=150,R31&lt;=500),"Aceptable con control específico",IF(AND(R31&gt;=600,R31&lt;=4000),"No aceptable",0))))</f>
        <v>Aceptable con control específico</v>
      </c>
      <c r="U31" s="33">
        <v>1</v>
      </c>
      <c r="V31" s="33" t="s">
        <v>74</v>
      </c>
      <c r="W31" s="33" t="s">
        <v>6</v>
      </c>
      <c r="X31" s="37" t="s">
        <v>59</v>
      </c>
      <c r="Y31" s="37" t="s">
        <v>59</v>
      </c>
      <c r="Z31" s="37" t="s">
        <v>59</v>
      </c>
      <c r="AA31" s="37" t="s">
        <v>75</v>
      </c>
      <c r="AB31" s="34" t="s">
        <v>59</v>
      </c>
      <c r="AC31" s="39" t="s">
        <v>76</v>
      </c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64" ht="58.7" customHeight="1">
      <c r="A32" s="73"/>
      <c r="B32" s="74"/>
      <c r="C32" s="76"/>
      <c r="D32" s="75"/>
      <c r="E32" s="33" t="s">
        <v>77</v>
      </c>
      <c r="F32" s="33" t="s">
        <v>78</v>
      </c>
      <c r="G32" s="33" t="s">
        <v>79</v>
      </c>
      <c r="H32" s="36" t="s">
        <v>6</v>
      </c>
      <c r="I32" s="33" t="s">
        <v>80</v>
      </c>
      <c r="J32" s="33" t="s">
        <v>56</v>
      </c>
      <c r="K32" s="33" t="s">
        <v>56</v>
      </c>
      <c r="L32" s="33" t="s">
        <v>81</v>
      </c>
      <c r="M32" s="33">
        <v>2</v>
      </c>
      <c r="N32" s="33">
        <v>1</v>
      </c>
      <c r="O32" s="33">
        <f>M32*N32</f>
        <v>2</v>
      </c>
      <c r="P32" s="33" t="str">
        <f>+IF(AND(O32&gt;1,O32&lt;=4),"BAJO",IF(AND(O32&gt;=5,O32&lt;=8),"MEDIO",IF(AND(O32&gt;=9,O32&lt;=20),"ALTO",IF(AND(O32&gt;=21,O32&lt;=24),"MUY ALTO"))))</f>
        <v>BAJO</v>
      </c>
      <c r="Q32" s="33">
        <v>60</v>
      </c>
      <c r="R32" s="38">
        <f>O32*Q32</f>
        <v>120</v>
      </c>
      <c r="S32" s="33" t="str">
        <f>+IF(AND(R32&gt;=1,R32&lt;=20),"IV",IF(AND(R32&gt;=40,R32&lt;=120),"III",IF(AND(R32&gt;=150,R32&lt;=500),"II",IF(AND(R32&gt;=600,R32&lt;=4000),"I",0))))</f>
        <v>III</v>
      </c>
      <c r="T32" s="33" t="str">
        <f>+IF(AND(R32&gt;=1,R32&lt;=20),"Aceptable",IF(AND(R32&gt;=40,R32&lt;=120),"Mejorable",IF(AND(R32&gt;=150,R32&lt;=500),"Aceptable con control específico",IF(AND(R32&gt;=600,R32&lt;=4000),"No aceptable",0))))</f>
        <v>Mejorable</v>
      </c>
      <c r="U32" s="33">
        <v>1</v>
      </c>
      <c r="V32" s="33" t="s">
        <v>82</v>
      </c>
      <c r="W32" s="33" t="s">
        <v>6</v>
      </c>
      <c r="X32" s="33" t="s">
        <v>59</v>
      </c>
      <c r="Y32" s="33" t="s">
        <v>59</v>
      </c>
      <c r="Z32" s="33" t="s">
        <v>59</v>
      </c>
      <c r="AA32" s="33" t="s">
        <v>83</v>
      </c>
      <c r="AB32" s="34" t="s">
        <v>59</v>
      </c>
      <c r="AC32" s="39" t="s">
        <v>61</v>
      </c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64" ht="61.7" customHeight="1">
      <c r="A33" s="73"/>
      <c r="B33" s="74"/>
      <c r="C33" s="76"/>
      <c r="D33" s="75"/>
      <c r="E33" s="33" t="s">
        <v>84</v>
      </c>
      <c r="F33" s="33" t="s">
        <v>85</v>
      </c>
      <c r="G33" s="33" t="s">
        <v>86</v>
      </c>
      <c r="H33" s="34" t="s">
        <v>6</v>
      </c>
      <c r="I33" s="33" t="s">
        <v>87</v>
      </c>
      <c r="J33" s="36" t="s">
        <v>56</v>
      </c>
      <c r="K33" s="36" t="s">
        <v>56</v>
      </c>
      <c r="L33" s="33" t="s">
        <v>88</v>
      </c>
      <c r="M33" s="33">
        <v>2</v>
      </c>
      <c r="N33" s="33">
        <v>4</v>
      </c>
      <c r="O33" s="33">
        <f>M33*N33</f>
        <v>8</v>
      </c>
      <c r="P33" s="33" t="str">
        <f>+IF(AND(O33&gt;1,O33&lt;=4),"BAJO",IF(AND(O33&gt;=5,O33&lt;=8),"MEDIO",IF(AND(O33&gt;=9,O33&lt;=20),"ALTO",IF(AND(O33&gt;=21,O33&lt;=24),"MUY ALTO"))))</f>
        <v>MEDIO</v>
      </c>
      <c r="Q33" s="33">
        <v>10</v>
      </c>
      <c r="R33" s="38">
        <f>O33*Q33</f>
        <v>80</v>
      </c>
      <c r="S33" s="33" t="str">
        <f>+IF(AND(R33&gt;=1,R33&lt;=20),"IV",IF(AND(R33&gt;=40,R33&lt;=120),"III",IF(AND(R33&gt;=150,R33&lt;=500),"II",IF(AND(R33&gt;=600,R33&lt;=4000),"I",0))))</f>
        <v>III</v>
      </c>
      <c r="T33" s="33" t="str">
        <f>+IF(AND(R33&gt;=1,R33&lt;=20),"Aceptable",IF(AND(R33&gt;=40,R33&lt;=120),"Mejorable",IF(AND(R33&gt;=150,R33&lt;=500),"Aceptable con control específico",IF(AND(R33&gt;=600,R33&lt;=4000),"No aceptable",0))))</f>
        <v>Mejorable</v>
      </c>
      <c r="U33" s="33">
        <v>1</v>
      </c>
      <c r="V33" s="33" t="s">
        <v>89</v>
      </c>
      <c r="W33" s="33" t="s">
        <v>6</v>
      </c>
      <c r="X33" s="33" t="s">
        <v>59</v>
      </c>
      <c r="Y33" s="33" t="s">
        <v>59</v>
      </c>
      <c r="Z33" s="33" t="s">
        <v>59</v>
      </c>
      <c r="AA33" s="33" t="s">
        <v>90</v>
      </c>
      <c r="AB33" s="34" t="s">
        <v>59</v>
      </c>
      <c r="AC33" s="39" t="s">
        <v>61</v>
      </c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64" ht="101.45" customHeight="1">
      <c r="A34" s="73"/>
      <c r="B34" s="74"/>
      <c r="C34" s="76"/>
      <c r="D34" s="75" t="s">
        <v>122</v>
      </c>
      <c r="E34" s="33" t="s">
        <v>52</v>
      </c>
      <c r="F34" s="33" t="s">
        <v>53</v>
      </c>
      <c r="G34" s="33" t="s">
        <v>54</v>
      </c>
      <c r="H34" s="34" t="s">
        <v>6</v>
      </c>
      <c r="I34" s="35" t="s">
        <v>55</v>
      </c>
      <c r="J34" s="36" t="s">
        <v>56</v>
      </c>
      <c r="K34" s="36" t="s">
        <v>56</v>
      </c>
      <c r="L34" s="33" t="s">
        <v>57</v>
      </c>
      <c r="M34" s="33">
        <v>2</v>
      </c>
      <c r="N34" s="33">
        <v>4</v>
      </c>
      <c r="O34" s="33">
        <f>M34*N34</f>
        <v>8</v>
      </c>
      <c r="P34" s="37" t="str">
        <f>+IF(AND(O34&gt;1,O34&lt;=4),"BAJO",IF(AND(O34&gt;=5,O34&lt;=8),"MEDIO",IF(AND(O34&gt;=9,O34&lt;=20),"ALTO",IF(AND(O34&gt;=21,O34&lt;=24),"MUY ALTO"))))</f>
        <v>MEDIO</v>
      </c>
      <c r="Q34" s="33">
        <v>25</v>
      </c>
      <c r="R34" s="38">
        <f>O34*Q34</f>
        <v>200</v>
      </c>
      <c r="S34" s="33" t="str">
        <f>+IF(AND(R34&gt;=1,R34&lt;=20),"IV",IF(AND(R34&gt;=40,R34&lt;=120),"III",IF(AND(R34&gt;=150,R34&lt;=500),"II",IF(AND(R34&gt;=600,R34&lt;=4000),"I",0))))</f>
        <v>II</v>
      </c>
      <c r="T34" s="33" t="str">
        <f>+IF(AND(R34&gt;=1,R34&lt;=20),"Aceptable",IF(AND(R34&gt;=40,R34&lt;=120),"Mejorable",IF(AND(R34&gt;=150,R34&lt;=500),"Aceptable con control específico",IF(AND(R34&gt;=600,R34&lt;=4000),"No aceptable",0))))</f>
        <v>Aceptable con control específico</v>
      </c>
      <c r="U34" s="33">
        <v>1</v>
      </c>
      <c r="V34" s="35" t="s">
        <v>58</v>
      </c>
      <c r="W34" s="33" t="s">
        <v>6</v>
      </c>
      <c r="X34" s="33" t="s">
        <v>59</v>
      </c>
      <c r="Y34" s="33" t="s">
        <v>59</v>
      </c>
      <c r="Z34" s="33" t="s">
        <v>59</v>
      </c>
      <c r="AA34" s="37" t="s">
        <v>60</v>
      </c>
      <c r="AB34" s="34" t="s">
        <v>59</v>
      </c>
      <c r="AC34" s="39" t="s">
        <v>61</v>
      </c>
      <c r="AD34" s="40"/>
      <c r="AE34" s="40"/>
      <c r="AF34" s="40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64" ht="66.599999999999994" customHeight="1">
      <c r="A35" s="73"/>
      <c r="B35" s="74"/>
      <c r="C35" s="76"/>
      <c r="D35" s="75"/>
      <c r="E35" s="33" t="s">
        <v>62</v>
      </c>
      <c r="F35" s="33" t="s">
        <v>121</v>
      </c>
      <c r="G35" s="33" t="s">
        <v>64</v>
      </c>
      <c r="H35" s="34" t="s">
        <v>6</v>
      </c>
      <c r="I35" s="33" t="s">
        <v>65</v>
      </c>
      <c r="J35" s="36" t="s">
        <v>56</v>
      </c>
      <c r="K35" s="36" t="s">
        <v>56</v>
      </c>
      <c r="L35" s="33" t="s">
        <v>66</v>
      </c>
      <c r="M35" s="33" t="s">
        <v>59</v>
      </c>
      <c r="N35" s="33" t="s">
        <v>59</v>
      </c>
      <c r="O35" s="33" t="s">
        <v>59</v>
      </c>
      <c r="P35" s="33" t="s">
        <v>59</v>
      </c>
      <c r="Q35" s="33" t="s">
        <v>59</v>
      </c>
      <c r="R35" s="33" t="s">
        <v>59</v>
      </c>
      <c r="S35" s="33" t="s">
        <v>59</v>
      </c>
      <c r="T35" s="33" t="s">
        <v>59</v>
      </c>
      <c r="U35" s="33">
        <v>1</v>
      </c>
      <c r="V35" s="33" t="s">
        <v>59</v>
      </c>
      <c r="W35" s="33" t="s">
        <v>6</v>
      </c>
      <c r="X35" s="37" t="s">
        <v>59</v>
      </c>
      <c r="Y35" s="37" t="s">
        <v>59</v>
      </c>
      <c r="Z35" s="37" t="s">
        <v>59</v>
      </c>
      <c r="AA35" s="37" t="s">
        <v>67</v>
      </c>
      <c r="AB35" s="34" t="s">
        <v>59</v>
      </c>
      <c r="AC35" s="39" t="s">
        <v>61</v>
      </c>
      <c r="AD35" s="40"/>
      <c r="AE35" s="40"/>
      <c r="AF35" s="40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64" ht="62.65" customHeight="1">
      <c r="A36" s="73"/>
      <c r="B36" s="74"/>
      <c r="C36" s="76"/>
      <c r="D36" s="75"/>
      <c r="E36" s="33" t="s">
        <v>84</v>
      </c>
      <c r="F36" s="33" t="s">
        <v>85</v>
      </c>
      <c r="G36" s="33" t="s">
        <v>86</v>
      </c>
      <c r="H36" s="34" t="s">
        <v>6</v>
      </c>
      <c r="I36" s="33" t="s">
        <v>87</v>
      </c>
      <c r="J36" s="36" t="s">
        <v>56</v>
      </c>
      <c r="K36" s="36" t="s">
        <v>56</v>
      </c>
      <c r="L36" s="33" t="s">
        <v>88</v>
      </c>
      <c r="M36" s="33">
        <v>2</v>
      </c>
      <c r="N36" s="33">
        <v>4</v>
      </c>
      <c r="O36" s="33">
        <f>M36*N36</f>
        <v>8</v>
      </c>
      <c r="P36" s="33" t="str">
        <f>+IF(AND(O36&gt;1,O36&lt;=4),"BAJO",IF(AND(O36&gt;=5,O36&lt;=8),"MEDIO",IF(AND(O36&gt;=9,O36&lt;=20),"ALTO",IF(AND(O36&gt;=21,O36&lt;=24),"MUY ALTO"))))</f>
        <v>MEDIO</v>
      </c>
      <c r="Q36" s="33">
        <v>10</v>
      </c>
      <c r="R36" s="38">
        <f>O36*Q36</f>
        <v>80</v>
      </c>
      <c r="S36" s="33" t="str">
        <f>+IF(AND(R36&gt;=1,R36&lt;=20),"IV",IF(AND(R36&gt;=40,R36&lt;=120),"III",IF(AND(R36&gt;=150,R36&lt;=500),"II",IF(AND(R36&gt;=600,R36&lt;=4000),"I",0))))</f>
        <v>III</v>
      </c>
      <c r="T36" s="33" t="str">
        <f>+IF(AND(R36&gt;=1,R36&lt;=20),"Aceptable",IF(AND(R36&gt;=40,R36&lt;=120),"Mejorable",IF(AND(R36&gt;=150,R36&lt;=500),"Aceptable con control específico",IF(AND(R36&gt;=600,R36&lt;=4000),"No aceptable",0))))</f>
        <v>Mejorable</v>
      </c>
      <c r="U36" s="33">
        <v>1</v>
      </c>
      <c r="V36" s="33" t="s">
        <v>89</v>
      </c>
      <c r="W36" s="33" t="s">
        <v>6</v>
      </c>
      <c r="X36" s="33" t="s">
        <v>59</v>
      </c>
      <c r="Y36" s="33" t="s">
        <v>59</v>
      </c>
      <c r="Z36" s="33" t="s">
        <v>59</v>
      </c>
      <c r="AA36" s="33" t="s">
        <v>90</v>
      </c>
      <c r="AB36" s="34" t="s">
        <v>59</v>
      </c>
      <c r="AC36" s="39" t="s">
        <v>61</v>
      </c>
      <c r="AD36" s="40"/>
      <c r="AE36" s="40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64" ht="62.65" customHeight="1">
      <c r="A37" s="73"/>
      <c r="B37" s="74"/>
      <c r="C37" s="76"/>
      <c r="D37" s="75"/>
      <c r="E37" s="33" t="s">
        <v>102</v>
      </c>
      <c r="F37" s="33" t="s">
        <v>103</v>
      </c>
      <c r="G37" s="37" t="s">
        <v>123</v>
      </c>
      <c r="H37" s="34" t="s">
        <v>6</v>
      </c>
      <c r="I37" s="33" t="s">
        <v>105</v>
      </c>
      <c r="J37" s="33" t="s">
        <v>56</v>
      </c>
      <c r="K37" s="33" t="s">
        <v>56</v>
      </c>
      <c r="L37" s="33" t="s">
        <v>56</v>
      </c>
      <c r="M37" s="33">
        <v>6</v>
      </c>
      <c r="N37" s="33">
        <v>1</v>
      </c>
      <c r="O37" s="33">
        <f>M37*N37</f>
        <v>6</v>
      </c>
      <c r="P37" s="33" t="str">
        <f>+IF(AND(O37&gt;1,O37&lt;=4),"BAJO",IF(AND(O37&gt;=5,O37&lt;=8),"MEDIO",IF(AND(O37&gt;=9,O37&lt;=20),"ALTO",IF(AND(O37&gt;=21,O37&lt;=24),"MUY ALTO"))))</f>
        <v>MEDIO</v>
      </c>
      <c r="Q37" s="33">
        <v>60</v>
      </c>
      <c r="R37" s="38">
        <f>O37*Q37</f>
        <v>360</v>
      </c>
      <c r="S37" s="33" t="str">
        <f>+IF(AND(R37&gt;=1,R37&lt;=20),"IV",IF(AND(R37&gt;=40,R37&lt;=120),"III",IF(AND(R37&gt;=150,R37&lt;=500),"II",IF(AND(R37&gt;=600,R37&lt;=4000),"I",0))))</f>
        <v>II</v>
      </c>
      <c r="T37" s="33" t="str">
        <f>+IF(AND(R37&gt;=1,R37&lt;=20),"Aceptable",IF(AND(R37&gt;=40,R37&lt;=120),"Mejorable",IF(AND(R37&gt;=150,R37&lt;=500),"Aceptable con control específico",IF(AND(R37&gt;=600,R37&lt;=4000),"No aceptable",0))))</f>
        <v>Aceptable con control específico</v>
      </c>
      <c r="U37" s="33">
        <v>1</v>
      </c>
      <c r="V37" s="33" t="s">
        <v>97</v>
      </c>
      <c r="W37" s="33" t="s">
        <v>6</v>
      </c>
      <c r="X37" s="33" t="s">
        <v>59</v>
      </c>
      <c r="Y37" s="33" t="s">
        <v>59</v>
      </c>
      <c r="Z37" s="33" t="s">
        <v>124</v>
      </c>
      <c r="AA37" s="33" t="s">
        <v>106</v>
      </c>
      <c r="AB37" s="34" t="s">
        <v>59</v>
      </c>
      <c r="AC37" s="39" t="s">
        <v>61</v>
      </c>
      <c r="AD37" s="40"/>
      <c r="AE37" s="40"/>
      <c r="AF37" s="40"/>
      <c r="AG37" s="40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</row>
    <row r="38" spans="1:64" ht="60.6" customHeight="1">
      <c r="A38" s="73"/>
      <c r="B38" s="74"/>
      <c r="C38" s="76"/>
      <c r="D38" s="75"/>
      <c r="E38" s="33" t="s">
        <v>92</v>
      </c>
      <c r="F38" s="33" t="s">
        <v>93</v>
      </c>
      <c r="G38" s="37" t="s">
        <v>94</v>
      </c>
      <c r="H38" s="34" t="s">
        <v>6</v>
      </c>
      <c r="I38" s="33" t="s">
        <v>95</v>
      </c>
      <c r="J38" s="33" t="s">
        <v>56</v>
      </c>
      <c r="K38" s="33" t="s">
        <v>56</v>
      </c>
      <c r="L38" s="33" t="s">
        <v>96</v>
      </c>
      <c r="M38" s="33">
        <v>2</v>
      </c>
      <c r="N38" s="33">
        <v>3</v>
      </c>
      <c r="O38" s="33">
        <f>M38*N38</f>
        <v>6</v>
      </c>
      <c r="P38" s="33" t="str">
        <f>+IF(AND(O38&gt;1,O38&lt;=4),"BAJO",IF(AND(O38&gt;=5,O38&lt;=8),"MEDIO",IF(AND(O38&gt;=9,O38&lt;=20),"ALTO",IF(AND(O38&gt;=21,O38&lt;=24),"MUY ALTO"))))</f>
        <v>MEDIO</v>
      </c>
      <c r="Q38" s="33">
        <v>25</v>
      </c>
      <c r="R38" s="38">
        <f>O38*Q38</f>
        <v>150</v>
      </c>
      <c r="S38" s="33" t="str">
        <f>+IF(AND(R38&gt;=1,R38&lt;=20),"IV",IF(AND(R38&gt;=40,R38&lt;=120),"III",IF(AND(R38&gt;=150,R38&lt;=500),"II",IF(AND(R38&gt;=600,R38&lt;=4000),"I",0))))</f>
        <v>II</v>
      </c>
      <c r="T38" s="33" t="str">
        <f>+IF(AND(R38&gt;=1,R38&lt;=20),"Aceptable",IF(AND(R38&gt;=40,R38&lt;=120),"Mejorable",IF(AND(R38&gt;=150,R38&lt;=500),"Aceptable con control específico",IF(AND(R38&gt;=600,R38&lt;=4000),"No aceptable",0))))</f>
        <v>Aceptable con control específico</v>
      </c>
      <c r="U38" s="33">
        <v>1</v>
      </c>
      <c r="V38" s="33" t="s">
        <v>97</v>
      </c>
      <c r="W38" s="33" t="s">
        <v>6</v>
      </c>
      <c r="X38" s="33" t="s">
        <v>59</v>
      </c>
      <c r="Y38" s="33" t="s">
        <v>59</v>
      </c>
      <c r="Z38" s="33" t="s">
        <v>59</v>
      </c>
      <c r="AA38" s="33" t="s">
        <v>99</v>
      </c>
      <c r="AB38" s="37" t="s">
        <v>100</v>
      </c>
      <c r="AC38" s="39" t="s">
        <v>101</v>
      </c>
      <c r="AD38" s="40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64" ht="102">
      <c r="A39" s="73"/>
      <c r="B39" s="74"/>
      <c r="C39" s="74" t="s">
        <v>125</v>
      </c>
      <c r="D39" s="75" t="s">
        <v>126</v>
      </c>
      <c r="E39" s="33" t="s">
        <v>52</v>
      </c>
      <c r="F39" s="33" t="s">
        <v>53</v>
      </c>
      <c r="G39" s="33" t="s">
        <v>54</v>
      </c>
      <c r="H39" s="34" t="s">
        <v>6</v>
      </c>
      <c r="I39" s="35" t="s">
        <v>55</v>
      </c>
      <c r="J39" s="36" t="s">
        <v>56</v>
      </c>
      <c r="K39" s="36" t="s">
        <v>56</v>
      </c>
      <c r="L39" s="33" t="s">
        <v>57</v>
      </c>
      <c r="M39" s="33">
        <v>2</v>
      </c>
      <c r="N39" s="33">
        <v>4</v>
      </c>
      <c r="O39" s="33">
        <f>M39*N39</f>
        <v>8</v>
      </c>
      <c r="P39" s="37" t="str">
        <f>+IF(AND(O39&gt;1,O39&lt;=4),"BAJO",IF(AND(O39&gt;=5,O39&lt;=8),"MEDIO",IF(AND(O39&gt;=9,O39&lt;=20),"ALTO",IF(AND(O39&gt;=21,O39&lt;=24),"MUY ALTO"))))</f>
        <v>MEDIO</v>
      </c>
      <c r="Q39" s="33">
        <v>25</v>
      </c>
      <c r="R39" s="38">
        <f>O39*Q39</f>
        <v>200</v>
      </c>
      <c r="S39" s="33" t="str">
        <f>+IF(AND(R39&gt;=1,R39&lt;=20),"IV",IF(AND(R39&gt;=40,R39&lt;=120),"III",IF(AND(R39&gt;=150,R39&lt;=500),"II",IF(AND(R39&gt;=600,R39&lt;=4000),"I",0))))</f>
        <v>II</v>
      </c>
      <c r="T39" s="33" t="str">
        <f>+IF(AND(R39&gt;=1,R39&lt;=20),"Aceptable",IF(AND(R39&gt;=40,R39&lt;=120),"Mejorable",IF(AND(R39&gt;=150,R39&lt;=500),"Aceptable con control específico",IF(AND(R39&gt;=600,R39&lt;=4000),"No aceptable",0))))</f>
        <v>Aceptable con control específico</v>
      </c>
      <c r="U39" s="33">
        <v>1</v>
      </c>
      <c r="V39" s="35" t="s">
        <v>58</v>
      </c>
      <c r="W39" s="33" t="s">
        <v>6</v>
      </c>
      <c r="X39" s="33" t="s">
        <v>59</v>
      </c>
      <c r="Y39" s="33" t="s">
        <v>59</v>
      </c>
      <c r="Z39" s="33" t="s">
        <v>59</v>
      </c>
      <c r="AA39" s="37" t="s">
        <v>60</v>
      </c>
      <c r="AB39" s="34" t="s">
        <v>59</v>
      </c>
      <c r="AC39" s="39" t="s">
        <v>61</v>
      </c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</row>
    <row r="40" spans="1:64" ht="56.1" customHeight="1">
      <c r="A40" s="73"/>
      <c r="B40" s="74"/>
      <c r="C40" s="74"/>
      <c r="D40" s="75"/>
      <c r="E40" s="33" t="s">
        <v>62</v>
      </c>
      <c r="F40" s="33" t="s">
        <v>63</v>
      </c>
      <c r="G40" s="33" t="s">
        <v>64</v>
      </c>
      <c r="H40" s="34" t="s">
        <v>6</v>
      </c>
      <c r="I40" s="33" t="s">
        <v>65</v>
      </c>
      <c r="J40" s="36" t="s">
        <v>56</v>
      </c>
      <c r="K40" s="36" t="s">
        <v>56</v>
      </c>
      <c r="L40" s="33" t="s">
        <v>66</v>
      </c>
      <c r="M40" s="33" t="s">
        <v>59</v>
      </c>
      <c r="N40" s="33" t="s">
        <v>59</v>
      </c>
      <c r="O40" s="33" t="s">
        <v>59</v>
      </c>
      <c r="P40" s="33" t="s">
        <v>59</v>
      </c>
      <c r="Q40" s="33" t="s">
        <v>59</v>
      </c>
      <c r="R40" s="33" t="s">
        <v>59</v>
      </c>
      <c r="S40" s="33" t="s">
        <v>59</v>
      </c>
      <c r="T40" s="33" t="s">
        <v>59</v>
      </c>
      <c r="U40" s="33">
        <v>1</v>
      </c>
      <c r="V40" s="33" t="s">
        <v>59</v>
      </c>
      <c r="W40" s="33" t="s">
        <v>6</v>
      </c>
      <c r="X40" s="37" t="s">
        <v>59</v>
      </c>
      <c r="Y40" s="37" t="s">
        <v>59</v>
      </c>
      <c r="Z40" s="37" t="s">
        <v>59</v>
      </c>
      <c r="AA40" s="37" t="s">
        <v>67</v>
      </c>
      <c r="AB40" s="34" t="s">
        <v>59</v>
      </c>
      <c r="AC40" s="39" t="s">
        <v>61</v>
      </c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</row>
    <row r="41" spans="1:64" ht="68.45" customHeight="1">
      <c r="A41" s="73"/>
      <c r="B41" s="74"/>
      <c r="C41" s="74"/>
      <c r="D41" s="75"/>
      <c r="E41" s="33" t="s">
        <v>92</v>
      </c>
      <c r="F41" s="33" t="s">
        <v>93</v>
      </c>
      <c r="G41" s="37" t="s">
        <v>94</v>
      </c>
      <c r="H41" s="34" t="s">
        <v>6</v>
      </c>
      <c r="I41" s="33" t="s">
        <v>95</v>
      </c>
      <c r="J41" s="33" t="s">
        <v>56</v>
      </c>
      <c r="K41" s="33" t="s">
        <v>56</v>
      </c>
      <c r="L41" s="33" t="s">
        <v>96</v>
      </c>
      <c r="M41" s="33">
        <v>2</v>
      </c>
      <c r="N41" s="33">
        <v>3</v>
      </c>
      <c r="O41" s="33">
        <f>M41*N41</f>
        <v>6</v>
      </c>
      <c r="P41" s="33" t="str">
        <f>+IF(AND(O41&gt;1,O41&lt;=4),"BAJO",IF(AND(O41&gt;=5,O41&lt;=8),"MEDIO",IF(AND(O41&gt;=9,O41&lt;=20),"ALTO",IF(AND(O41&gt;=21,O41&lt;=24),"MUY ALTO"))))</f>
        <v>MEDIO</v>
      </c>
      <c r="Q41" s="33">
        <v>25</v>
      </c>
      <c r="R41" s="38">
        <f>O41*Q41</f>
        <v>150</v>
      </c>
      <c r="S41" s="33" t="str">
        <f>+IF(AND(R41&gt;=1,R41&lt;=20),"IV",IF(AND(R41&gt;=40,R41&lt;=120),"III",IF(AND(R41&gt;=150,R41&lt;=500),"II",IF(AND(R41&gt;=600,R41&lt;=4000),"I",0))))</f>
        <v>II</v>
      </c>
      <c r="T41" s="33" t="str">
        <f>+IF(AND(R41&gt;=1,R41&lt;=20),"Aceptable",IF(AND(R41&gt;=40,R41&lt;=120),"Mejorable",IF(AND(R41&gt;=150,R41&lt;=500),"Aceptable con control específico",IF(AND(R41&gt;=600,R41&lt;=4000),"No aceptable",0))))</f>
        <v>Aceptable con control específico</v>
      </c>
      <c r="U41" s="33">
        <v>1</v>
      </c>
      <c r="V41" s="33" t="s">
        <v>97</v>
      </c>
      <c r="W41" s="33" t="s">
        <v>6</v>
      </c>
      <c r="X41" s="33" t="s">
        <v>59</v>
      </c>
      <c r="Y41" s="33" t="s">
        <v>59</v>
      </c>
      <c r="Z41" s="33" t="s">
        <v>98</v>
      </c>
      <c r="AA41" s="33" t="s">
        <v>99</v>
      </c>
      <c r="AB41" s="37" t="s">
        <v>100</v>
      </c>
      <c r="AC41" s="39" t="s">
        <v>101</v>
      </c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</row>
    <row r="42" spans="1:64" ht="69.599999999999994" customHeight="1">
      <c r="A42" s="73"/>
      <c r="B42" s="74"/>
      <c r="C42" s="74"/>
      <c r="D42" s="75"/>
      <c r="E42" s="33" t="s">
        <v>68</v>
      </c>
      <c r="F42" s="33" t="s">
        <v>69</v>
      </c>
      <c r="G42" s="33" t="s">
        <v>70</v>
      </c>
      <c r="H42" s="34" t="s">
        <v>6</v>
      </c>
      <c r="I42" s="33" t="s">
        <v>71</v>
      </c>
      <c r="J42" s="37" t="s">
        <v>72</v>
      </c>
      <c r="K42" s="34" t="s">
        <v>56</v>
      </c>
      <c r="L42" s="33" t="s">
        <v>73</v>
      </c>
      <c r="M42" s="33">
        <v>2</v>
      </c>
      <c r="N42" s="33">
        <v>4</v>
      </c>
      <c r="O42" s="33">
        <f>M42*N42</f>
        <v>8</v>
      </c>
      <c r="P42" s="37" t="str">
        <f>+IF(AND(O42&gt;1,O42&lt;=4),"BAJO",IF(AND(O42&gt;=5,O42&lt;=8),"MEDIO",IF(AND(O42&gt;=9,O42&lt;=20),"ALTO",IF(AND(O42&gt;=21,O42&lt;=24),"MUY ALTO"))))</f>
        <v>MEDIO</v>
      </c>
      <c r="Q42" s="33">
        <v>25</v>
      </c>
      <c r="R42" s="38">
        <f>O42*Q42</f>
        <v>200</v>
      </c>
      <c r="S42" s="33" t="str">
        <f>+IF(AND(R42&gt;=1,R42&lt;=20),"IV",IF(AND(R42&gt;=40,R42&lt;=120),"III",IF(AND(R42&gt;=150,R42&lt;=500),"II",IF(AND(R42&gt;=600,R42&lt;=4000),"I",0))))</f>
        <v>II</v>
      </c>
      <c r="T42" s="33" t="str">
        <f>+IF(AND(R42&gt;=1,R42&lt;=20),"Aceptable",IF(AND(R42&gt;=40,R42&lt;=120),"Mejorable",IF(AND(R42&gt;=150,R42&lt;=500),"Aceptable con control específico",IF(AND(R42&gt;=600,R42&lt;=4000),"No aceptable",0))))</f>
        <v>Aceptable con control específico</v>
      </c>
      <c r="U42" s="33">
        <v>1</v>
      </c>
      <c r="V42" s="33" t="s">
        <v>74</v>
      </c>
      <c r="W42" s="33" t="s">
        <v>6</v>
      </c>
      <c r="X42" s="37" t="s">
        <v>59</v>
      </c>
      <c r="Y42" s="37" t="s">
        <v>59</v>
      </c>
      <c r="Z42" s="37" t="s">
        <v>59</v>
      </c>
      <c r="AA42" s="37" t="s">
        <v>75</v>
      </c>
      <c r="AB42" s="34" t="s">
        <v>59</v>
      </c>
      <c r="AC42" s="39" t="s">
        <v>76</v>
      </c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</row>
    <row r="43" spans="1:64" ht="59.85" customHeight="1">
      <c r="A43" s="73"/>
      <c r="B43" s="74"/>
      <c r="C43" s="74"/>
      <c r="D43" s="75"/>
      <c r="E43" s="33" t="s">
        <v>77</v>
      </c>
      <c r="F43" s="33" t="s">
        <v>78</v>
      </c>
      <c r="G43" s="33" t="s">
        <v>79</v>
      </c>
      <c r="H43" s="36" t="s">
        <v>6</v>
      </c>
      <c r="I43" s="33" t="s">
        <v>80</v>
      </c>
      <c r="J43" s="33" t="s">
        <v>56</v>
      </c>
      <c r="K43" s="33" t="s">
        <v>56</v>
      </c>
      <c r="L43" s="33" t="s">
        <v>81</v>
      </c>
      <c r="M43" s="33">
        <v>2</v>
      </c>
      <c r="N43" s="33">
        <v>1</v>
      </c>
      <c r="O43" s="33">
        <f>M43*N43</f>
        <v>2</v>
      </c>
      <c r="P43" s="33" t="str">
        <f>+IF(AND(O43&gt;1,O43&lt;=4),"BAJO",IF(AND(O43&gt;=5,O43&lt;=8),"MEDIO",IF(AND(O43&gt;=9,O43&lt;=20),"ALTO",IF(AND(O43&gt;=21,O43&lt;=24),"MUY ALTO"))))</f>
        <v>BAJO</v>
      </c>
      <c r="Q43" s="33">
        <v>60</v>
      </c>
      <c r="R43" s="38">
        <f>O43*Q43</f>
        <v>120</v>
      </c>
      <c r="S43" s="33" t="str">
        <f>+IF(AND(R43&gt;=1,R43&lt;=20),"IV",IF(AND(R43&gt;=40,R43&lt;=120),"III",IF(AND(R43&gt;=150,R43&lt;=500),"II",IF(AND(R43&gt;=600,R43&lt;=4000),"I",0))))</f>
        <v>III</v>
      </c>
      <c r="T43" s="33" t="str">
        <f>+IF(AND(R43&gt;=1,R43&lt;=20),"Aceptable",IF(AND(R43&gt;=40,R43&lt;=120),"Mejorable",IF(AND(R43&gt;=150,R43&lt;=500),"Aceptable con control específico",IF(AND(R43&gt;=600,R43&lt;=4000),"No aceptable",0))))</f>
        <v>Mejorable</v>
      </c>
      <c r="U43" s="33">
        <v>1</v>
      </c>
      <c r="V43" s="33" t="s">
        <v>82</v>
      </c>
      <c r="W43" s="33" t="s">
        <v>6</v>
      </c>
      <c r="X43" s="33" t="s">
        <v>59</v>
      </c>
      <c r="Y43" s="33" t="s">
        <v>59</v>
      </c>
      <c r="Z43" s="33" t="s">
        <v>59</v>
      </c>
      <c r="AA43" s="33" t="s">
        <v>83</v>
      </c>
      <c r="AB43" s="34" t="s">
        <v>59</v>
      </c>
      <c r="AC43" s="39" t="s">
        <v>61</v>
      </c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</row>
    <row r="44" spans="1:64" ht="71.099999999999994" customHeight="1">
      <c r="A44" s="73"/>
      <c r="B44" s="74"/>
      <c r="C44" s="74"/>
      <c r="D44" s="75"/>
      <c r="E44" s="33" t="s">
        <v>84</v>
      </c>
      <c r="F44" s="33" t="s">
        <v>85</v>
      </c>
      <c r="G44" s="33" t="s">
        <v>86</v>
      </c>
      <c r="H44" s="34" t="s">
        <v>6</v>
      </c>
      <c r="I44" s="33" t="s">
        <v>87</v>
      </c>
      <c r="J44" s="36" t="s">
        <v>56</v>
      </c>
      <c r="K44" s="36" t="s">
        <v>56</v>
      </c>
      <c r="L44" s="33" t="s">
        <v>88</v>
      </c>
      <c r="M44" s="33">
        <v>2</v>
      </c>
      <c r="N44" s="33">
        <v>4</v>
      </c>
      <c r="O44" s="33">
        <f>M44*N44</f>
        <v>8</v>
      </c>
      <c r="P44" s="33" t="str">
        <f>+IF(AND(O44&gt;1,O44&lt;=4),"BAJO",IF(AND(O44&gt;=5,O44&lt;=8),"MEDIO",IF(AND(O44&gt;=9,O44&lt;=20),"ALTO",IF(AND(O44&gt;=21,O44&lt;=24),"MUY ALTO"))))</f>
        <v>MEDIO</v>
      </c>
      <c r="Q44" s="33">
        <v>10</v>
      </c>
      <c r="R44" s="38">
        <f>O44*Q44</f>
        <v>80</v>
      </c>
      <c r="S44" s="33" t="str">
        <f>+IF(AND(R44&gt;=1,R44&lt;=20),"IV",IF(AND(R44&gt;=40,R44&lt;=120),"III",IF(AND(R44&gt;=150,R44&lt;=500),"II",IF(AND(R44&gt;=600,R44&lt;=4000),"I",0))))</f>
        <v>III</v>
      </c>
      <c r="T44" s="33" t="str">
        <f>+IF(AND(R44&gt;=1,R44&lt;=20),"Aceptable",IF(AND(R44&gt;=40,R44&lt;=120),"Mejorable",IF(AND(R44&gt;=150,R44&lt;=500),"Aceptable con control específico",IF(AND(R44&gt;=600,R44&lt;=4000),"No aceptable",0))))</f>
        <v>Mejorable</v>
      </c>
      <c r="U44" s="33">
        <v>1</v>
      </c>
      <c r="V44" s="33" t="s">
        <v>89</v>
      </c>
      <c r="W44" s="33" t="s">
        <v>6</v>
      </c>
      <c r="X44" s="33" t="s">
        <v>59</v>
      </c>
      <c r="Y44" s="33" t="s">
        <v>59</v>
      </c>
      <c r="Z44" s="33" t="s">
        <v>59</v>
      </c>
      <c r="AA44" s="33" t="s">
        <v>90</v>
      </c>
      <c r="AB44" s="34" t="s">
        <v>59</v>
      </c>
      <c r="AC44" s="39" t="s">
        <v>61</v>
      </c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</row>
    <row r="45" spans="1:64" ht="102">
      <c r="A45" s="73"/>
      <c r="B45" s="74"/>
      <c r="C45" s="74"/>
      <c r="D45" s="75" t="s">
        <v>127</v>
      </c>
      <c r="E45" s="33" t="s">
        <v>52</v>
      </c>
      <c r="F45" s="33" t="s">
        <v>53</v>
      </c>
      <c r="G45" s="33" t="s">
        <v>54</v>
      </c>
      <c r="H45" s="34" t="s">
        <v>6</v>
      </c>
      <c r="I45" s="35" t="s">
        <v>55</v>
      </c>
      <c r="J45" s="36" t="s">
        <v>56</v>
      </c>
      <c r="K45" s="36" t="s">
        <v>56</v>
      </c>
      <c r="L45" s="33" t="s">
        <v>57</v>
      </c>
      <c r="M45" s="33">
        <v>2</v>
      </c>
      <c r="N45" s="33">
        <v>4</v>
      </c>
      <c r="O45" s="33">
        <f>M45*N45</f>
        <v>8</v>
      </c>
      <c r="P45" s="37" t="str">
        <f>+IF(AND(O45&gt;1,O45&lt;=4),"BAJO",IF(AND(O45&gt;=5,O45&lt;=8),"MEDIO",IF(AND(O45&gt;=9,O45&lt;=20),"ALTO",IF(AND(O45&gt;=21,O45&lt;=24),"MUY ALTO"))))</f>
        <v>MEDIO</v>
      </c>
      <c r="Q45" s="33">
        <v>25</v>
      </c>
      <c r="R45" s="38">
        <f>O45*Q45</f>
        <v>200</v>
      </c>
      <c r="S45" s="33" t="str">
        <f>+IF(AND(R45&gt;=1,R45&lt;=20),"IV",IF(AND(R45&gt;=40,R45&lt;=120),"III",IF(AND(R45&gt;=150,R45&lt;=500),"II",IF(AND(R45&gt;=600,R45&lt;=4000),"I",0))))</f>
        <v>II</v>
      </c>
      <c r="T45" s="33" t="str">
        <f>+IF(AND(R45&gt;=1,R45&lt;=20),"Aceptable",IF(AND(R45&gt;=40,R45&lt;=120),"Mejorable",IF(AND(R45&gt;=150,R45&lt;=500),"Aceptable con control específico",IF(AND(R45&gt;=600,R45&lt;=4000),"No aceptable",0))))</f>
        <v>Aceptable con control específico</v>
      </c>
      <c r="U45" s="33">
        <v>1</v>
      </c>
      <c r="V45" s="35" t="s">
        <v>58</v>
      </c>
      <c r="W45" s="33" t="s">
        <v>6</v>
      </c>
      <c r="X45" s="33" t="s">
        <v>59</v>
      </c>
      <c r="Y45" s="33" t="s">
        <v>59</v>
      </c>
      <c r="Z45" s="33" t="s">
        <v>59</v>
      </c>
      <c r="AA45" s="37" t="s">
        <v>60</v>
      </c>
      <c r="AB45" s="34" t="s">
        <v>59</v>
      </c>
      <c r="AC45" s="39" t="s">
        <v>61</v>
      </c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</row>
    <row r="46" spans="1:64" ht="59.65" customHeight="1">
      <c r="A46" s="73"/>
      <c r="B46" s="74"/>
      <c r="C46" s="74"/>
      <c r="D46" s="75"/>
      <c r="E46" s="33" t="s">
        <v>62</v>
      </c>
      <c r="F46" s="33" t="s">
        <v>63</v>
      </c>
      <c r="G46" s="33" t="s">
        <v>64</v>
      </c>
      <c r="H46" s="34" t="s">
        <v>6</v>
      </c>
      <c r="I46" s="33" t="s">
        <v>65</v>
      </c>
      <c r="J46" s="36" t="s">
        <v>56</v>
      </c>
      <c r="K46" s="36" t="s">
        <v>56</v>
      </c>
      <c r="L46" s="33" t="s">
        <v>66</v>
      </c>
      <c r="M46" s="33" t="s">
        <v>59</v>
      </c>
      <c r="N46" s="33" t="s">
        <v>59</v>
      </c>
      <c r="O46" s="33" t="s">
        <v>59</v>
      </c>
      <c r="P46" s="33" t="s">
        <v>59</v>
      </c>
      <c r="Q46" s="33" t="s">
        <v>59</v>
      </c>
      <c r="R46" s="33" t="s">
        <v>59</v>
      </c>
      <c r="S46" s="33" t="s">
        <v>59</v>
      </c>
      <c r="T46" s="33" t="s">
        <v>59</v>
      </c>
      <c r="U46" s="33">
        <v>1</v>
      </c>
      <c r="V46" s="33" t="s">
        <v>59</v>
      </c>
      <c r="W46" s="33" t="s">
        <v>6</v>
      </c>
      <c r="X46" s="37" t="s">
        <v>59</v>
      </c>
      <c r="Y46" s="37" t="s">
        <v>59</v>
      </c>
      <c r="Z46" s="37" t="s">
        <v>59</v>
      </c>
      <c r="AA46" s="37" t="s">
        <v>67</v>
      </c>
      <c r="AB46" s="34" t="s">
        <v>59</v>
      </c>
      <c r="AC46" s="39" t="s">
        <v>61</v>
      </c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</row>
    <row r="47" spans="1:64" ht="60.4" customHeight="1">
      <c r="A47" s="73"/>
      <c r="B47" s="74"/>
      <c r="C47" s="74"/>
      <c r="D47" s="75" t="s">
        <v>128</v>
      </c>
      <c r="E47" s="33" t="s">
        <v>62</v>
      </c>
      <c r="F47" s="33" t="s">
        <v>63</v>
      </c>
      <c r="G47" s="33" t="s">
        <v>64</v>
      </c>
      <c r="H47" s="34" t="s">
        <v>6</v>
      </c>
      <c r="I47" s="33" t="s">
        <v>65</v>
      </c>
      <c r="J47" s="36" t="s">
        <v>56</v>
      </c>
      <c r="K47" s="36" t="s">
        <v>56</v>
      </c>
      <c r="L47" s="33" t="s">
        <v>66</v>
      </c>
      <c r="M47" s="33" t="s">
        <v>59</v>
      </c>
      <c r="N47" s="33" t="s">
        <v>59</v>
      </c>
      <c r="O47" s="33" t="s">
        <v>59</v>
      </c>
      <c r="P47" s="33" t="s">
        <v>59</v>
      </c>
      <c r="Q47" s="33" t="s">
        <v>59</v>
      </c>
      <c r="R47" s="33" t="s">
        <v>59</v>
      </c>
      <c r="S47" s="33" t="s">
        <v>59</v>
      </c>
      <c r="T47" s="33" t="s">
        <v>59</v>
      </c>
      <c r="U47" s="33">
        <v>1</v>
      </c>
      <c r="V47" s="33" t="s">
        <v>59</v>
      </c>
      <c r="W47" s="33" t="s">
        <v>6</v>
      </c>
      <c r="X47" s="37" t="s">
        <v>59</v>
      </c>
      <c r="Y47" s="37" t="s">
        <v>59</v>
      </c>
      <c r="Z47" s="37" t="s">
        <v>59</v>
      </c>
      <c r="AA47" s="37" t="s">
        <v>67</v>
      </c>
      <c r="AB47" s="34" t="s">
        <v>59</v>
      </c>
      <c r="AC47" s="39" t="s">
        <v>61</v>
      </c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</row>
    <row r="48" spans="1:64" ht="56.1" customHeight="1">
      <c r="A48" s="73"/>
      <c r="B48" s="74"/>
      <c r="C48" s="74"/>
      <c r="D48" s="75"/>
      <c r="E48" s="33" t="s">
        <v>102</v>
      </c>
      <c r="F48" s="33" t="s">
        <v>103</v>
      </c>
      <c r="G48" s="33" t="s">
        <v>104</v>
      </c>
      <c r="H48" s="34" t="s">
        <v>6</v>
      </c>
      <c r="I48" s="33" t="s">
        <v>105</v>
      </c>
      <c r="J48" s="33" t="s">
        <v>56</v>
      </c>
      <c r="K48" s="33" t="s">
        <v>56</v>
      </c>
      <c r="L48" s="33" t="s">
        <v>56</v>
      </c>
      <c r="M48" s="33">
        <v>6</v>
      </c>
      <c r="N48" s="33">
        <v>1</v>
      </c>
      <c r="O48" s="33">
        <f>M48*N48</f>
        <v>6</v>
      </c>
      <c r="P48" s="33" t="str">
        <f>+IF(AND(O48&gt;1,O48&lt;=4),"BAJO",IF(AND(O48&gt;=5,O48&lt;=8),"MEDIO",IF(AND(O48&gt;=9,O48&lt;=20),"ALTO",IF(AND(O48&gt;=21,O48&lt;=24),"MUY ALTO"))))</f>
        <v>MEDIO</v>
      </c>
      <c r="Q48" s="33">
        <v>60</v>
      </c>
      <c r="R48" s="38">
        <f>O48*Q48</f>
        <v>360</v>
      </c>
      <c r="S48" s="33" t="str">
        <f>+IF(AND(R48&gt;=1,R48&lt;=20),"IV",IF(AND(R48&gt;=40,R48&lt;=120),"III",IF(AND(R48&gt;=150,R48&lt;=500),"II",IF(AND(R48&gt;=600,R48&lt;=4000),"I",0))))</f>
        <v>II</v>
      </c>
      <c r="T48" s="33" t="str">
        <f>+IF(AND(R48&gt;=1,R48&lt;=20),"Aceptable",IF(AND(R48&gt;=40,R48&lt;=120),"Mejorable",IF(AND(R48&gt;=150,R48&lt;=500),"Aceptable con control específico",IF(AND(R48&gt;=600,R48&lt;=4000),"No aceptable",0))))</f>
        <v>Aceptable con control específico</v>
      </c>
      <c r="U48" s="33">
        <v>1</v>
      </c>
      <c r="V48" s="33" t="s">
        <v>97</v>
      </c>
      <c r="W48" s="33" t="s">
        <v>6</v>
      </c>
      <c r="X48" s="33" t="s">
        <v>59</v>
      </c>
      <c r="Y48" s="33" t="s">
        <v>59</v>
      </c>
      <c r="Z48" s="33" t="s">
        <v>59</v>
      </c>
      <c r="AA48" s="33" t="s">
        <v>106</v>
      </c>
      <c r="AB48" s="34" t="s">
        <v>59</v>
      </c>
      <c r="AC48" s="39" t="s">
        <v>61</v>
      </c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</row>
    <row r="49" spans="1:64" ht="68.650000000000006" customHeight="1">
      <c r="A49" s="73"/>
      <c r="B49" s="74"/>
      <c r="C49" s="74"/>
      <c r="D49" s="75"/>
      <c r="E49" s="33" t="s">
        <v>129</v>
      </c>
      <c r="F49" s="33" t="s">
        <v>130</v>
      </c>
      <c r="G49" s="37" t="s">
        <v>104</v>
      </c>
      <c r="H49" s="34" t="s">
        <v>6</v>
      </c>
      <c r="I49" s="43" t="s">
        <v>131</v>
      </c>
      <c r="J49" s="36" t="s">
        <v>56</v>
      </c>
      <c r="K49" s="36" t="s">
        <v>56</v>
      </c>
      <c r="L49" s="33" t="s">
        <v>56</v>
      </c>
      <c r="M49" s="33">
        <v>6</v>
      </c>
      <c r="N49" s="33">
        <v>1</v>
      </c>
      <c r="O49" s="33">
        <f>M49*N49</f>
        <v>6</v>
      </c>
      <c r="P49" s="37" t="str">
        <f>+IF(AND(O49&gt;1,O49&lt;=4),"BAJO",IF(AND(O49&gt;=5,O49&lt;=8),"MEDIO",IF(AND(O49&gt;=9,O49&lt;=20),"ALTO",IF(AND(O49&gt;=21,O49&lt;=24),"MUY ALTO"))))</f>
        <v>MEDIO</v>
      </c>
      <c r="Q49" s="33">
        <v>25</v>
      </c>
      <c r="R49" s="38">
        <f>O49*Q49</f>
        <v>150</v>
      </c>
      <c r="S49" s="33" t="str">
        <f>+IF(AND(R49&gt;=1,R49&lt;=20),"IV",IF(AND(R49&gt;=40,R49&lt;=120),"III",IF(AND(R49&gt;=150,R49&lt;=500),"II",IF(AND(R49&gt;=600,R49&lt;=4000),"I",0))))</f>
        <v>II</v>
      </c>
      <c r="T49" s="33" t="str">
        <f>+IF(AND(R49&gt;=1,R49&lt;=20),"Aceptable",IF(AND(R49&gt;=40,R49&lt;=120),"Mejorable",IF(AND(R49&gt;=150,R49&lt;=500),"Aceptable con control específico",IF(AND(R49&gt;=600,R49&lt;=4000),"No aceptable",0))))</f>
        <v>Aceptable con control específico</v>
      </c>
      <c r="U49" s="33">
        <v>1</v>
      </c>
      <c r="V49" s="43" t="s">
        <v>132</v>
      </c>
      <c r="W49" s="33" t="s">
        <v>6</v>
      </c>
      <c r="X49" s="33" t="s">
        <v>59</v>
      </c>
      <c r="Y49" s="33" t="s">
        <v>59</v>
      </c>
      <c r="Z49" s="33" t="s">
        <v>59</v>
      </c>
      <c r="AA49" s="35" t="s">
        <v>133</v>
      </c>
      <c r="AB49" s="34" t="s">
        <v>59</v>
      </c>
      <c r="AC49" s="39" t="s">
        <v>61</v>
      </c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</row>
    <row r="50" spans="1:64" ht="102">
      <c r="A50" s="73"/>
      <c r="B50" s="74"/>
      <c r="C50" s="74" t="s">
        <v>134</v>
      </c>
      <c r="D50" s="77" t="s">
        <v>135</v>
      </c>
      <c r="E50" s="33" t="s">
        <v>52</v>
      </c>
      <c r="F50" s="33" t="s">
        <v>53</v>
      </c>
      <c r="G50" s="33" t="s">
        <v>54</v>
      </c>
      <c r="H50" s="34" t="s">
        <v>6</v>
      </c>
      <c r="I50" s="35" t="s">
        <v>55</v>
      </c>
      <c r="J50" s="36" t="s">
        <v>56</v>
      </c>
      <c r="K50" s="36" t="s">
        <v>56</v>
      </c>
      <c r="L50" s="33" t="s">
        <v>57</v>
      </c>
      <c r="M50" s="33">
        <v>2</v>
      </c>
      <c r="N50" s="33">
        <v>4</v>
      </c>
      <c r="O50" s="33">
        <f>M50*N50</f>
        <v>8</v>
      </c>
      <c r="P50" s="37" t="str">
        <f>+IF(AND(O50&gt;1,O50&lt;=4),"BAJO",IF(AND(O50&gt;=5,O50&lt;=8),"MEDIO",IF(AND(O50&gt;=9,O50&lt;=20),"ALTO",IF(AND(O50&gt;=21,O50&lt;=24),"MUY ALTO"))))</f>
        <v>MEDIO</v>
      </c>
      <c r="Q50" s="33">
        <v>25</v>
      </c>
      <c r="R50" s="38">
        <f>O50*Q50</f>
        <v>200</v>
      </c>
      <c r="S50" s="33" t="str">
        <f>+IF(AND(R50&gt;=1,R50&lt;=20),"IV",IF(AND(R50&gt;=40,R50&lt;=120),"III",IF(AND(R50&gt;=150,R50&lt;=500),"II",IF(AND(R50&gt;=600,R50&lt;=4000),"I",0))))</f>
        <v>II</v>
      </c>
      <c r="T50" s="33" t="str">
        <f>+IF(AND(R50&gt;=1,R50&lt;=20),"Aceptable",IF(AND(R50&gt;=40,R50&lt;=120),"Mejorable",IF(AND(R50&gt;=150,R50&lt;=500),"Aceptable con control específico",IF(AND(R50&gt;=600,R50&lt;=4000),"No aceptable",0))))</f>
        <v>Aceptable con control específico</v>
      </c>
      <c r="U50" s="33">
        <v>1</v>
      </c>
      <c r="V50" s="35" t="s">
        <v>58</v>
      </c>
      <c r="W50" s="33" t="s">
        <v>6</v>
      </c>
      <c r="X50" s="33" t="s">
        <v>59</v>
      </c>
      <c r="Y50" s="33" t="s">
        <v>59</v>
      </c>
      <c r="Z50" s="33" t="s">
        <v>59</v>
      </c>
      <c r="AA50" s="37" t="s">
        <v>60</v>
      </c>
      <c r="AB50" s="34" t="s">
        <v>59</v>
      </c>
      <c r="AC50" s="39" t="s">
        <v>61</v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</row>
    <row r="51" spans="1:64" ht="77.25" customHeight="1">
      <c r="A51" s="73"/>
      <c r="B51" s="74"/>
      <c r="C51" s="74"/>
      <c r="D51" s="77"/>
      <c r="E51" s="33" t="s">
        <v>62</v>
      </c>
      <c r="F51" s="33" t="s">
        <v>63</v>
      </c>
      <c r="G51" s="33" t="s">
        <v>64</v>
      </c>
      <c r="H51" s="34" t="s">
        <v>6</v>
      </c>
      <c r="I51" s="33" t="s">
        <v>65</v>
      </c>
      <c r="J51" s="36" t="s">
        <v>56</v>
      </c>
      <c r="K51" s="36" t="s">
        <v>56</v>
      </c>
      <c r="L51" s="33" t="s">
        <v>66</v>
      </c>
      <c r="M51" s="33" t="s">
        <v>59</v>
      </c>
      <c r="N51" s="33" t="s">
        <v>59</v>
      </c>
      <c r="O51" s="33" t="s">
        <v>59</v>
      </c>
      <c r="P51" s="33" t="s">
        <v>59</v>
      </c>
      <c r="Q51" s="33" t="s">
        <v>59</v>
      </c>
      <c r="R51" s="33" t="s">
        <v>59</v>
      </c>
      <c r="S51" s="33" t="s">
        <v>59</v>
      </c>
      <c r="T51" s="33" t="s">
        <v>59</v>
      </c>
      <c r="U51" s="33">
        <v>1</v>
      </c>
      <c r="V51" s="33" t="s">
        <v>59</v>
      </c>
      <c r="W51" s="33" t="s">
        <v>6</v>
      </c>
      <c r="X51" s="37" t="s">
        <v>59</v>
      </c>
      <c r="Y51" s="37" t="s">
        <v>59</v>
      </c>
      <c r="Z51" s="37" t="s">
        <v>59</v>
      </c>
      <c r="AA51" s="37" t="s">
        <v>67</v>
      </c>
      <c r="AB51" s="34" t="s">
        <v>59</v>
      </c>
      <c r="AC51" s="39" t="s">
        <v>61</v>
      </c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</row>
    <row r="52" spans="1:64" ht="68.45" customHeight="1">
      <c r="A52" s="73"/>
      <c r="B52" s="74"/>
      <c r="C52" s="74"/>
      <c r="D52" s="77"/>
      <c r="E52" s="33" t="s">
        <v>92</v>
      </c>
      <c r="F52" s="33" t="s">
        <v>93</v>
      </c>
      <c r="G52" s="37" t="s">
        <v>94</v>
      </c>
      <c r="H52" s="34" t="s">
        <v>6</v>
      </c>
      <c r="I52" s="33" t="s">
        <v>95</v>
      </c>
      <c r="J52" s="33" t="s">
        <v>56</v>
      </c>
      <c r="K52" s="33" t="s">
        <v>56</v>
      </c>
      <c r="L52" s="33" t="s">
        <v>96</v>
      </c>
      <c r="M52" s="33">
        <v>2</v>
      </c>
      <c r="N52" s="33">
        <v>3</v>
      </c>
      <c r="O52" s="33">
        <f>M52*N52</f>
        <v>6</v>
      </c>
      <c r="P52" s="33" t="str">
        <f>+IF(AND(O52&gt;1,O52&lt;=4),"BAJO",IF(AND(O52&gt;=5,O52&lt;=8),"MEDIO",IF(AND(O52&gt;=9,O52&lt;=20),"ALTO",IF(AND(O52&gt;=21,O52&lt;=24),"MUY ALTO"))))</f>
        <v>MEDIO</v>
      </c>
      <c r="Q52" s="33">
        <v>25</v>
      </c>
      <c r="R52" s="38">
        <f>O52*Q52</f>
        <v>150</v>
      </c>
      <c r="S52" s="33" t="str">
        <f>+IF(AND(R52&gt;=1,R52&lt;=20),"IV",IF(AND(R52&gt;=40,R52&lt;=120),"III",IF(AND(R52&gt;=150,R52&lt;=500),"II",IF(AND(R52&gt;=600,R52&lt;=4000),"I",0))))</f>
        <v>II</v>
      </c>
      <c r="T52" s="33" t="str">
        <f>+IF(AND(R52&gt;=1,R52&lt;=20),"Aceptable",IF(AND(R52&gt;=40,R52&lt;=120),"Mejorable",IF(AND(R52&gt;=150,R52&lt;=500),"Aceptable con control específico",IF(AND(R52&gt;=600,R52&lt;=4000),"No aceptable",0))))</f>
        <v>Aceptable con control específico</v>
      </c>
      <c r="U52" s="33">
        <v>1</v>
      </c>
      <c r="V52" s="33" t="s">
        <v>97</v>
      </c>
      <c r="W52" s="33" t="s">
        <v>6</v>
      </c>
      <c r="X52" s="33" t="s">
        <v>59</v>
      </c>
      <c r="Y52" s="33" t="s">
        <v>59</v>
      </c>
      <c r="Z52" s="33" t="s">
        <v>98</v>
      </c>
      <c r="AA52" s="33" t="s">
        <v>99</v>
      </c>
      <c r="AB52" s="37" t="s">
        <v>100</v>
      </c>
      <c r="AC52" s="39" t="s">
        <v>101</v>
      </c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64" ht="65.650000000000006" customHeight="1">
      <c r="A53" s="73"/>
      <c r="B53" s="74"/>
      <c r="C53" s="74"/>
      <c r="D53" s="77"/>
      <c r="E53" s="33" t="s">
        <v>68</v>
      </c>
      <c r="F53" s="33" t="s">
        <v>69</v>
      </c>
      <c r="G53" s="33" t="s">
        <v>70</v>
      </c>
      <c r="H53" s="34" t="s">
        <v>6</v>
      </c>
      <c r="I53" s="33" t="s">
        <v>71</v>
      </c>
      <c r="J53" s="37" t="s">
        <v>72</v>
      </c>
      <c r="K53" s="34" t="s">
        <v>56</v>
      </c>
      <c r="L53" s="33" t="s">
        <v>73</v>
      </c>
      <c r="M53" s="33">
        <v>2</v>
      </c>
      <c r="N53" s="33">
        <v>4</v>
      </c>
      <c r="O53" s="33">
        <f>M53*N53</f>
        <v>8</v>
      </c>
      <c r="P53" s="37" t="str">
        <f>+IF(AND(O53&gt;1,O53&lt;=4),"BAJO",IF(AND(O53&gt;=5,O53&lt;=8),"MEDIO",IF(AND(O53&gt;=9,O53&lt;=20),"ALTO",IF(AND(O53&gt;=21,O53&lt;=24),"MUY ALTO"))))</f>
        <v>MEDIO</v>
      </c>
      <c r="Q53" s="33">
        <v>25</v>
      </c>
      <c r="R53" s="38">
        <f>O53*Q53</f>
        <v>200</v>
      </c>
      <c r="S53" s="33" t="str">
        <f>+IF(AND(R53&gt;=1,R53&lt;=20),"IV",IF(AND(R53&gt;=40,R53&lt;=120),"III",IF(AND(R53&gt;=150,R53&lt;=500),"II",IF(AND(R53&gt;=600,R53&lt;=4000),"I",0))))</f>
        <v>II</v>
      </c>
      <c r="T53" s="33" t="str">
        <f>+IF(AND(R53&gt;=1,R53&lt;=20),"Aceptable",IF(AND(R53&gt;=40,R53&lt;=120),"Mejorable",IF(AND(R53&gt;=150,R53&lt;=500),"Aceptable con control específico",IF(AND(R53&gt;=600,R53&lt;=4000),"No aceptable",0))))</f>
        <v>Aceptable con control específico</v>
      </c>
      <c r="U53" s="33">
        <v>1</v>
      </c>
      <c r="V53" s="33" t="s">
        <v>74</v>
      </c>
      <c r="W53" s="33" t="s">
        <v>6</v>
      </c>
      <c r="X53" s="37" t="s">
        <v>59</v>
      </c>
      <c r="Y53" s="37" t="s">
        <v>59</v>
      </c>
      <c r="Z53" s="37" t="s">
        <v>59</v>
      </c>
      <c r="AA53" s="37" t="s">
        <v>75</v>
      </c>
      <c r="AB53" s="34" t="s">
        <v>59</v>
      </c>
      <c r="AC53" s="39" t="s">
        <v>76</v>
      </c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64" ht="64.7" customHeight="1">
      <c r="A54" s="73"/>
      <c r="B54" s="74"/>
      <c r="C54" s="74"/>
      <c r="D54" s="77"/>
      <c r="E54" s="33" t="s">
        <v>77</v>
      </c>
      <c r="F54" s="33" t="s">
        <v>78</v>
      </c>
      <c r="G54" s="33" t="s">
        <v>79</v>
      </c>
      <c r="H54" s="36" t="s">
        <v>6</v>
      </c>
      <c r="I54" s="33" t="s">
        <v>80</v>
      </c>
      <c r="J54" s="33" t="s">
        <v>56</v>
      </c>
      <c r="K54" s="33" t="s">
        <v>56</v>
      </c>
      <c r="L54" s="33" t="s">
        <v>81</v>
      </c>
      <c r="M54" s="33">
        <v>2</v>
      </c>
      <c r="N54" s="33">
        <v>1</v>
      </c>
      <c r="O54" s="33">
        <f>M54*N54</f>
        <v>2</v>
      </c>
      <c r="P54" s="33" t="str">
        <f>+IF(AND(O54&gt;1,O54&lt;=4),"BAJO",IF(AND(O54&gt;=5,O54&lt;=8),"MEDIO",IF(AND(O54&gt;=9,O54&lt;=20),"ALTO",IF(AND(O54&gt;=21,O54&lt;=24),"MUY ALTO"))))</f>
        <v>BAJO</v>
      </c>
      <c r="Q54" s="33">
        <v>60</v>
      </c>
      <c r="R54" s="38">
        <f>O54*Q54</f>
        <v>120</v>
      </c>
      <c r="S54" s="33" t="str">
        <f>+IF(AND(R54&gt;=1,R54&lt;=20),"IV",IF(AND(R54&gt;=40,R54&lt;=120),"III",IF(AND(R54&gt;=150,R54&lt;=500),"II",IF(AND(R54&gt;=600,R54&lt;=4000),"I",0))))</f>
        <v>III</v>
      </c>
      <c r="T54" s="33" t="str">
        <f>+IF(AND(R54&gt;=1,R54&lt;=20),"Aceptable",IF(AND(R54&gt;=40,R54&lt;=120),"Mejorable",IF(AND(R54&gt;=150,R54&lt;=500),"Aceptable con control específico",IF(AND(R54&gt;=600,R54&lt;=4000),"No aceptable",0))))</f>
        <v>Mejorable</v>
      </c>
      <c r="U54" s="33">
        <v>1</v>
      </c>
      <c r="V54" s="33" t="s">
        <v>82</v>
      </c>
      <c r="W54" s="33" t="s">
        <v>6</v>
      </c>
      <c r="X54" s="33" t="s">
        <v>59</v>
      </c>
      <c r="Y54" s="33" t="s">
        <v>59</v>
      </c>
      <c r="Z54" s="33" t="s">
        <v>59</v>
      </c>
      <c r="AA54" s="33" t="s">
        <v>83</v>
      </c>
      <c r="AB54" s="34" t="s">
        <v>59</v>
      </c>
      <c r="AC54" s="39" t="s">
        <v>61</v>
      </c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64" ht="63.6" customHeight="1">
      <c r="A55" s="73"/>
      <c r="B55" s="74"/>
      <c r="C55" s="74"/>
      <c r="D55" s="77"/>
      <c r="E55" s="33" t="s">
        <v>84</v>
      </c>
      <c r="F55" s="33" t="s">
        <v>85</v>
      </c>
      <c r="G55" s="33" t="s">
        <v>86</v>
      </c>
      <c r="H55" s="34" t="s">
        <v>6</v>
      </c>
      <c r="I55" s="33" t="s">
        <v>87</v>
      </c>
      <c r="J55" s="36" t="s">
        <v>56</v>
      </c>
      <c r="K55" s="36" t="s">
        <v>56</v>
      </c>
      <c r="L55" s="33" t="s">
        <v>88</v>
      </c>
      <c r="M55" s="33">
        <v>2</v>
      </c>
      <c r="N55" s="33">
        <v>4</v>
      </c>
      <c r="O55" s="33">
        <f>M55*N55</f>
        <v>8</v>
      </c>
      <c r="P55" s="33" t="str">
        <f>+IF(AND(O55&gt;1,O55&lt;=4),"BAJO",IF(AND(O55&gt;=5,O55&lt;=8),"MEDIO",IF(AND(O55&gt;=9,O55&lt;=20),"ALTO",IF(AND(O55&gt;=21,O55&lt;=24),"MUY ALTO"))))</f>
        <v>MEDIO</v>
      </c>
      <c r="Q55" s="33">
        <v>10</v>
      </c>
      <c r="R55" s="38">
        <f>O55*Q55</f>
        <v>80</v>
      </c>
      <c r="S55" s="33" t="str">
        <f>+IF(AND(R55&gt;=1,R55&lt;=20),"IV",IF(AND(R55&gt;=40,R55&lt;=120),"III",IF(AND(R55&gt;=150,R55&lt;=500),"II",IF(AND(R55&gt;=600,R55&lt;=4000),"I",0))))</f>
        <v>III</v>
      </c>
      <c r="T55" s="33" t="str">
        <f>+IF(AND(R55&gt;=1,R55&lt;=20),"Aceptable",IF(AND(R55&gt;=40,R55&lt;=120),"Mejorable",IF(AND(R55&gt;=150,R55&lt;=500),"Aceptable con control específico",IF(AND(R55&gt;=600,R55&lt;=4000),"No aceptable",0))))</f>
        <v>Mejorable</v>
      </c>
      <c r="U55" s="33">
        <v>1</v>
      </c>
      <c r="V55" s="33" t="s">
        <v>89</v>
      </c>
      <c r="W55" s="33" t="s">
        <v>6</v>
      </c>
      <c r="X55" s="33" t="s">
        <v>59</v>
      </c>
      <c r="Y55" s="33" t="s">
        <v>59</v>
      </c>
      <c r="Z55" s="33" t="s">
        <v>59</v>
      </c>
      <c r="AA55" s="33" t="s">
        <v>90</v>
      </c>
      <c r="AB55" s="34" t="s">
        <v>59</v>
      </c>
      <c r="AC55" s="39" t="s">
        <v>61</v>
      </c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</row>
    <row r="56" spans="1:64" ht="102">
      <c r="A56" s="73"/>
      <c r="B56" s="74"/>
      <c r="C56" s="74"/>
      <c r="D56" s="77" t="s">
        <v>136</v>
      </c>
      <c r="E56" s="33" t="s">
        <v>52</v>
      </c>
      <c r="F56" s="33" t="s">
        <v>53</v>
      </c>
      <c r="G56" s="33" t="s">
        <v>54</v>
      </c>
      <c r="H56" s="34" t="s">
        <v>6</v>
      </c>
      <c r="I56" s="35" t="s">
        <v>55</v>
      </c>
      <c r="J56" s="36" t="s">
        <v>56</v>
      </c>
      <c r="K56" s="36" t="s">
        <v>56</v>
      </c>
      <c r="L56" s="33" t="s">
        <v>57</v>
      </c>
      <c r="M56" s="33">
        <v>2</v>
      </c>
      <c r="N56" s="33">
        <v>4</v>
      </c>
      <c r="O56" s="33">
        <f>M56*N56</f>
        <v>8</v>
      </c>
      <c r="P56" s="37" t="str">
        <f>+IF(AND(O56&gt;1,O56&lt;=4),"BAJO",IF(AND(O56&gt;=5,O56&lt;=8),"MEDIO",IF(AND(O56&gt;=9,O56&lt;=20),"ALTO",IF(AND(O56&gt;=21,O56&lt;=24),"MUY ALTO"))))</f>
        <v>MEDIO</v>
      </c>
      <c r="Q56" s="33">
        <v>25</v>
      </c>
      <c r="R56" s="38">
        <f>O56*Q56</f>
        <v>200</v>
      </c>
      <c r="S56" s="33" t="str">
        <f>+IF(AND(R56&gt;=1,R56&lt;=20),"IV",IF(AND(R56&gt;=40,R56&lt;=120),"III",IF(AND(R56&gt;=150,R56&lt;=500),"II",IF(AND(R56&gt;=600,R56&lt;=4000),"I",0))))</f>
        <v>II</v>
      </c>
      <c r="T56" s="33" t="str">
        <f>+IF(AND(R56&gt;=1,R56&lt;=20),"Aceptable",IF(AND(R56&gt;=40,R56&lt;=120),"Mejorable",IF(AND(R56&gt;=150,R56&lt;=500),"Aceptable con control específico",IF(AND(R56&gt;=600,R56&lt;=4000),"No aceptable",0))))</f>
        <v>Aceptable con control específico</v>
      </c>
      <c r="U56" s="33">
        <v>1</v>
      </c>
      <c r="V56" s="35" t="s">
        <v>58</v>
      </c>
      <c r="W56" s="33" t="s">
        <v>6</v>
      </c>
      <c r="X56" s="33" t="s">
        <v>59</v>
      </c>
      <c r="Y56" s="33" t="s">
        <v>59</v>
      </c>
      <c r="Z56" s="33" t="s">
        <v>59</v>
      </c>
      <c r="AA56" s="37" t="s">
        <v>60</v>
      </c>
      <c r="AB56" s="34" t="s">
        <v>59</v>
      </c>
      <c r="AC56" s="39" t="s">
        <v>61</v>
      </c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64" ht="71.650000000000006" customHeight="1">
      <c r="A57" s="73"/>
      <c r="B57" s="74"/>
      <c r="C57" s="74"/>
      <c r="D57" s="77"/>
      <c r="E57" s="33" t="s">
        <v>62</v>
      </c>
      <c r="F57" s="33" t="s">
        <v>137</v>
      </c>
      <c r="G57" s="33" t="s">
        <v>64</v>
      </c>
      <c r="H57" s="34" t="s">
        <v>6</v>
      </c>
      <c r="I57" s="33" t="s">
        <v>65</v>
      </c>
      <c r="J57" s="36" t="s">
        <v>56</v>
      </c>
      <c r="K57" s="36" t="s">
        <v>56</v>
      </c>
      <c r="L57" s="33" t="s">
        <v>66</v>
      </c>
      <c r="M57" s="33" t="s">
        <v>59</v>
      </c>
      <c r="N57" s="33" t="s">
        <v>59</v>
      </c>
      <c r="O57" s="33" t="s">
        <v>59</v>
      </c>
      <c r="P57" s="33" t="s">
        <v>59</v>
      </c>
      <c r="Q57" s="33" t="s">
        <v>59</v>
      </c>
      <c r="R57" s="33" t="s">
        <v>59</v>
      </c>
      <c r="S57" s="33" t="s">
        <v>59</v>
      </c>
      <c r="T57" s="33" t="s">
        <v>59</v>
      </c>
      <c r="U57" s="33">
        <v>1</v>
      </c>
      <c r="V57" s="33" t="s">
        <v>59</v>
      </c>
      <c r="W57" s="33" t="s">
        <v>6</v>
      </c>
      <c r="X57" s="37" t="s">
        <v>59</v>
      </c>
      <c r="Y57" s="37" t="s">
        <v>59</v>
      </c>
      <c r="Z57" s="37" t="s">
        <v>59</v>
      </c>
      <c r="AA57" s="37" t="s">
        <v>67</v>
      </c>
      <c r="AB57" s="34" t="s">
        <v>59</v>
      </c>
      <c r="AC57" s="39" t="s">
        <v>61</v>
      </c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</row>
    <row r="58" spans="1:64" ht="74.650000000000006" customHeight="1">
      <c r="A58" s="73"/>
      <c r="B58" s="74"/>
      <c r="C58" s="74"/>
      <c r="D58" s="44" t="s">
        <v>138</v>
      </c>
      <c r="E58" s="33" t="s">
        <v>62</v>
      </c>
      <c r="F58" s="33" t="s">
        <v>137</v>
      </c>
      <c r="G58" s="33" t="s">
        <v>64</v>
      </c>
      <c r="H58" s="34" t="s">
        <v>6</v>
      </c>
      <c r="I58" s="33" t="s">
        <v>65</v>
      </c>
      <c r="J58" s="36" t="s">
        <v>56</v>
      </c>
      <c r="K58" s="36" t="s">
        <v>56</v>
      </c>
      <c r="L58" s="33" t="s">
        <v>66</v>
      </c>
      <c r="M58" s="33" t="s">
        <v>59</v>
      </c>
      <c r="N58" s="33" t="s">
        <v>59</v>
      </c>
      <c r="O58" s="33" t="s">
        <v>59</v>
      </c>
      <c r="P58" s="33" t="s">
        <v>59</v>
      </c>
      <c r="Q58" s="33" t="s">
        <v>59</v>
      </c>
      <c r="R58" s="33" t="s">
        <v>59</v>
      </c>
      <c r="S58" s="33" t="s">
        <v>59</v>
      </c>
      <c r="T58" s="33" t="s">
        <v>59</v>
      </c>
      <c r="U58" s="33">
        <v>1</v>
      </c>
      <c r="V58" s="33" t="s">
        <v>59</v>
      </c>
      <c r="W58" s="33" t="s">
        <v>6</v>
      </c>
      <c r="X58" s="37" t="s">
        <v>59</v>
      </c>
      <c r="Y58" s="37" t="s">
        <v>59</v>
      </c>
      <c r="Z58" s="37" t="s">
        <v>59</v>
      </c>
      <c r="AA58" s="37" t="s">
        <v>67</v>
      </c>
      <c r="AB58" s="34" t="s">
        <v>59</v>
      </c>
      <c r="AC58" s="39" t="s">
        <v>61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</row>
    <row r="59" spans="1:64" ht="75.599999999999994" customHeight="1">
      <c r="A59" s="73"/>
      <c r="B59" s="74"/>
      <c r="C59" s="74"/>
      <c r="D59" s="44" t="s">
        <v>139</v>
      </c>
      <c r="E59" s="33" t="s">
        <v>62</v>
      </c>
      <c r="F59" s="33" t="s">
        <v>137</v>
      </c>
      <c r="G59" s="33" t="s">
        <v>64</v>
      </c>
      <c r="H59" s="34" t="s">
        <v>6</v>
      </c>
      <c r="I59" s="33" t="s">
        <v>65</v>
      </c>
      <c r="J59" s="36" t="s">
        <v>56</v>
      </c>
      <c r="K59" s="36" t="s">
        <v>56</v>
      </c>
      <c r="L59" s="33" t="s">
        <v>66</v>
      </c>
      <c r="M59" s="33" t="s">
        <v>59</v>
      </c>
      <c r="N59" s="33" t="s">
        <v>59</v>
      </c>
      <c r="O59" s="33" t="s">
        <v>59</v>
      </c>
      <c r="P59" s="33" t="s">
        <v>59</v>
      </c>
      <c r="Q59" s="33" t="s">
        <v>59</v>
      </c>
      <c r="R59" s="33" t="s">
        <v>59</v>
      </c>
      <c r="S59" s="33" t="s">
        <v>59</v>
      </c>
      <c r="T59" s="33" t="s">
        <v>59</v>
      </c>
      <c r="U59" s="33">
        <v>1</v>
      </c>
      <c r="V59" s="33" t="s">
        <v>59</v>
      </c>
      <c r="W59" s="33" t="s">
        <v>6</v>
      </c>
      <c r="X59" s="37" t="s">
        <v>59</v>
      </c>
      <c r="Y59" s="37" t="s">
        <v>59</v>
      </c>
      <c r="Z59" s="37" t="s">
        <v>59</v>
      </c>
      <c r="AA59" s="37" t="s">
        <v>67</v>
      </c>
      <c r="AB59" s="34" t="s">
        <v>59</v>
      </c>
      <c r="AC59" s="39" t="s">
        <v>61</v>
      </c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</row>
    <row r="60" spans="1:64" ht="102">
      <c r="A60" s="73"/>
      <c r="B60" s="74"/>
      <c r="C60" s="74" t="s">
        <v>140</v>
      </c>
      <c r="D60" s="75" t="s">
        <v>141</v>
      </c>
      <c r="E60" s="33" t="s">
        <v>52</v>
      </c>
      <c r="F60" s="33" t="s">
        <v>53</v>
      </c>
      <c r="G60" s="33" t="s">
        <v>54</v>
      </c>
      <c r="H60" s="34" t="s">
        <v>6</v>
      </c>
      <c r="I60" s="35" t="s">
        <v>55</v>
      </c>
      <c r="J60" s="36" t="s">
        <v>56</v>
      </c>
      <c r="K60" s="36" t="s">
        <v>56</v>
      </c>
      <c r="L60" s="33" t="s">
        <v>57</v>
      </c>
      <c r="M60" s="33">
        <v>2</v>
      </c>
      <c r="N60" s="33">
        <v>4</v>
      </c>
      <c r="O60" s="33">
        <f>M60*N60</f>
        <v>8</v>
      </c>
      <c r="P60" s="37" t="str">
        <f>+IF(AND(O60&gt;1,O60&lt;=4),"BAJO",IF(AND(O60&gt;=5,O60&lt;=8),"MEDIO",IF(AND(O60&gt;=9,O60&lt;=20),"ALTO",IF(AND(O60&gt;=21,O60&lt;=24),"MUY ALTO"))))</f>
        <v>MEDIO</v>
      </c>
      <c r="Q60" s="33">
        <v>25</v>
      </c>
      <c r="R60" s="38">
        <f>O60*Q60</f>
        <v>200</v>
      </c>
      <c r="S60" s="33" t="str">
        <f>+IF(AND(R60&gt;=1,R60&lt;=20),"IV",IF(AND(R60&gt;=40,R60&lt;=120),"III",IF(AND(R60&gt;=150,R60&lt;=500),"II",IF(AND(R60&gt;=600,R60&lt;=4000),"I",0))))</f>
        <v>II</v>
      </c>
      <c r="T60" s="33" t="str">
        <f>+IF(AND(R60&gt;=1,R60&lt;=20),"Aceptable",IF(AND(R60&gt;=40,R60&lt;=120),"Mejorable",IF(AND(R60&gt;=150,R60&lt;=500),"Aceptable con control específico",IF(AND(R60&gt;=600,R60&lt;=4000),"No aceptable",0))))</f>
        <v>Aceptable con control específico</v>
      </c>
      <c r="U60" s="33">
        <v>1</v>
      </c>
      <c r="V60" s="35" t="s">
        <v>58</v>
      </c>
      <c r="W60" s="33" t="s">
        <v>6</v>
      </c>
      <c r="X60" s="33" t="s">
        <v>59</v>
      </c>
      <c r="Y60" s="33" t="s">
        <v>59</v>
      </c>
      <c r="Z60" s="33" t="s">
        <v>59</v>
      </c>
      <c r="AA60" s="37" t="s">
        <v>60</v>
      </c>
      <c r="AB60" s="34" t="s">
        <v>59</v>
      </c>
      <c r="AC60" s="39" t="s">
        <v>61</v>
      </c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</row>
    <row r="61" spans="1:64" ht="78" customHeight="1">
      <c r="A61" s="73"/>
      <c r="B61" s="74"/>
      <c r="C61" s="74"/>
      <c r="D61" s="75"/>
      <c r="E61" s="33" t="s">
        <v>62</v>
      </c>
      <c r="F61" s="33" t="s">
        <v>63</v>
      </c>
      <c r="G61" s="33" t="s">
        <v>64</v>
      </c>
      <c r="H61" s="34" t="s">
        <v>6</v>
      </c>
      <c r="I61" s="33" t="s">
        <v>65</v>
      </c>
      <c r="J61" s="36" t="s">
        <v>56</v>
      </c>
      <c r="K61" s="36" t="s">
        <v>56</v>
      </c>
      <c r="L61" s="33" t="s">
        <v>66</v>
      </c>
      <c r="M61" s="33" t="s">
        <v>59</v>
      </c>
      <c r="N61" s="33" t="s">
        <v>59</v>
      </c>
      <c r="O61" s="33" t="s">
        <v>59</v>
      </c>
      <c r="P61" s="33" t="s">
        <v>59</v>
      </c>
      <c r="Q61" s="33" t="s">
        <v>59</v>
      </c>
      <c r="R61" s="33" t="s">
        <v>59</v>
      </c>
      <c r="S61" s="33" t="s">
        <v>59</v>
      </c>
      <c r="T61" s="33" t="s">
        <v>59</v>
      </c>
      <c r="U61" s="33">
        <v>1</v>
      </c>
      <c r="V61" s="33" t="s">
        <v>59</v>
      </c>
      <c r="W61" s="33" t="s">
        <v>6</v>
      </c>
      <c r="X61" s="37" t="s">
        <v>59</v>
      </c>
      <c r="Y61" s="37" t="s">
        <v>59</v>
      </c>
      <c r="Z61" s="37" t="s">
        <v>59</v>
      </c>
      <c r="AA61" s="37" t="s">
        <v>67</v>
      </c>
      <c r="AB61" s="34" t="s">
        <v>59</v>
      </c>
      <c r="AC61" s="39" t="s">
        <v>61</v>
      </c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</row>
    <row r="62" spans="1:64" ht="68.45" customHeight="1">
      <c r="A62" s="73"/>
      <c r="B62" s="74"/>
      <c r="C62" s="74"/>
      <c r="D62" s="75"/>
      <c r="E62" s="33" t="s">
        <v>92</v>
      </c>
      <c r="F62" s="33" t="s">
        <v>93</v>
      </c>
      <c r="G62" s="37" t="s">
        <v>94</v>
      </c>
      <c r="H62" s="34" t="s">
        <v>6</v>
      </c>
      <c r="I62" s="33" t="s">
        <v>95</v>
      </c>
      <c r="J62" s="33" t="s">
        <v>56</v>
      </c>
      <c r="K62" s="33" t="s">
        <v>56</v>
      </c>
      <c r="L62" s="33" t="s">
        <v>96</v>
      </c>
      <c r="M62" s="33">
        <v>2</v>
      </c>
      <c r="N62" s="33">
        <v>3</v>
      </c>
      <c r="O62" s="33">
        <f>M62*N62</f>
        <v>6</v>
      </c>
      <c r="P62" s="33" t="str">
        <f>+IF(AND(O62&gt;1,O62&lt;=4),"BAJO",IF(AND(O62&gt;=5,O62&lt;=8),"MEDIO",IF(AND(O62&gt;=9,O62&lt;=20),"ALTO",IF(AND(O62&gt;=21,O62&lt;=24),"MUY ALTO"))))</f>
        <v>MEDIO</v>
      </c>
      <c r="Q62" s="33">
        <v>25</v>
      </c>
      <c r="R62" s="38">
        <f>O62*Q62</f>
        <v>150</v>
      </c>
      <c r="S62" s="33" t="str">
        <f>+IF(AND(R62&gt;=1,R62&lt;=20),"IV",IF(AND(R62&gt;=40,R62&lt;=120),"III",IF(AND(R62&gt;=150,R62&lt;=500),"II",IF(AND(R62&gt;=600,R62&lt;=4000),"I",0))))</f>
        <v>II</v>
      </c>
      <c r="T62" s="33" t="str">
        <f>+IF(AND(R62&gt;=1,R62&lt;=20),"Aceptable",IF(AND(R62&gt;=40,R62&lt;=120),"Mejorable",IF(AND(R62&gt;=150,R62&lt;=500),"Aceptable con control específico",IF(AND(R62&gt;=600,R62&lt;=4000),"No aceptable",0))))</f>
        <v>Aceptable con control específico</v>
      </c>
      <c r="U62" s="33">
        <v>1</v>
      </c>
      <c r="V62" s="33" t="s">
        <v>97</v>
      </c>
      <c r="W62" s="33" t="s">
        <v>6</v>
      </c>
      <c r="X62" s="33" t="s">
        <v>59</v>
      </c>
      <c r="Y62" s="33" t="s">
        <v>59</v>
      </c>
      <c r="Z62" s="33" t="s">
        <v>98</v>
      </c>
      <c r="AA62" s="33" t="s">
        <v>99</v>
      </c>
      <c r="AB62" s="37" t="s">
        <v>100</v>
      </c>
      <c r="AC62" s="39" t="s">
        <v>101</v>
      </c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64" ht="67.7" customHeight="1">
      <c r="A63" s="73"/>
      <c r="B63" s="74"/>
      <c r="C63" s="74"/>
      <c r="D63" s="75"/>
      <c r="E63" s="33" t="s">
        <v>68</v>
      </c>
      <c r="F63" s="33" t="s">
        <v>69</v>
      </c>
      <c r="G63" s="33" t="s">
        <v>70</v>
      </c>
      <c r="H63" s="34" t="s">
        <v>6</v>
      </c>
      <c r="I63" s="33" t="s">
        <v>71</v>
      </c>
      <c r="J63" s="37" t="s">
        <v>72</v>
      </c>
      <c r="K63" s="34" t="s">
        <v>56</v>
      </c>
      <c r="L63" s="33" t="s">
        <v>73</v>
      </c>
      <c r="M63" s="33">
        <v>2</v>
      </c>
      <c r="N63" s="33">
        <v>4</v>
      </c>
      <c r="O63" s="33">
        <f>M63*N63</f>
        <v>8</v>
      </c>
      <c r="P63" s="37" t="str">
        <f>+IF(AND(O63&gt;1,O63&lt;=4),"BAJO",IF(AND(O63&gt;=5,O63&lt;=8),"MEDIO",IF(AND(O63&gt;=9,O63&lt;=20),"ALTO",IF(AND(O63&gt;=21,O63&lt;=24),"MUY ALTO"))))</f>
        <v>MEDIO</v>
      </c>
      <c r="Q63" s="33">
        <v>25</v>
      </c>
      <c r="R63" s="38">
        <f>O63*Q63</f>
        <v>200</v>
      </c>
      <c r="S63" s="33" t="str">
        <f>+IF(AND(R63&gt;=1,R63&lt;=20),"IV",IF(AND(R63&gt;=40,R63&lt;=120),"III",IF(AND(R63&gt;=150,R63&lt;=500),"II",IF(AND(R63&gt;=600,R63&lt;=4000),"I",0))))</f>
        <v>II</v>
      </c>
      <c r="T63" s="33" t="str">
        <f>+IF(AND(R63&gt;=1,R63&lt;=20),"Aceptable",IF(AND(R63&gt;=40,R63&lt;=120),"Mejorable",IF(AND(R63&gt;=150,R63&lt;=500),"Aceptable con control específico",IF(AND(R63&gt;=600,R63&lt;=4000),"No aceptable",0))))</f>
        <v>Aceptable con control específico</v>
      </c>
      <c r="U63" s="33">
        <v>1</v>
      </c>
      <c r="V63" s="33" t="s">
        <v>74</v>
      </c>
      <c r="W63" s="33" t="s">
        <v>6</v>
      </c>
      <c r="X63" s="37" t="s">
        <v>59</v>
      </c>
      <c r="Y63" s="37" t="s">
        <v>59</v>
      </c>
      <c r="Z63" s="37" t="s">
        <v>59</v>
      </c>
      <c r="AA63" s="37" t="s">
        <v>75</v>
      </c>
      <c r="AB63" s="34" t="s">
        <v>59</v>
      </c>
      <c r="AC63" s="39" t="s">
        <v>76</v>
      </c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</row>
    <row r="64" spans="1:64" ht="76.349999999999994" customHeight="1">
      <c r="A64" s="73"/>
      <c r="B64" s="74"/>
      <c r="C64" s="74"/>
      <c r="D64" s="75"/>
      <c r="E64" s="33" t="s">
        <v>77</v>
      </c>
      <c r="F64" s="33" t="s">
        <v>78</v>
      </c>
      <c r="G64" s="33" t="s">
        <v>79</v>
      </c>
      <c r="H64" s="36" t="s">
        <v>6</v>
      </c>
      <c r="I64" s="33" t="s">
        <v>80</v>
      </c>
      <c r="J64" s="33" t="s">
        <v>56</v>
      </c>
      <c r="K64" s="33" t="s">
        <v>56</v>
      </c>
      <c r="L64" s="33" t="s">
        <v>81</v>
      </c>
      <c r="M64" s="33">
        <v>2</v>
      </c>
      <c r="N64" s="33">
        <v>1</v>
      </c>
      <c r="O64" s="33">
        <f>M64*N64</f>
        <v>2</v>
      </c>
      <c r="P64" s="33" t="str">
        <f>+IF(AND(O64&gt;1,O64&lt;=4),"BAJO",IF(AND(O64&gt;=5,O64&lt;=8),"MEDIO",IF(AND(O64&gt;=9,O64&lt;=20),"ALTO",IF(AND(O64&gt;=21,O64&lt;=24),"MUY ALTO"))))</f>
        <v>BAJO</v>
      </c>
      <c r="Q64" s="33">
        <v>60</v>
      </c>
      <c r="R64" s="38">
        <f>O64*Q64</f>
        <v>120</v>
      </c>
      <c r="S64" s="33" t="str">
        <f>+IF(AND(R64&gt;=1,R64&lt;=20),"IV",IF(AND(R64&gt;=40,R64&lt;=120),"III",IF(AND(R64&gt;=150,R64&lt;=500),"II",IF(AND(R64&gt;=600,R64&lt;=4000),"I",0))))</f>
        <v>III</v>
      </c>
      <c r="T64" s="33" t="str">
        <f>+IF(AND(R64&gt;=1,R64&lt;=20),"Aceptable",IF(AND(R64&gt;=40,R64&lt;=120),"Mejorable",IF(AND(R64&gt;=150,R64&lt;=500),"Aceptable con control específico",IF(AND(R64&gt;=600,R64&lt;=4000),"No aceptable",0))))</f>
        <v>Mejorable</v>
      </c>
      <c r="U64" s="33">
        <v>1</v>
      </c>
      <c r="V64" s="33" t="s">
        <v>82</v>
      </c>
      <c r="W64" s="33" t="s">
        <v>6</v>
      </c>
      <c r="X64" s="33" t="s">
        <v>59</v>
      </c>
      <c r="Y64" s="33" t="s">
        <v>59</v>
      </c>
      <c r="Z64" s="33" t="s">
        <v>59</v>
      </c>
      <c r="AA64" s="33" t="s">
        <v>83</v>
      </c>
      <c r="AB64" s="34" t="s">
        <v>59</v>
      </c>
      <c r="AC64" s="39" t="s">
        <v>61</v>
      </c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</row>
    <row r="65" spans="1:64" ht="69.599999999999994" customHeight="1">
      <c r="A65" s="73"/>
      <c r="B65" s="74"/>
      <c r="C65" s="74"/>
      <c r="D65" s="75"/>
      <c r="E65" s="33" t="s">
        <v>84</v>
      </c>
      <c r="F65" s="33" t="s">
        <v>85</v>
      </c>
      <c r="G65" s="33" t="s">
        <v>86</v>
      </c>
      <c r="H65" s="34" t="s">
        <v>6</v>
      </c>
      <c r="I65" s="33" t="s">
        <v>87</v>
      </c>
      <c r="J65" s="36" t="s">
        <v>56</v>
      </c>
      <c r="K65" s="36" t="s">
        <v>56</v>
      </c>
      <c r="L65" s="33" t="s">
        <v>88</v>
      </c>
      <c r="M65" s="33">
        <v>2</v>
      </c>
      <c r="N65" s="33">
        <v>4</v>
      </c>
      <c r="O65" s="33">
        <f>M65*N65</f>
        <v>8</v>
      </c>
      <c r="P65" s="33" t="str">
        <f>+IF(AND(O65&gt;1,O65&lt;=4),"BAJO",IF(AND(O65&gt;=5,O65&lt;=8),"MEDIO",IF(AND(O65&gt;=9,O65&lt;=20),"ALTO",IF(AND(O65&gt;=21,O65&lt;=24),"MUY ALTO"))))</f>
        <v>MEDIO</v>
      </c>
      <c r="Q65" s="33">
        <v>10</v>
      </c>
      <c r="R65" s="38">
        <f>O65*Q65</f>
        <v>80</v>
      </c>
      <c r="S65" s="33" t="str">
        <f>+IF(AND(R65&gt;=1,R65&lt;=20),"IV",IF(AND(R65&gt;=40,R65&lt;=120),"III",IF(AND(R65&gt;=150,R65&lt;=500),"II",IF(AND(R65&gt;=600,R65&lt;=4000),"I",0))))</f>
        <v>III</v>
      </c>
      <c r="T65" s="33" t="str">
        <f>+IF(AND(R65&gt;=1,R65&lt;=20),"Aceptable",IF(AND(R65&gt;=40,R65&lt;=120),"Mejorable",IF(AND(R65&gt;=150,R65&lt;=500),"Aceptable con control específico",IF(AND(R65&gt;=600,R65&lt;=4000),"No aceptable",0))))</f>
        <v>Mejorable</v>
      </c>
      <c r="U65" s="33">
        <v>1</v>
      </c>
      <c r="V65" s="33" t="s">
        <v>89</v>
      </c>
      <c r="W65" s="33" t="s">
        <v>6</v>
      </c>
      <c r="X65" s="33" t="s">
        <v>59</v>
      </c>
      <c r="Y65" s="33" t="s">
        <v>59</v>
      </c>
      <c r="Z65" s="33" t="s">
        <v>59</v>
      </c>
      <c r="AA65" s="33" t="s">
        <v>90</v>
      </c>
      <c r="AB65" s="34" t="s">
        <v>59</v>
      </c>
      <c r="AC65" s="39" t="s">
        <v>61</v>
      </c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</row>
    <row r="66" spans="1:64" ht="69.599999999999994" customHeight="1">
      <c r="A66" s="73"/>
      <c r="B66" s="74"/>
      <c r="C66" s="74"/>
      <c r="D66" s="75" t="s">
        <v>142</v>
      </c>
      <c r="E66" s="33" t="s">
        <v>62</v>
      </c>
      <c r="F66" s="33" t="s">
        <v>63</v>
      </c>
      <c r="G66" s="33" t="s">
        <v>64</v>
      </c>
      <c r="H66" s="34" t="s">
        <v>6</v>
      </c>
      <c r="I66" s="33" t="s">
        <v>65</v>
      </c>
      <c r="J66" s="36" t="s">
        <v>56</v>
      </c>
      <c r="K66" s="36" t="s">
        <v>56</v>
      </c>
      <c r="L66" s="33" t="s">
        <v>66</v>
      </c>
      <c r="M66" s="33" t="s">
        <v>59</v>
      </c>
      <c r="N66" s="33" t="s">
        <v>59</v>
      </c>
      <c r="O66" s="33" t="s">
        <v>59</v>
      </c>
      <c r="P66" s="33" t="s">
        <v>59</v>
      </c>
      <c r="Q66" s="33" t="s">
        <v>59</v>
      </c>
      <c r="R66" s="33" t="s">
        <v>59</v>
      </c>
      <c r="S66" s="33" t="s">
        <v>59</v>
      </c>
      <c r="T66" s="33" t="s">
        <v>59</v>
      </c>
      <c r="U66" s="33">
        <v>1</v>
      </c>
      <c r="V66" s="33" t="s">
        <v>59</v>
      </c>
      <c r="W66" s="33" t="s">
        <v>6</v>
      </c>
      <c r="X66" s="37" t="s">
        <v>59</v>
      </c>
      <c r="Y66" s="37" t="s">
        <v>59</v>
      </c>
      <c r="Z66" s="37" t="s">
        <v>59</v>
      </c>
      <c r="AA66" s="37" t="s">
        <v>67</v>
      </c>
      <c r="AB66" s="34" t="s">
        <v>59</v>
      </c>
      <c r="AC66" s="39" t="s">
        <v>61</v>
      </c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</row>
    <row r="67" spans="1:64" ht="63.6" customHeight="1">
      <c r="A67" s="73"/>
      <c r="B67" s="74"/>
      <c r="C67" s="74"/>
      <c r="D67" s="75"/>
      <c r="E67" s="33" t="s">
        <v>102</v>
      </c>
      <c r="F67" s="33" t="s">
        <v>103</v>
      </c>
      <c r="G67" s="33" t="s">
        <v>104</v>
      </c>
      <c r="H67" s="34" t="s">
        <v>6</v>
      </c>
      <c r="I67" s="33" t="s">
        <v>105</v>
      </c>
      <c r="J67" s="33" t="s">
        <v>56</v>
      </c>
      <c r="K67" s="33" t="s">
        <v>56</v>
      </c>
      <c r="L67" s="33" t="s">
        <v>56</v>
      </c>
      <c r="M67" s="33">
        <v>6</v>
      </c>
      <c r="N67" s="33">
        <v>1</v>
      </c>
      <c r="O67" s="33">
        <f>M67*N67</f>
        <v>6</v>
      </c>
      <c r="P67" s="33" t="str">
        <f>+IF(AND(O67&gt;1,O67&lt;=4),"BAJO",IF(AND(O67&gt;=5,O67&lt;=8),"MEDIO",IF(AND(O67&gt;=9,O67&lt;=20),"ALTO",IF(AND(O67&gt;=21,O67&lt;=24),"MUY ALTO"))))</f>
        <v>MEDIO</v>
      </c>
      <c r="Q67" s="33">
        <v>60</v>
      </c>
      <c r="R67" s="38">
        <f>O67*Q67</f>
        <v>360</v>
      </c>
      <c r="S67" s="33" t="str">
        <f>+IF(AND(R67&gt;=1,R67&lt;=20),"IV",IF(AND(R67&gt;=40,R67&lt;=120),"III",IF(AND(R67&gt;=150,R67&lt;=500),"II",IF(AND(R67&gt;=600,R67&lt;=4000),"I",0))))</f>
        <v>II</v>
      </c>
      <c r="T67" s="33" t="str">
        <f>+IF(AND(R67&gt;=1,R67&lt;=20),"Aceptable",IF(AND(R67&gt;=40,R67&lt;=120),"Mejorable",IF(AND(R67&gt;=150,R67&lt;=500),"Aceptable con control específico",IF(AND(R67&gt;=600,R67&lt;=4000),"No aceptable",0))))</f>
        <v>Aceptable con control específico</v>
      </c>
      <c r="U67" s="33">
        <v>1</v>
      </c>
      <c r="V67" s="33" t="s">
        <v>97</v>
      </c>
      <c r="W67" s="33" t="s">
        <v>6</v>
      </c>
      <c r="X67" s="33" t="s">
        <v>59</v>
      </c>
      <c r="Y67" s="33" t="s">
        <v>59</v>
      </c>
      <c r="Z67" s="33" t="s">
        <v>59</v>
      </c>
      <c r="AA67" s="33" t="s">
        <v>106</v>
      </c>
      <c r="AB67" s="34" t="s">
        <v>59</v>
      </c>
      <c r="AC67" s="39" t="s">
        <v>61</v>
      </c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</row>
    <row r="68" spans="1:64" ht="62.65" customHeight="1">
      <c r="A68" s="73"/>
      <c r="B68" s="74"/>
      <c r="C68" s="74"/>
      <c r="D68" s="75"/>
      <c r="E68" s="33" t="s">
        <v>129</v>
      </c>
      <c r="F68" s="33" t="s">
        <v>130</v>
      </c>
      <c r="G68" s="37" t="s">
        <v>104</v>
      </c>
      <c r="H68" s="34" t="s">
        <v>6</v>
      </c>
      <c r="I68" s="43" t="s">
        <v>131</v>
      </c>
      <c r="J68" s="36" t="s">
        <v>56</v>
      </c>
      <c r="K68" s="36" t="s">
        <v>56</v>
      </c>
      <c r="L68" s="33" t="s">
        <v>56</v>
      </c>
      <c r="M68" s="33">
        <v>6</v>
      </c>
      <c r="N68" s="33">
        <v>1</v>
      </c>
      <c r="O68" s="33">
        <f>M68*N68</f>
        <v>6</v>
      </c>
      <c r="P68" s="37" t="str">
        <f>+IF(AND(O68&gt;1,O68&lt;=4),"BAJO",IF(AND(O68&gt;=5,O68&lt;=8),"MEDIO",IF(AND(O68&gt;=9,O68&lt;=20),"ALTO",IF(AND(O68&gt;=21,O68&lt;=24),"MUY ALTO"))))</f>
        <v>MEDIO</v>
      </c>
      <c r="Q68" s="33">
        <v>25</v>
      </c>
      <c r="R68" s="38">
        <f>O68*Q68</f>
        <v>150</v>
      </c>
      <c r="S68" s="33" t="str">
        <f>+IF(AND(R68&gt;=1,R68&lt;=20),"IV",IF(AND(R68&gt;=40,R68&lt;=120),"III",IF(AND(R68&gt;=150,R68&lt;=500),"II",IF(AND(R68&gt;=600,R68&lt;=4000),"I",0))))</f>
        <v>II</v>
      </c>
      <c r="T68" s="33" t="str">
        <f>+IF(AND(R68&gt;=1,R68&lt;=20),"Aceptable",IF(AND(R68&gt;=40,R68&lt;=120),"Mejorable",IF(AND(R68&gt;=150,R68&lt;=500),"Aceptable con control específico",IF(AND(R68&gt;=600,R68&lt;=4000),"No aceptable",0))))</f>
        <v>Aceptable con control específico</v>
      </c>
      <c r="U68" s="33">
        <v>1</v>
      </c>
      <c r="V68" s="43" t="s">
        <v>132</v>
      </c>
      <c r="W68" s="33" t="s">
        <v>6</v>
      </c>
      <c r="X68" s="33" t="s">
        <v>59</v>
      </c>
      <c r="Y68" s="33" t="s">
        <v>59</v>
      </c>
      <c r="Z68" s="33" t="s">
        <v>59</v>
      </c>
      <c r="AA68" s="35" t="s">
        <v>133</v>
      </c>
      <c r="AB68" s="34" t="s">
        <v>59</v>
      </c>
      <c r="AC68" s="39" t="s">
        <v>61</v>
      </c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64" ht="102">
      <c r="A69" s="73"/>
      <c r="B69" s="74"/>
      <c r="C69" s="74"/>
      <c r="D69" s="75" t="s">
        <v>51</v>
      </c>
      <c r="E69" s="33" t="s">
        <v>52</v>
      </c>
      <c r="F69" s="33" t="s">
        <v>53</v>
      </c>
      <c r="G69" s="33" t="s">
        <v>54</v>
      </c>
      <c r="H69" s="34" t="s">
        <v>6</v>
      </c>
      <c r="I69" s="35" t="s">
        <v>55</v>
      </c>
      <c r="J69" s="36" t="s">
        <v>56</v>
      </c>
      <c r="K69" s="36" t="s">
        <v>56</v>
      </c>
      <c r="L69" s="33" t="s">
        <v>57</v>
      </c>
      <c r="M69" s="33">
        <v>2</v>
      </c>
      <c r="N69" s="33">
        <v>4</v>
      </c>
      <c r="O69" s="33">
        <f>M69*N69</f>
        <v>8</v>
      </c>
      <c r="P69" s="37" t="str">
        <f>+IF(AND(O69&gt;1,O69&lt;=4),"BAJO",IF(AND(O69&gt;=5,O69&lt;=8),"MEDIO",IF(AND(O69&gt;=9,O69&lt;=20),"ALTO",IF(AND(O69&gt;=21,O69&lt;=24),"MUY ALTO"))))</f>
        <v>MEDIO</v>
      </c>
      <c r="Q69" s="33">
        <v>25</v>
      </c>
      <c r="R69" s="38">
        <f>O69*Q69</f>
        <v>200</v>
      </c>
      <c r="S69" s="33" t="str">
        <f>+IF(AND(R69&gt;=1,R69&lt;=20),"IV",IF(AND(R69&gt;=40,R69&lt;=120),"III",IF(AND(R69&gt;=150,R69&lt;=500),"II",IF(AND(R69&gt;=600,R69&lt;=4000),"I",0))))</f>
        <v>II</v>
      </c>
      <c r="T69" s="33" t="str">
        <f>+IF(AND(R69&gt;=1,R69&lt;=20),"Aceptable",IF(AND(R69&gt;=40,R69&lt;=120),"Mejorable",IF(AND(R69&gt;=150,R69&lt;=500),"Aceptable con control específico",IF(AND(R69&gt;=600,R69&lt;=4000),"No aceptable",0))))</f>
        <v>Aceptable con control específico</v>
      </c>
      <c r="U69" s="33">
        <v>1</v>
      </c>
      <c r="V69" s="35" t="s">
        <v>58</v>
      </c>
      <c r="W69" s="33" t="s">
        <v>6</v>
      </c>
      <c r="X69" s="33" t="s">
        <v>59</v>
      </c>
      <c r="Y69" s="33" t="s">
        <v>59</v>
      </c>
      <c r="Z69" s="33" t="s">
        <v>59</v>
      </c>
      <c r="AA69" s="37" t="s">
        <v>60</v>
      </c>
      <c r="AB69" s="34" t="s">
        <v>59</v>
      </c>
      <c r="AC69" s="39" t="s">
        <v>61</v>
      </c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</row>
    <row r="70" spans="1:64" ht="73.5" customHeight="1">
      <c r="A70" s="73"/>
      <c r="B70" s="74"/>
      <c r="C70" s="74"/>
      <c r="D70" s="75"/>
      <c r="E70" s="33" t="s">
        <v>62</v>
      </c>
      <c r="F70" s="33" t="s">
        <v>63</v>
      </c>
      <c r="G70" s="33" t="s">
        <v>64</v>
      </c>
      <c r="H70" s="34" t="s">
        <v>6</v>
      </c>
      <c r="I70" s="33" t="s">
        <v>65</v>
      </c>
      <c r="J70" s="36" t="s">
        <v>56</v>
      </c>
      <c r="K70" s="36" t="s">
        <v>56</v>
      </c>
      <c r="L70" s="33" t="s">
        <v>66</v>
      </c>
      <c r="M70" s="33" t="s">
        <v>59</v>
      </c>
      <c r="N70" s="33" t="s">
        <v>59</v>
      </c>
      <c r="O70" s="33" t="s">
        <v>59</v>
      </c>
      <c r="P70" s="33" t="s">
        <v>59</v>
      </c>
      <c r="Q70" s="33" t="s">
        <v>59</v>
      </c>
      <c r="R70" s="33" t="s">
        <v>59</v>
      </c>
      <c r="S70" s="33" t="s">
        <v>59</v>
      </c>
      <c r="T70" s="33" t="s">
        <v>59</v>
      </c>
      <c r="U70" s="33">
        <v>1</v>
      </c>
      <c r="V70" s="33" t="s">
        <v>59</v>
      </c>
      <c r="W70" s="33" t="s">
        <v>6</v>
      </c>
      <c r="X70" s="37" t="s">
        <v>59</v>
      </c>
      <c r="Y70" s="37" t="s">
        <v>59</v>
      </c>
      <c r="Z70" s="37" t="s">
        <v>59</v>
      </c>
      <c r="AA70" s="37" t="s">
        <v>67</v>
      </c>
      <c r="AB70" s="34" t="s">
        <v>59</v>
      </c>
      <c r="AC70" s="39" t="s">
        <v>61</v>
      </c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64" ht="102">
      <c r="A71" s="73"/>
      <c r="B71" s="74"/>
      <c r="C71" s="74" t="s">
        <v>143</v>
      </c>
      <c r="D71" s="75" t="s">
        <v>144</v>
      </c>
      <c r="E71" s="33" t="s">
        <v>52</v>
      </c>
      <c r="F71" s="33" t="s">
        <v>53</v>
      </c>
      <c r="G71" s="33" t="s">
        <v>54</v>
      </c>
      <c r="H71" s="34" t="s">
        <v>6</v>
      </c>
      <c r="I71" s="35" t="s">
        <v>55</v>
      </c>
      <c r="J71" s="36" t="s">
        <v>56</v>
      </c>
      <c r="K71" s="36" t="s">
        <v>56</v>
      </c>
      <c r="L71" s="33" t="s">
        <v>57</v>
      </c>
      <c r="M71" s="33">
        <v>2</v>
      </c>
      <c r="N71" s="33">
        <v>4</v>
      </c>
      <c r="O71" s="33">
        <f>M71*N71</f>
        <v>8</v>
      </c>
      <c r="P71" s="37" t="str">
        <f>+IF(AND(O71&gt;1,O71&lt;=4),"BAJO",IF(AND(O71&gt;=5,O71&lt;=8),"MEDIO",IF(AND(O71&gt;=9,O71&lt;=20),"ALTO",IF(AND(O71&gt;=21,O71&lt;=24),"MUY ALTO"))))</f>
        <v>MEDIO</v>
      </c>
      <c r="Q71" s="33">
        <v>25</v>
      </c>
      <c r="R71" s="38">
        <f>O71*Q71</f>
        <v>200</v>
      </c>
      <c r="S71" s="33" t="str">
        <f>+IF(AND(R71&gt;=1,R71&lt;=20),"IV",IF(AND(R71&gt;=40,R71&lt;=120),"III",IF(AND(R71&gt;=150,R71&lt;=500),"II",IF(AND(R71&gt;=600,R71&lt;=4000),"I",0))))</f>
        <v>II</v>
      </c>
      <c r="T71" s="33" t="str">
        <f>+IF(AND(R71&gt;=1,R71&lt;=20),"Aceptable",IF(AND(R71&gt;=40,R71&lt;=120),"Mejorable",IF(AND(R71&gt;=150,R71&lt;=500),"Aceptable con control específico",IF(AND(R71&gt;=600,R71&lt;=4000),"No aceptable",0))))</f>
        <v>Aceptable con control específico</v>
      </c>
      <c r="U71" s="33">
        <v>2</v>
      </c>
      <c r="V71" s="35" t="s">
        <v>58</v>
      </c>
      <c r="W71" s="33" t="s">
        <v>6</v>
      </c>
      <c r="X71" s="33" t="s">
        <v>59</v>
      </c>
      <c r="Y71" s="33" t="s">
        <v>59</v>
      </c>
      <c r="Z71" s="33" t="s">
        <v>59</v>
      </c>
      <c r="AA71" s="37" t="s">
        <v>60</v>
      </c>
      <c r="AB71" s="34" t="s">
        <v>59</v>
      </c>
      <c r="AC71" s="39" t="s">
        <v>61</v>
      </c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64" ht="70.7" customHeight="1">
      <c r="A72" s="73"/>
      <c r="B72" s="74"/>
      <c r="C72" s="74"/>
      <c r="D72" s="75"/>
      <c r="E72" s="33" t="s">
        <v>62</v>
      </c>
      <c r="F72" s="33" t="s">
        <v>63</v>
      </c>
      <c r="G72" s="33" t="s">
        <v>64</v>
      </c>
      <c r="H72" s="34" t="s">
        <v>6</v>
      </c>
      <c r="I72" s="33" t="s">
        <v>65</v>
      </c>
      <c r="J72" s="36" t="s">
        <v>56</v>
      </c>
      <c r="K72" s="36" t="s">
        <v>56</v>
      </c>
      <c r="L72" s="33" t="s">
        <v>66</v>
      </c>
      <c r="M72" s="33" t="s">
        <v>59</v>
      </c>
      <c r="N72" s="33" t="s">
        <v>59</v>
      </c>
      <c r="O72" s="33" t="s">
        <v>59</v>
      </c>
      <c r="P72" s="33" t="s">
        <v>59</v>
      </c>
      <c r="Q72" s="33" t="s">
        <v>59</v>
      </c>
      <c r="R72" s="33" t="s">
        <v>59</v>
      </c>
      <c r="S72" s="33" t="s">
        <v>59</v>
      </c>
      <c r="T72" s="33" t="s">
        <v>59</v>
      </c>
      <c r="U72" s="33">
        <v>2</v>
      </c>
      <c r="V72" s="33" t="s">
        <v>59</v>
      </c>
      <c r="W72" s="33" t="s">
        <v>6</v>
      </c>
      <c r="X72" s="37" t="s">
        <v>59</v>
      </c>
      <c r="Y72" s="37" t="s">
        <v>59</v>
      </c>
      <c r="Z72" s="37" t="s">
        <v>59</v>
      </c>
      <c r="AA72" s="37" t="s">
        <v>67</v>
      </c>
      <c r="AB72" s="34" t="s">
        <v>59</v>
      </c>
      <c r="AC72" s="39" t="s">
        <v>61</v>
      </c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64" ht="68.45" customHeight="1">
      <c r="A73" s="73"/>
      <c r="B73" s="74"/>
      <c r="C73" s="74"/>
      <c r="D73" s="75"/>
      <c r="E73" s="33" t="s">
        <v>92</v>
      </c>
      <c r="F73" s="33" t="s">
        <v>93</v>
      </c>
      <c r="G73" s="37" t="s">
        <v>94</v>
      </c>
      <c r="H73" s="34" t="s">
        <v>6</v>
      </c>
      <c r="I73" s="33" t="s">
        <v>95</v>
      </c>
      <c r="J73" s="33" t="s">
        <v>56</v>
      </c>
      <c r="K73" s="33" t="s">
        <v>56</v>
      </c>
      <c r="L73" s="33" t="s">
        <v>96</v>
      </c>
      <c r="M73" s="33">
        <v>2</v>
      </c>
      <c r="N73" s="33">
        <v>3</v>
      </c>
      <c r="O73" s="33">
        <f>M73*N73</f>
        <v>6</v>
      </c>
      <c r="P73" s="33" t="str">
        <f>+IF(AND(O73&gt;1,O73&lt;=4),"BAJO",IF(AND(O73&gt;=5,O73&lt;=8),"MEDIO",IF(AND(O73&gt;=9,O73&lt;=20),"ALTO",IF(AND(O73&gt;=21,O73&lt;=24),"MUY ALTO"))))</f>
        <v>MEDIO</v>
      </c>
      <c r="Q73" s="33">
        <v>25</v>
      </c>
      <c r="R73" s="38">
        <f>O73*Q73</f>
        <v>150</v>
      </c>
      <c r="S73" s="33" t="str">
        <f>+IF(AND(R73&gt;=1,R73&lt;=20),"IV",IF(AND(R73&gt;=40,R73&lt;=120),"III",IF(AND(R73&gt;=150,R73&lt;=500),"II",IF(AND(R73&gt;=600,R73&lt;=4000),"I",0))))</f>
        <v>II</v>
      </c>
      <c r="T73" s="33" t="str">
        <f>+IF(AND(R73&gt;=1,R73&lt;=20),"Aceptable",IF(AND(R73&gt;=40,R73&lt;=120),"Mejorable",IF(AND(R73&gt;=150,R73&lt;=500),"Aceptable con control específico",IF(AND(R73&gt;=600,R73&lt;=4000),"No aceptable",0))))</f>
        <v>Aceptable con control específico</v>
      </c>
      <c r="U73" s="33">
        <v>1</v>
      </c>
      <c r="V73" s="33" t="s">
        <v>97</v>
      </c>
      <c r="W73" s="33" t="s">
        <v>6</v>
      </c>
      <c r="X73" s="33" t="s">
        <v>59</v>
      </c>
      <c r="Y73" s="33" t="s">
        <v>59</v>
      </c>
      <c r="Z73" s="33" t="s">
        <v>98</v>
      </c>
      <c r="AA73" s="33" t="s">
        <v>99</v>
      </c>
      <c r="AB73" s="37" t="s">
        <v>100</v>
      </c>
      <c r="AC73" s="39" t="s">
        <v>101</v>
      </c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64" ht="73.5" customHeight="1">
      <c r="A74" s="73"/>
      <c r="B74" s="74"/>
      <c r="C74" s="74"/>
      <c r="D74" s="75"/>
      <c r="E74" s="33" t="s">
        <v>68</v>
      </c>
      <c r="F74" s="33" t="s">
        <v>69</v>
      </c>
      <c r="G74" s="33" t="s">
        <v>70</v>
      </c>
      <c r="H74" s="34" t="s">
        <v>6</v>
      </c>
      <c r="I74" s="33" t="s">
        <v>71</v>
      </c>
      <c r="J74" s="37" t="s">
        <v>72</v>
      </c>
      <c r="K74" s="34" t="s">
        <v>56</v>
      </c>
      <c r="L74" s="33" t="s">
        <v>73</v>
      </c>
      <c r="M74" s="33">
        <v>2</v>
      </c>
      <c r="N74" s="33">
        <v>4</v>
      </c>
      <c r="O74" s="33">
        <f>M74*N74</f>
        <v>8</v>
      </c>
      <c r="P74" s="37" t="str">
        <f>+IF(AND(O74&gt;1,O74&lt;=4),"BAJO",IF(AND(O74&gt;=5,O74&lt;=8),"MEDIO",IF(AND(O74&gt;=9,O74&lt;=20),"ALTO",IF(AND(O74&gt;=21,O74&lt;=24),"MUY ALTO"))))</f>
        <v>MEDIO</v>
      </c>
      <c r="Q74" s="33">
        <v>25</v>
      </c>
      <c r="R74" s="38">
        <f>O74*Q74</f>
        <v>200</v>
      </c>
      <c r="S74" s="33" t="str">
        <f>+IF(AND(R74&gt;=1,R74&lt;=20),"IV",IF(AND(R74&gt;=40,R74&lt;=120),"III",IF(AND(R74&gt;=150,R74&lt;=500),"II",IF(AND(R74&gt;=600,R74&lt;=4000),"I",0))))</f>
        <v>II</v>
      </c>
      <c r="T74" s="33" t="str">
        <f>+IF(AND(R74&gt;=1,R74&lt;=20),"Aceptable",IF(AND(R74&gt;=40,R74&lt;=120),"Mejorable",IF(AND(R74&gt;=150,R74&lt;=500),"Aceptable con control específico",IF(AND(R74&gt;=600,R74&lt;=4000),"No aceptable",0))))</f>
        <v>Aceptable con control específico</v>
      </c>
      <c r="U74" s="33">
        <v>2</v>
      </c>
      <c r="V74" s="33" t="s">
        <v>74</v>
      </c>
      <c r="W74" s="33" t="s">
        <v>6</v>
      </c>
      <c r="X74" s="37" t="s">
        <v>59</v>
      </c>
      <c r="Y74" s="37" t="s">
        <v>59</v>
      </c>
      <c r="Z74" s="37" t="s">
        <v>59</v>
      </c>
      <c r="AA74" s="37" t="s">
        <v>75</v>
      </c>
      <c r="AB74" s="34" t="s">
        <v>59</v>
      </c>
      <c r="AC74" s="39" t="s">
        <v>76</v>
      </c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64" ht="76.5" customHeight="1">
      <c r="A75" s="73"/>
      <c r="B75" s="74"/>
      <c r="C75" s="74"/>
      <c r="D75" s="75"/>
      <c r="E75" s="33" t="s">
        <v>77</v>
      </c>
      <c r="F75" s="33" t="s">
        <v>78</v>
      </c>
      <c r="G75" s="33" t="s">
        <v>79</v>
      </c>
      <c r="H75" s="36" t="s">
        <v>6</v>
      </c>
      <c r="I75" s="33" t="s">
        <v>80</v>
      </c>
      <c r="J75" s="33" t="s">
        <v>56</v>
      </c>
      <c r="K75" s="33" t="s">
        <v>56</v>
      </c>
      <c r="L75" s="33" t="s">
        <v>81</v>
      </c>
      <c r="M75" s="33">
        <v>2</v>
      </c>
      <c r="N75" s="33">
        <v>1</v>
      </c>
      <c r="O75" s="33">
        <f>M75*N75</f>
        <v>2</v>
      </c>
      <c r="P75" s="33" t="str">
        <f>+IF(AND(O75&gt;1,O75&lt;=4),"BAJO",IF(AND(O75&gt;=5,O75&lt;=8),"MEDIO",IF(AND(O75&gt;=9,O75&lt;=20),"ALTO",IF(AND(O75&gt;=21,O75&lt;=24),"MUY ALTO"))))</f>
        <v>BAJO</v>
      </c>
      <c r="Q75" s="33">
        <v>60</v>
      </c>
      <c r="R75" s="38">
        <f>O75*Q75</f>
        <v>120</v>
      </c>
      <c r="S75" s="33" t="str">
        <f>+IF(AND(R75&gt;=1,R75&lt;=20),"IV",IF(AND(R75&gt;=40,R75&lt;=120),"III",IF(AND(R75&gt;=150,R75&lt;=500),"II",IF(AND(R75&gt;=600,R75&lt;=4000),"I",0))))</f>
        <v>III</v>
      </c>
      <c r="T75" s="33" t="str">
        <f>+IF(AND(R75&gt;=1,R75&lt;=20),"Aceptable",IF(AND(R75&gt;=40,R75&lt;=120),"Mejorable",IF(AND(R75&gt;=150,R75&lt;=500),"Aceptable con control específico",IF(AND(R75&gt;=600,R75&lt;=4000),"No aceptable",0))))</f>
        <v>Mejorable</v>
      </c>
      <c r="U75" s="33">
        <v>2</v>
      </c>
      <c r="V75" s="33" t="s">
        <v>82</v>
      </c>
      <c r="W75" s="33" t="s">
        <v>6</v>
      </c>
      <c r="X75" s="33" t="s">
        <v>59</v>
      </c>
      <c r="Y75" s="33" t="s">
        <v>59</v>
      </c>
      <c r="Z75" s="33" t="s">
        <v>59</v>
      </c>
      <c r="AA75" s="33" t="s">
        <v>83</v>
      </c>
      <c r="AB75" s="34" t="s">
        <v>59</v>
      </c>
      <c r="AC75" s="39" t="s">
        <v>61</v>
      </c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64" ht="70.7" customHeight="1">
      <c r="A76" s="73"/>
      <c r="B76" s="74"/>
      <c r="C76" s="74"/>
      <c r="D76" s="75"/>
      <c r="E76" s="33" t="s">
        <v>84</v>
      </c>
      <c r="F76" s="33" t="s">
        <v>85</v>
      </c>
      <c r="G76" s="33" t="s">
        <v>86</v>
      </c>
      <c r="H76" s="34" t="s">
        <v>6</v>
      </c>
      <c r="I76" s="33" t="s">
        <v>87</v>
      </c>
      <c r="J76" s="36" t="s">
        <v>56</v>
      </c>
      <c r="K76" s="36" t="s">
        <v>56</v>
      </c>
      <c r="L76" s="33" t="s">
        <v>88</v>
      </c>
      <c r="M76" s="33">
        <v>2</v>
      </c>
      <c r="N76" s="33">
        <v>4</v>
      </c>
      <c r="O76" s="33">
        <f>M76*N76</f>
        <v>8</v>
      </c>
      <c r="P76" s="33" t="str">
        <f>+IF(AND(O76&gt;1,O76&lt;=4),"BAJO",IF(AND(O76&gt;=5,O76&lt;=8),"MEDIO",IF(AND(O76&gt;=9,O76&lt;=20),"ALTO",IF(AND(O76&gt;=21,O76&lt;=24),"MUY ALTO"))))</f>
        <v>MEDIO</v>
      </c>
      <c r="Q76" s="33">
        <v>10</v>
      </c>
      <c r="R76" s="38">
        <f>O76*Q76</f>
        <v>80</v>
      </c>
      <c r="S76" s="33" t="str">
        <f>+IF(AND(R76&gt;=1,R76&lt;=20),"IV",IF(AND(R76&gt;=40,R76&lt;=120),"III",IF(AND(R76&gt;=150,R76&lt;=500),"II",IF(AND(R76&gt;=600,R76&lt;=4000),"I",0))))</f>
        <v>III</v>
      </c>
      <c r="T76" s="33" t="str">
        <f>+IF(AND(R76&gt;=1,R76&lt;=20),"Aceptable",IF(AND(R76&gt;=40,R76&lt;=120),"Mejorable",IF(AND(R76&gt;=150,R76&lt;=500),"Aceptable con control específico",IF(AND(R76&gt;=600,R76&lt;=4000),"No aceptable",0))))</f>
        <v>Mejorable</v>
      </c>
      <c r="U76" s="33">
        <v>2</v>
      </c>
      <c r="V76" s="33" t="s">
        <v>89</v>
      </c>
      <c r="W76" s="33" t="s">
        <v>6</v>
      </c>
      <c r="X76" s="33" t="s">
        <v>59</v>
      </c>
      <c r="Y76" s="33" t="s">
        <v>59</v>
      </c>
      <c r="Z76" s="33" t="s">
        <v>59</v>
      </c>
      <c r="AA76" s="33" t="s">
        <v>90</v>
      </c>
      <c r="AB76" s="34" t="s">
        <v>59</v>
      </c>
      <c r="AC76" s="39" t="s">
        <v>61</v>
      </c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64" ht="72.599999999999994" customHeight="1">
      <c r="A77" s="73"/>
      <c r="B77" s="74"/>
      <c r="C77" s="74"/>
      <c r="D77" s="75"/>
      <c r="E77" s="33" t="s">
        <v>145</v>
      </c>
      <c r="F77" s="33" t="s">
        <v>146</v>
      </c>
      <c r="G77" s="37" t="s">
        <v>147</v>
      </c>
      <c r="H77" s="34" t="s">
        <v>6</v>
      </c>
      <c r="I77" s="43" t="s">
        <v>148</v>
      </c>
      <c r="J77" s="36" t="s">
        <v>56</v>
      </c>
      <c r="K77" s="36" t="s">
        <v>56</v>
      </c>
      <c r="L77" s="33" t="s">
        <v>56</v>
      </c>
      <c r="M77" s="33">
        <v>2</v>
      </c>
      <c r="N77" s="33">
        <v>3</v>
      </c>
      <c r="O77" s="33">
        <f>M77*N77</f>
        <v>6</v>
      </c>
      <c r="P77" s="37" t="str">
        <f>+IF(AND(O77&gt;1,O77&lt;=4),"BAJO",IF(AND(O77&gt;=5,O77&lt;=8),"MEDIO",IF(AND(O77&gt;=9,O77&lt;=20),"ALTO",IF(AND(O77&gt;=21,O77&lt;=24),"MUY ALTO"))))</f>
        <v>MEDIO</v>
      </c>
      <c r="Q77" s="33">
        <v>25</v>
      </c>
      <c r="R77" s="38">
        <f>O77*Q77</f>
        <v>150</v>
      </c>
      <c r="S77" s="33" t="str">
        <f>+IF(AND(R77&gt;=1,R77&lt;=20),"IV",IF(AND(R77&gt;=40,R77&lt;=120),"III",IF(AND(R77&gt;=150,R77&lt;=500),"II",IF(AND(R77&gt;=600,R77&lt;=4000),"I",0))))</f>
        <v>II</v>
      </c>
      <c r="T77" s="33" t="str">
        <f>+IF(AND(R77&gt;=1,R77&lt;=20),"Aceptable",IF(AND(R77&gt;=40,R77&lt;=120),"Mejorable",IF(AND(R77&gt;=150,R77&lt;=500),"Aceptable con control específico",IF(AND(R77&gt;=600,R77&lt;=4000),"No aceptable",0))))</f>
        <v>Aceptable con control específico</v>
      </c>
      <c r="U77" s="33">
        <v>2</v>
      </c>
      <c r="V77" s="43" t="s">
        <v>149</v>
      </c>
      <c r="W77" s="33" t="s">
        <v>6</v>
      </c>
      <c r="X77" s="33" t="s">
        <v>59</v>
      </c>
      <c r="Y77" s="33" t="s">
        <v>59</v>
      </c>
      <c r="Z77" s="33" t="s">
        <v>59</v>
      </c>
      <c r="AA77" s="35" t="s">
        <v>150</v>
      </c>
      <c r="AB77" s="34" t="s">
        <v>59</v>
      </c>
      <c r="AC77" s="39" t="s">
        <v>61</v>
      </c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</row>
    <row r="78" spans="1:64" ht="83.45" customHeight="1">
      <c r="A78" s="73"/>
      <c r="B78" s="74"/>
      <c r="C78" s="74"/>
      <c r="D78" s="41" t="s">
        <v>151</v>
      </c>
      <c r="E78" s="33" t="s">
        <v>62</v>
      </c>
      <c r="F78" s="33" t="s">
        <v>63</v>
      </c>
      <c r="G78" s="33" t="s">
        <v>64</v>
      </c>
      <c r="H78" s="34" t="s">
        <v>6</v>
      </c>
      <c r="I78" s="33" t="s">
        <v>65</v>
      </c>
      <c r="J78" s="36" t="s">
        <v>56</v>
      </c>
      <c r="K78" s="36" t="s">
        <v>56</v>
      </c>
      <c r="L78" s="33" t="s">
        <v>66</v>
      </c>
      <c r="M78" s="33" t="s">
        <v>59</v>
      </c>
      <c r="N78" s="33" t="s">
        <v>59</v>
      </c>
      <c r="O78" s="33" t="s">
        <v>59</v>
      </c>
      <c r="P78" s="33" t="s">
        <v>59</v>
      </c>
      <c r="Q78" s="33" t="s">
        <v>59</v>
      </c>
      <c r="R78" s="33" t="s">
        <v>59</v>
      </c>
      <c r="S78" s="33" t="s">
        <v>59</v>
      </c>
      <c r="T78" s="33" t="s">
        <v>59</v>
      </c>
      <c r="U78" s="33">
        <v>2</v>
      </c>
      <c r="V78" s="33" t="s">
        <v>59</v>
      </c>
      <c r="W78" s="33" t="s">
        <v>6</v>
      </c>
      <c r="X78" s="37" t="s">
        <v>59</v>
      </c>
      <c r="Y78" s="37" t="s">
        <v>59</v>
      </c>
      <c r="Z78" s="37" t="s">
        <v>59</v>
      </c>
      <c r="AA78" s="37" t="s">
        <v>67</v>
      </c>
      <c r="AB78" s="34" t="s">
        <v>59</v>
      </c>
      <c r="AC78" s="39" t="s">
        <v>61</v>
      </c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</row>
    <row r="79" spans="1:64" ht="83.45" customHeight="1">
      <c r="A79" s="73"/>
      <c r="B79" s="74"/>
      <c r="C79" s="74"/>
      <c r="D79" s="75" t="s">
        <v>152</v>
      </c>
      <c r="E79" s="33" t="s">
        <v>145</v>
      </c>
      <c r="F79" s="33" t="s">
        <v>146</v>
      </c>
      <c r="G79" s="37" t="s">
        <v>147</v>
      </c>
      <c r="H79" s="34" t="s">
        <v>6</v>
      </c>
      <c r="I79" s="43" t="s">
        <v>148</v>
      </c>
      <c r="J79" s="36" t="s">
        <v>56</v>
      </c>
      <c r="K79" s="36" t="s">
        <v>56</v>
      </c>
      <c r="L79" s="33" t="s">
        <v>56</v>
      </c>
      <c r="M79" s="33">
        <v>2</v>
      </c>
      <c r="N79" s="33">
        <v>3</v>
      </c>
      <c r="O79" s="33">
        <f>M79*N79</f>
        <v>6</v>
      </c>
      <c r="P79" s="37" t="str">
        <f>+IF(AND(O79&gt;1,O79&lt;=4),"BAJO",IF(AND(O79&gt;=5,O79&lt;=8),"MEDIO",IF(AND(O79&gt;=9,O79&lt;=20),"ALTO",IF(AND(O79&gt;=21,O79&lt;=24),"MUY ALTO"))))</f>
        <v>MEDIO</v>
      </c>
      <c r="Q79" s="33">
        <v>25</v>
      </c>
      <c r="R79" s="38">
        <f>O79*Q79</f>
        <v>150</v>
      </c>
      <c r="S79" s="33" t="str">
        <f>+IF(AND(R79&gt;=1,R79&lt;=20),"IV",IF(AND(R79&gt;=40,R79&lt;=120),"III",IF(AND(R79&gt;=150,R79&lt;=500),"II",IF(AND(R79&gt;=600,R79&lt;=4000),"I",0))))</f>
        <v>II</v>
      </c>
      <c r="T79" s="33" t="str">
        <f>+IF(AND(R79&gt;=1,R79&lt;=20),"Aceptable",IF(AND(R79&gt;=40,R79&lt;=120),"Mejorable",IF(AND(R79&gt;=150,R79&lt;=500),"Aceptable con control específico",IF(AND(R79&gt;=600,R79&lt;=4000),"No aceptable",0))))</f>
        <v>Aceptable con control específico</v>
      </c>
      <c r="U79" s="33">
        <v>2</v>
      </c>
      <c r="V79" s="43" t="s">
        <v>149</v>
      </c>
      <c r="W79" s="33" t="s">
        <v>6</v>
      </c>
      <c r="X79" s="33" t="s">
        <v>59</v>
      </c>
      <c r="Y79" s="33" t="s">
        <v>59</v>
      </c>
      <c r="Z79" s="33" t="s">
        <v>59</v>
      </c>
      <c r="AA79" s="35" t="s">
        <v>150</v>
      </c>
      <c r="AB79" s="34" t="s">
        <v>59</v>
      </c>
      <c r="AC79" s="39" t="s">
        <v>61</v>
      </c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</row>
    <row r="80" spans="1:64" ht="83.45" customHeight="1">
      <c r="A80" s="73"/>
      <c r="B80" s="74"/>
      <c r="C80" s="74"/>
      <c r="D80" s="75"/>
      <c r="E80" s="33" t="s">
        <v>52</v>
      </c>
      <c r="F80" s="33" t="s">
        <v>53</v>
      </c>
      <c r="G80" s="33" t="s">
        <v>54</v>
      </c>
      <c r="H80" s="34" t="s">
        <v>6</v>
      </c>
      <c r="I80" s="35" t="s">
        <v>55</v>
      </c>
      <c r="J80" s="36" t="s">
        <v>56</v>
      </c>
      <c r="K80" s="36" t="s">
        <v>56</v>
      </c>
      <c r="L80" s="33" t="s">
        <v>57</v>
      </c>
      <c r="M80" s="33">
        <v>2</v>
      </c>
      <c r="N80" s="33">
        <v>2</v>
      </c>
      <c r="O80" s="33">
        <f>M80*N80</f>
        <v>4</v>
      </c>
      <c r="P80" s="37" t="str">
        <f>+IF(AND(O80&gt;1,O80&lt;=4),"BAJO",IF(AND(O80&gt;=5,O80&lt;=8),"MEDIO",IF(AND(O80&gt;=9,O80&lt;=20),"ALTO",IF(AND(O80&gt;=21,O80&lt;=24),"MUY ALTO"))))</f>
        <v>BAJO</v>
      </c>
      <c r="Q80" s="33">
        <v>25</v>
      </c>
      <c r="R80" s="38">
        <f>O80*Q80</f>
        <v>100</v>
      </c>
      <c r="S80" s="33" t="str">
        <f>+IF(AND(R80&gt;=1,R80&lt;=20),"IV",IF(AND(R80&gt;=40,R80&lt;=120),"III",IF(AND(R80&gt;=150,R80&lt;=500),"II",IF(AND(R80&gt;=600,R80&lt;=4000),"I",0))))</f>
        <v>III</v>
      </c>
      <c r="T80" s="33" t="str">
        <f>+IF(AND(R80&gt;=1,R80&lt;=20),"Aceptable",IF(AND(R80&gt;=40,R80&lt;=120),"Mejorable",IF(AND(R80&gt;=150,R80&lt;=500),"Aceptable con control específico",IF(AND(R80&gt;=600,R80&lt;=4000),"No aceptable",0))))</f>
        <v>Mejorable</v>
      </c>
      <c r="U80" s="33">
        <v>2</v>
      </c>
      <c r="V80" s="35" t="s">
        <v>58</v>
      </c>
      <c r="W80" s="33" t="s">
        <v>6</v>
      </c>
      <c r="X80" s="33" t="s">
        <v>59</v>
      </c>
      <c r="Y80" s="33" t="s">
        <v>59</v>
      </c>
      <c r="Z80" s="33" t="s">
        <v>59</v>
      </c>
      <c r="AA80" s="37" t="s">
        <v>60</v>
      </c>
      <c r="AB80" s="34" t="s">
        <v>59</v>
      </c>
      <c r="AC80" s="39" t="s">
        <v>61</v>
      </c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02">
      <c r="A81" s="73"/>
      <c r="B81" s="74"/>
      <c r="C81" s="74"/>
      <c r="D81" s="75" t="s">
        <v>153</v>
      </c>
      <c r="E81" s="33" t="s">
        <v>52</v>
      </c>
      <c r="F81" s="33" t="s">
        <v>53</v>
      </c>
      <c r="G81" s="33" t="s">
        <v>54</v>
      </c>
      <c r="H81" s="34" t="s">
        <v>6</v>
      </c>
      <c r="I81" s="35" t="s">
        <v>55</v>
      </c>
      <c r="J81" s="36" t="s">
        <v>56</v>
      </c>
      <c r="K81" s="36" t="s">
        <v>56</v>
      </c>
      <c r="L81" s="33" t="s">
        <v>57</v>
      </c>
      <c r="M81" s="33">
        <v>2</v>
      </c>
      <c r="N81" s="33">
        <v>4</v>
      </c>
      <c r="O81" s="33">
        <f>M81*N81</f>
        <v>8</v>
      </c>
      <c r="P81" s="37" t="str">
        <f>+IF(AND(O81&gt;1,O81&lt;=4),"BAJO",IF(AND(O81&gt;=5,O81&lt;=8),"MEDIO",IF(AND(O81&gt;=9,O81&lt;=20),"ALTO",IF(AND(O81&gt;=21,O81&lt;=24),"MUY ALTO"))))</f>
        <v>MEDIO</v>
      </c>
      <c r="Q81" s="33">
        <v>25</v>
      </c>
      <c r="R81" s="38">
        <f>O81*Q81</f>
        <v>200</v>
      </c>
      <c r="S81" s="33" t="str">
        <f>+IF(AND(R81&gt;=1,R81&lt;=20),"IV",IF(AND(R81&gt;=40,R81&lt;=120),"III",IF(AND(R81&gt;=150,R81&lt;=500),"II",IF(AND(R81&gt;=600,R81&lt;=4000),"I",0))))</f>
        <v>II</v>
      </c>
      <c r="T81" s="33" t="str">
        <f>+IF(AND(R81&gt;=1,R81&lt;=20),"Aceptable",IF(AND(R81&gt;=40,R81&lt;=120),"Mejorable",IF(AND(R81&gt;=150,R81&lt;=500),"Aceptable con control específico",IF(AND(R81&gt;=600,R81&lt;=4000),"No aceptable",0))))</f>
        <v>Aceptable con control específico</v>
      </c>
      <c r="U81" s="33">
        <v>2</v>
      </c>
      <c r="V81" s="33" t="s">
        <v>58</v>
      </c>
      <c r="W81" s="33" t="s">
        <v>6</v>
      </c>
      <c r="X81" s="33" t="s">
        <v>59</v>
      </c>
      <c r="Y81" s="33" t="s">
        <v>59</v>
      </c>
      <c r="Z81" s="33" t="s">
        <v>59</v>
      </c>
      <c r="AA81" s="33" t="s">
        <v>60</v>
      </c>
      <c r="AB81" s="34" t="s">
        <v>59</v>
      </c>
      <c r="AC81" s="39" t="s">
        <v>61</v>
      </c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</row>
    <row r="82" spans="1:64" ht="80.650000000000006" customHeight="1">
      <c r="A82" s="73"/>
      <c r="B82" s="74"/>
      <c r="C82" s="74"/>
      <c r="D82" s="75"/>
      <c r="E82" s="33" t="s">
        <v>62</v>
      </c>
      <c r="F82" s="33" t="s">
        <v>63</v>
      </c>
      <c r="G82" s="33" t="s">
        <v>64</v>
      </c>
      <c r="H82" s="34" t="s">
        <v>6</v>
      </c>
      <c r="I82" s="33" t="s">
        <v>65</v>
      </c>
      <c r="J82" s="36" t="s">
        <v>56</v>
      </c>
      <c r="K82" s="36" t="s">
        <v>56</v>
      </c>
      <c r="L82" s="33" t="s">
        <v>66</v>
      </c>
      <c r="M82" s="33" t="s">
        <v>59</v>
      </c>
      <c r="N82" s="33" t="s">
        <v>59</v>
      </c>
      <c r="O82" s="33" t="s">
        <v>59</v>
      </c>
      <c r="P82" s="33" t="s">
        <v>59</v>
      </c>
      <c r="Q82" s="33" t="s">
        <v>59</v>
      </c>
      <c r="R82" s="33" t="s">
        <v>59</v>
      </c>
      <c r="S82" s="33" t="s">
        <v>59</v>
      </c>
      <c r="T82" s="33" t="s">
        <v>59</v>
      </c>
      <c r="U82" s="33">
        <v>2</v>
      </c>
      <c r="V82" s="33" t="s">
        <v>59</v>
      </c>
      <c r="W82" s="33" t="s">
        <v>6</v>
      </c>
      <c r="X82" s="37" t="s">
        <v>59</v>
      </c>
      <c r="Y82" s="37" t="s">
        <v>59</v>
      </c>
      <c r="Z82" s="37" t="s">
        <v>59</v>
      </c>
      <c r="AA82" s="37" t="s">
        <v>67</v>
      </c>
      <c r="AB82" s="34" t="s">
        <v>59</v>
      </c>
      <c r="AC82" s="39" t="s">
        <v>61</v>
      </c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</row>
    <row r="83" spans="1:64" ht="72.599999999999994" customHeight="1">
      <c r="A83" s="73"/>
      <c r="B83" s="74"/>
      <c r="C83" s="74"/>
      <c r="D83" s="75"/>
      <c r="E83" s="33" t="s">
        <v>84</v>
      </c>
      <c r="F83" s="33" t="s">
        <v>85</v>
      </c>
      <c r="G83" s="33" t="s">
        <v>86</v>
      </c>
      <c r="H83" s="34" t="s">
        <v>6</v>
      </c>
      <c r="I83" s="33" t="s">
        <v>87</v>
      </c>
      <c r="J83" s="36" t="s">
        <v>56</v>
      </c>
      <c r="K83" s="36" t="s">
        <v>56</v>
      </c>
      <c r="L83" s="33" t="s">
        <v>88</v>
      </c>
      <c r="M83" s="33">
        <v>2</v>
      </c>
      <c r="N83" s="33">
        <v>4</v>
      </c>
      <c r="O83" s="33">
        <f>M83*N83</f>
        <v>8</v>
      </c>
      <c r="P83" s="33" t="str">
        <f>+IF(AND(O83&gt;1,O83&lt;=4),"BAJO",IF(AND(O83&gt;=5,O83&lt;=8),"MEDIO",IF(AND(O83&gt;=9,O83&lt;=20),"ALTO",IF(AND(O83&gt;=21,O83&lt;=24),"MUY ALTO"))))</f>
        <v>MEDIO</v>
      </c>
      <c r="Q83" s="33">
        <v>10</v>
      </c>
      <c r="R83" s="38">
        <f>O83*Q83</f>
        <v>80</v>
      </c>
      <c r="S83" s="33" t="str">
        <f>+IF(AND(R83&gt;=1,R83&lt;=20),"IV",IF(AND(R83&gt;=40,R83&lt;=120),"III",IF(AND(R83&gt;=150,R83&lt;=500),"II",IF(AND(R83&gt;=600,R83&lt;=4000),"I",0))))</f>
        <v>III</v>
      </c>
      <c r="T83" s="33" t="str">
        <f>+IF(AND(R83&gt;=1,R83&lt;=20),"Aceptable",IF(AND(R83&gt;=40,R83&lt;=120),"Mejorable",IF(AND(R83&gt;=150,R83&lt;=500),"Aceptable con control específico",IF(AND(R83&gt;=600,R83&lt;=4000),"No aceptable",0))))</f>
        <v>Mejorable</v>
      </c>
      <c r="U83" s="33">
        <v>2</v>
      </c>
      <c r="V83" s="33" t="s">
        <v>89</v>
      </c>
      <c r="W83" s="33" t="s">
        <v>6</v>
      </c>
      <c r="X83" s="33" t="s">
        <v>59</v>
      </c>
      <c r="Y83" s="33" t="s">
        <v>59</v>
      </c>
      <c r="Z83" s="33" t="s">
        <v>59</v>
      </c>
      <c r="AA83" s="33" t="s">
        <v>90</v>
      </c>
      <c r="AB83" s="34" t="s">
        <v>59</v>
      </c>
      <c r="AC83" s="39" t="s">
        <v>61</v>
      </c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</row>
    <row r="84" spans="1:64" ht="63.75">
      <c r="A84" s="73"/>
      <c r="B84" s="74"/>
      <c r="C84" s="76" t="s">
        <v>154</v>
      </c>
      <c r="D84" s="78" t="s">
        <v>155</v>
      </c>
      <c r="E84" s="33" t="s">
        <v>156</v>
      </c>
      <c r="F84" s="46" t="s">
        <v>157</v>
      </c>
      <c r="G84" s="33" t="s">
        <v>158</v>
      </c>
      <c r="H84" s="36" t="s">
        <v>6</v>
      </c>
      <c r="I84" s="47" t="s">
        <v>159</v>
      </c>
      <c r="J84" s="36" t="s">
        <v>56</v>
      </c>
      <c r="K84" s="36" t="s">
        <v>56</v>
      </c>
      <c r="L84" s="33" t="s">
        <v>160</v>
      </c>
      <c r="M84" s="33">
        <v>2</v>
      </c>
      <c r="N84" s="33">
        <v>4</v>
      </c>
      <c r="O84" s="33">
        <f>M84*N84</f>
        <v>8</v>
      </c>
      <c r="P84" s="33" t="str">
        <f>+IF(AND(O84&gt;1,O84&lt;=4),"BAJO",IF(AND(O84&gt;=5,O84&lt;=8),"MEDIO",IF(AND(O84&gt;=9,O84&lt;=20),"ALTO",IF(AND(O84&gt;=21,O84&lt;=24),"MUY ALTO"))))</f>
        <v>MEDIO</v>
      </c>
      <c r="Q84" s="33">
        <v>25</v>
      </c>
      <c r="R84" s="38">
        <f>O84*Q84</f>
        <v>200</v>
      </c>
      <c r="S84" s="33" t="str">
        <f>+IF(AND(R84&gt;=1,R84&lt;=20),"IV",IF(AND(R84&gt;=40,R84&lt;=120),"III",IF(AND(R84&gt;=150,R84&lt;=500),"II",IF(AND(R84&gt;=600,R84&lt;=4000),"I",0))))</f>
        <v>II</v>
      </c>
      <c r="T84" s="33" t="str">
        <f>+IF(AND(R84&gt;=1,R84&lt;=20),"Aceptable",IF(AND(R84&gt;=40,R84&lt;=120),"Mejorable",IF(AND(R84&gt;=150,R84&lt;=500),"No aceptable o aceptable con control específico",IF(AND(R84&gt;=600,R84&lt;=4000),"No aceptable",0))))</f>
        <v>No aceptable o aceptable con control específico</v>
      </c>
      <c r="U84" s="33">
        <v>12</v>
      </c>
      <c r="V84" s="47" t="s">
        <v>58</v>
      </c>
      <c r="W84" s="33" t="s">
        <v>6</v>
      </c>
      <c r="X84" s="33" t="s">
        <v>59</v>
      </c>
      <c r="Y84" s="33" t="s">
        <v>59</v>
      </c>
      <c r="Z84" s="33" t="s">
        <v>59</v>
      </c>
      <c r="AA84" s="33" t="s">
        <v>161</v>
      </c>
      <c r="AB84" s="36" t="s">
        <v>162</v>
      </c>
      <c r="AC84" s="48" t="s">
        <v>76</v>
      </c>
      <c r="AD84" s="49"/>
      <c r="AE84" s="49"/>
      <c r="AF84" s="49"/>
      <c r="AG84" s="49"/>
      <c r="AH84" s="49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</row>
    <row r="85" spans="1:64" ht="58.7" customHeight="1">
      <c r="A85" s="73"/>
      <c r="B85" s="74"/>
      <c r="C85" s="76"/>
      <c r="D85" s="78"/>
      <c r="E85" s="33" t="s">
        <v>84</v>
      </c>
      <c r="F85" s="50" t="s">
        <v>85</v>
      </c>
      <c r="G85" s="33" t="s">
        <v>86</v>
      </c>
      <c r="H85" s="36" t="s">
        <v>6</v>
      </c>
      <c r="I85" s="33" t="s">
        <v>87</v>
      </c>
      <c r="J85" s="36" t="s">
        <v>56</v>
      </c>
      <c r="K85" s="36" t="s">
        <v>56</v>
      </c>
      <c r="L85" s="33" t="s">
        <v>160</v>
      </c>
      <c r="M85" s="33">
        <v>2</v>
      </c>
      <c r="N85" s="33">
        <v>4</v>
      </c>
      <c r="O85" s="33">
        <f>M85*N85</f>
        <v>8</v>
      </c>
      <c r="P85" s="33" t="str">
        <f>+IF(AND(O85&gt;1,O85&lt;=4),"BAJO",IF(AND(O85&gt;=5,O85&lt;=8),"MEDIO",IF(AND(O85&gt;=9,O85&lt;=20),"ALTO",IF(AND(O85&gt;=21,O85&lt;=24),"MUY ALTO"))))</f>
        <v>MEDIO</v>
      </c>
      <c r="Q85" s="33">
        <v>10</v>
      </c>
      <c r="R85" s="38">
        <f>O85*Q85</f>
        <v>80</v>
      </c>
      <c r="S85" s="33" t="str">
        <f>+IF(AND(R85&gt;=1,R85&lt;=20),"IV",IF(AND(R85&gt;=40,R85&lt;=120),"III",IF(AND(R85&gt;=150,R85&lt;=500),"II",IF(AND(R85&gt;=600,R85&lt;=4000),"I",0))))</f>
        <v>III</v>
      </c>
      <c r="T85" s="33" t="str">
        <f>+IF(AND(R85&gt;=1,R85&lt;=20),"Aceptable",IF(AND(R85&gt;=40,R85&lt;=120),"Mejorable",IF(AND(R85&gt;=150,R85&lt;=500),"No aceptable o aceptable con control específico",IF(AND(R85&gt;=600,R85&lt;=4000),"No aceptable",0))))</f>
        <v>Mejorable</v>
      </c>
      <c r="U85" s="33">
        <v>12</v>
      </c>
      <c r="V85" s="33" t="s">
        <v>89</v>
      </c>
      <c r="W85" s="33" t="s">
        <v>8</v>
      </c>
      <c r="X85" s="33" t="s">
        <v>59</v>
      </c>
      <c r="Y85" s="33" t="s">
        <v>59</v>
      </c>
      <c r="Z85" s="33" t="s">
        <v>59</v>
      </c>
      <c r="AA85" s="33" t="s">
        <v>90</v>
      </c>
      <c r="AB85" s="33" t="s">
        <v>162</v>
      </c>
      <c r="AC85" s="48" t="s">
        <v>76</v>
      </c>
      <c r="AF85" s="49"/>
      <c r="AG85" s="49"/>
      <c r="AH85" s="49"/>
      <c r="AI85" s="49"/>
      <c r="AJ85" s="49"/>
      <c r="AK85" s="49"/>
      <c r="AL85" s="49"/>
      <c r="AM85" s="49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</row>
    <row r="86" spans="1:64" ht="60.6" customHeight="1">
      <c r="A86" s="73"/>
      <c r="B86" s="74"/>
      <c r="C86" s="76"/>
      <c r="D86" s="78"/>
      <c r="E86" s="33" t="s">
        <v>163</v>
      </c>
      <c r="F86" s="33" t="s">
        <v>164</v>
      </c>
      <c r="G86" s="33" t="s">
        <v>165</v>
      </c>
      <c r="H86" s="36" t="s">
        <v>6</v>
      </c>
      <c r="I86" s="51" t="s">
        <v>166</v>
      </c>
      <c r="J86" s="36" t="s">
        <v>56</v>
      </c>
      <c r="K86" s="33" t="s">
        <v>167</v>
      </c>
      <c r="L86" s="36" t="s">
        <v>56</v>
      </c>
      <c r="M86" s="33">
        <v>2</v>
      </c>
      <c r="N86" s="33">
        <v>1</v>
      </c>
      <c r="O86" s="33">
        <f>M86*N86</f>
        <v>2</v>
      </c>
      <c r="P86" s="33" t="str">
        <f>+IF(AND(O86&gt;1,O86&lt;=4),"BAJO",IF(AND(O86&gt;=5,O86&lt;=8),"MEDIO",IF(AND(O86&gt;=9,O86&lt;=20),"ALTO",IF(AND(O86&gt;=21,O86&lt;=24),"MUY ALTO"))))</f>
        <v>BAJO</v>
      </c>
      <c r="Q86" s="33">
        <v>25</v>
      </c>
      <c r="R86" s="38">
        <f>O86*Q86</f>
        <v>50</v>
      </c>
      <c r="S86" s="33" t="str">
        <f>+IF(AND(R86&gt;=1,R86&lt;=20),"IV",IF(AND(R86&gt;=40,R86&lt;=120),"III",IF(AND(R86&gt;=150,R86&lt;=500),"II",IF(AND(R86&gt;=600,R86&lt;=4000),"I",0))))</f>
        <v>III</v>
      </c>
      <c r="T86" s="33" t="str">
        <f>+IF(AND(R86&gt;=1,R86&lt;=20),"Aceptable",IF(AND(R86&gt;=40,R86&lt;=120),"Mejorable",IF(AND(R86&gt;=150,R86&lt;=500),"No aceptable o aceptable con control específico",IF(AND(R86&gt;=600,R86&lt;=4000),"No aceptable",0))))</f>
        <v>Mejorable</v>
      </c>
      <c r="U86" s="33">
        <v>12</v>
      </c>
      <c r="V86" s="51" t="s">
        <v>168</v>
      </c>
      <c r="W86" s="33" t="s">
        <v>6</v>
      </c>
      <c r="X86" s="33" t="s">
        <v>59</v>
      </c>
      <c r="Y86" s="33" t="s">
        <v>59</v>
      </c>
      <c r="Z86" s="33" t="s">
        <v>59</v>
      </c>
      <c r="AA86" s="47" t="s">
        <v>133</v>
      </c>
      <c r="AB86" s="36" t="s">
        <v>162</v>
      </c>
      <c r="AC86" s="48" t="s">
        <v>169</v>
      </c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</row>
    <row r="87" spans="1:64" ht="66.599999999999994" customHeight="1">
      <c r="A87" s="73"/>
      <c r="B87" s="74"/>
      <c r="C87" s="76"/>
      <c r="D87" s="78"/>
      <c r="E87" s="33" t="s">
        <v>92</v>
      </c>
      <c r="F87" s="33" t="s">
        <v>93</v>
      </c>
      <c r="G87" s="33" t="s">
        <v>94</v>
      </c>
      <c r="H87" s="33" t="s">
        <v>6</v>
      </c>
      <c r="I87" s="33" t="s">
        <v>95</v>
      </c>
      <c r="J87" s="33" t="s">
        <v>56</v>
      </c>
      <c r="K87" s="33" t="s">
        <v>56</v>
      </c>
      <c r="L87" s="33" t="s">
        <v>96</v>
      </c>
      <c r="M87" s="33">
        <v>2</v>
      </c>
      <c r="N87" s="33">
        <v>3</v>
      </c>
      <c r="O87" s="33">
        <f>M87*N87</f>
        <v>6</v>
      </c>
      <c r="P87" s="33" t="str">
        <f>+IF(AND(O87&gt;1,O87&lt;=4),"BAJO",IF(AND(O87&gt;=5,O87&lt;=8),"MEDIO",IF(AND(O87&gt;=9,O87&lt;=20),"ALTO",IF(AND(O87&gt;=21,O87&lt;=24),"MUY ALTO"))))</f>
        <v>MEDIO</v>
      </c>
      <c r="Q87" s="33">
        <v>25</v>
      </c>
      <c r="R87" s="33">
        <f>O87*Q87</f>
        <v>150</v>
      </c>
      <c r="S87" s="33" t="str">
        <f>+IF(AND(R87&gt;=1,R87&lt;=20),"IV",IF(AND(R87&gt;=40,R87&lt;=120),"III",IF(AND(R87&gt;=150,R87&lt;=500),"II",IF(AND(R87&gt;=600,R87&lt;=4000),"I",0))))</f>
        <v>II</v>
      </c>
      <c r="T87" s="33" t="str">
        <f>+IF(AND(R87&gt;=1,R87&lt;=20),"Aceptable",IF(AND(R87&gt;=40,R87&lt;=120),"Mejorable",IF(AND(R87&gt;=150,R87&lt;=500),"Aceptable con control específico",IF(AND(R87&gt;=600,R87&lt;=4000),"No aceptable",0))))</f>
        <v>Aceptable con control específico</v>
      </c>
      <c r="U87" s="33">
        <v>12</v>
      </c>
      <c r="V87" s="51" t="s">
        <v>97</v>
      </c>
      <c r="W87" s="51" t="s">
        <v>6</v>
      </c>
      <c r="X87" s="51" t="s">
        <v>59</v>
      </c>
      <c r="Y87" s="51" t="s">
        <v>59</v>
      </c>
      <c r="Z87" s="51" t="s">
        <v>59</v>
      </c>
      <c r="AA87" s="51" t="s">
        <v>99</v>
      </c>
      <c r="AB87" s="51" t="s">
        <v>100</v>
      </c>
      <c r="AC87" s="39" t="s">
        <v>101</v>
      </c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</row>
    <row r="88" spans="1:64" ht="63.75">
      <c r="A88" s="73"/>
      <c r="B88" s="74"/>
      <c r="C88" s="76"/>
      <c r="D88" s="78"/>
      <c r="E88" s="33" t="s">
        <v>62</v>
      </c>
      <c r="F88" s="33" t="s">
        <v>170</v>
      </c>
      <c r="G88" s="33" t="s">
        <v>171</v>
      </c>
      <c r="H88" s="36" t="s">
        <v>6</v>
      </c>
      <c r="I88" s="33" t="s">
        <v>172</v>
      </c>
      <c r="J88" s="36" t="s">
        <v>56</v>
      </c>
      <c r="K88" s="36" t="s">
        <v>56</v>
      </c>
      <c r="L88" s="33" t="s">
        <v>66</v>
      </c>
      <c r="M88" s="33" t="s">
        <v>59</v>
      </c>
      <c r="N88" s="33" t="s">
        <v>59</v>
      </c>
      <c r="O88" s="33" t="s">
        <v>59</v>
      </c>
      <c r="P88" s="33" t="s">
        <v>59</v>
      </c>
      <c r="Q88" s="33" t="s">
        <v>59</v>
      </c>
      <c r="R88" s="33" t="s">
        <v>59</v>
      </c>
      <c r="S88" s="33" t="s">
        <v>59</v>
      </c>
      <c r="T88" s="33" t="s">
        <v>59</v>
      </c>
      <c r="U88" s="33">
        <v>12</v>
      </c>
      <c r="V88" s="33" t="s">
        <v>59</v>
      </c>
      <c r="W88" s="33" t="s">
        <v>6</v>
      </c>
      <c r="X88" s="33" t="s">
        <v>59</v>
      </c>
      <c r="Y88" s="33" t="s">
        <v>59</v>
      </c>
      <c r="Z88" s="33" t="s">
        <v>59</v>
      </c>
      <c r="AA88" s="33" t="s">
        <v>67</v>
      </c>
      <c r="AB88" s="36" t="s">
        <v>59</v>
      </c>
      <c r="AC88" s="48" t="s">
        <v>76</v>
      </c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</row>
    <row r="89" spans="1:64" ht="48.6" customHeight="1">
      <c r="A89" s="73"/>
      <c r="B89" s="74"/>
      <c r="C89" s="76"/>
      <c r="D89" s="78"/>
      <c r="E89" s="33" t="s">
        <v>173</v>
      </c>
      <c r="F89" s="33" t="s">
        <v>146</v>
      </c>
      <c r="G89" s="33" t="s">
        <v>147</v>
      </c>
      <c r="H89" s="36" t="s">
        <v>6</v>
      </c>
      <c r="I89" s="33" t="s">
        <v>174</v>
      </c>
      <c r="J89" s="36" t="s">
        <v>56</v>
      </c>
      <c r="K89" s="36" t="s">
        <v>56</v>
      </c>
      <c r="L89" s="33" t="s">
        <v>56</v>
      </c>
      <c r="M89" s="33">
        <v>2</v>
      </c>
      <c r="N89" s="33">
        <v>4</v>
      </c>
      <c r="O89" s="33">
        <f>M89*N89</f>
        <v>8</v>
      </c>
      <c r="P89" s="33" t="str">
        <f>+IF(AND(O89&gt;1,O89&lt;=4),"BAJO",IF(AND(O89&gt;=5,O89&lt;=8),"MEDIO",IF(AND(O89&gt;=9,O89&lt;=20),"ALTO",IF(AND(O89&gt;=21,O89&lt;=24),"MUY ALTO"))))</f>
        <v>MEDIO</v>
      </c>
      <c r="Q89" s="33">
        <v>10</v>
      </c>
      <c r="R89" s="38">
        <f>O89*Q89</f>
        <v>80</v>
      </c>
      <c r="S89" s="33" t="str">
        <f>+IF(AND(R89&gt;=1,R89&lt;=20),"IV",IF(AND(R89&gt;=40,R89&lt;=120),"III",IF(AND(R89&gt;=150,R89&lt;=500),"II",IF(AND(R89&gt;=600,R89&lt;=4000),"I",0))))</f>
        <v>III</v>
      </c>
      <c r="T89" s="33" t="str">
        <f>+IF(AND(R89&gt;=1,R89&lt;=20),"Aceptable",IF(AND(R89&gt;=40,R89&lt;=120),"Mejorable",IF(AND(R89&gt;=150,R89&lt;=500),"No aceptable o aceptable con control específico",IF(AND(R89&gt;=600,R89&lt;=4000),"No aceptable",0))))</f>
        <v>Mejorable</v>
      </c>
      <c r="U89" s="33">
        <v>12</v>
      </c>
      <c r="V89" s="33" t="s">
        <v>149</v>
      </c>
      <c r="W89" s="33" t="s">
        <v>8</v>
      </c>
      <c r="X89" s="33" t="s">
        <v>59</v>
      </c>
      <c r="Y89" s="33" t="s">
        <v>59</v>
      </c>
      <c r="Z89" s="33" t="s">
        <v>59</v>
      </c>
      <c r="AA89" s="33" t="s">
        <v>150</v>
      </c>
      <c r="AB89" s="36" t="s">
        <v>162</v>
      </c>
      <c r="AC89" s="48" t="s">
        <v>169</v>
      </c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</row>
    <row r="90" spans="1:64" ht="49.7" customHeight="1">
      <c r="A90" s="73"/>
      <c r="B90" s="74"/>
      <c r="C90" s="76"/>
      <c r="D90" s="78"/>
      <c r="E90" s="33" t="s">
        <v>68</v>
      </c>
      <c r="F90" s="33" t="s">
        <v>175</v>
      </c>
      <c r="G90" s="33" t="s">
        <v>70</v>
      </c>
      <c r="H90" s="52" t="s">
        <v>6</v>
      </c>
      <c r="I90" s="52" t="s">
        <v>176</v>
      </c>
      <c r="J90" s="33" t="s">
        <v>72</v>
      </c>
      <c r="K90" s="36" t="s">
        <v>56</v>
      </c>
      <c r="L90" s="53" t="s">
        <v>73</v>
      </c>
      <c r="M90" s="53">
        <v>2</v>
      </c>
      <c r="N90" s="53">
        <v>4</v>
      </c>
      <c r="O90" s="33">
        <f>M90*N90</f>
        <v>8</v>
      </c>
      <c r="P90" s="33" t="str">
        <f>+IF(AND(O90&gt;1,O90&lt;=4),"BAJO",IF(AND(O90&gt;=5,O90&lt;=8),"MEDIO",IF(AND(O90&gt;=9,O90&lt;=20),"ALTO",IF(AND(O90&gt;=21,O90&lt;=24),"MUY ALTO"))))</f>
        <v>MEDIO</v>
      </c>
      <c r="Q90" s="53">
        <v>25</v>
      </c>
      <c r="R90" s="38">
        <f>O90*Q90</f>
        <v>200</v>
      </c>
      <c r="S90" s="33" t="str">
        <f>+IF(AND(R90&gt;=1,R90&lt;=20),"IV",IF(AND(R90&gt;=40,R90&lt;=120),"III",IF(AND(R90&gt;=150,R90&lt;=500),"II",IF(AND(R90&gt;=600,R90&lt;=4000),"I",0))))</f>
        <v>II</v>
      </c>
      <c r="T90" s="33" t="str">
        <f>+IF(AND(R90&gt;=1,R90&lt;=20),"Aceptable",IF(AND(R90&gt;=40,R90&lt;=120),"Mejorable",IF(AND(R90&gt;=150,R90&lt;=500),"No aceptable o aceptable con control específico",IF(AND(R90&gt;=600,R90&lt;=4000),"No aceptable",0))))</f>
        <v>No aceptable o aceptable con control específico</v>
      </c>
      <c r="U90" s="33">
        <v>12</v>
      </c>
      <c r="V90" s="33" t="s">
        <v>82</v>
      </c>
      <c r="W90" s="54" t="s">
        <v>6</v>
      </c>
      <c r="X90" s="33" t="s">
        <v>59</v>
      </c>
      <c r="Y90" s="33" t="s">
        <v>59</v>
      </c>
      <c r="Z90" s="33" t="s">
        <v>59</v>
      </c>
      <c r="AA90" s="53" t="s">
        <v>177</v>
      </c>
      <c r="AB90" s="36" t="s">
        <v>162</v>
      </c>
      <c r="AC90" s="48" t="s">
        <v>169</v>
      </c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</row>
    <row r="91" spans="1:64" ht="55.7" customHeight="1">
      <c r="A91" s="73"/>
      <c r="B91" s="74"/>
      <c r="C91" s="76"/>
      <c r="D91" s="78"/>
      <c r="E91" s="33" t="s">
        <v>77</v>
      </c>
      <c r="F91" s="33" t="s">
        <v>78</v>
      </c>
      <c r="G91" s="33" t="s">
        <v>79</v>
      </c>
      <c r="H91" s="36" t="s">
        <v>6</v>
      </c>
      <c r="I91" s="33" t="s">
        <v>80</v>
      </c>
      <c r="J91" s="33" t="s">
        <v>56</v>
      </c>
      <c r="K91" s="33" t="s">
        <v>56</v>
      </c>
      <c r="L91" s="33" t="s">
        <v>81</v>
      </c>
      <c r="M91" s="33">
        <v>2</v>
      </c>
      <c r="N91" s="33">
        <v>1</v>
      </c>
      <c r="O91" s="33">
        <f>M91*N91</f>
        <v>2</v>
      </c>
      <c r="P91" s="33" t="str">
        <f>+IF(AND(O91&gt;1,O91&lt;=4),"BAJO",IF(AND(O91&gt;=5,O91&lt;=8),"MEDIO",IF(AND(O91&gt;=9,O91&lt;=20),"ALTO",IF(AND(O91&gt;=21,O91&lt;=24),"MUY ALTO"))))</f>
        <v>BAJO</v>
      </c>
      <c r="Q91" s="33">
        <v>60</v>
      </c>
      <c r="R91" s="38">
        <f>O91*Q91</f>
        <v>120</v>
      </c>
      <c r="S91" s="33" t="str">
        <f>+IF(AND(R91&gt;=1,R91&lt;=20),"IV",IF(AND(R91&gt;=40,R91&lt;=120),"III",IF(AND(R91&gt;=150,R91&lt;=500),"II",IF(AND(R91&gt;=600,R91&lt;=4000),"I",0))))</f>
        <v>III</v>
      </c>
      <c r="T91" s="33" t="str">
        <f>+IF(AND(R91&gt;=1,R91&lt;=20),"Aceptable",IF(AND(R91&gt;=40,R91&lt;=120),"Mejorable",IF(AND(R91&gt;=150,R91&lt;=500),"No aceptable o aceptable con control específico",IF(AND(R91&gt;=600,R91&lt;=4000),"No aceptable",0))))</f>
        <v>Mejorable</v>
      </c>
      <c r="U91" s="33">
        <v>12</v>
      </c>
      <c r="V91" s="33" t="s">
        <v>82</v>
      </c>
      <c r="W91" s="33" t="s">
        <v>6</v>
      </c>
      <c r="X91" s="33" t="s">
        <v>59</v>
      </c>
      <c r="Y91" s="33" t="s">
        <v>59</v>
      </c>
      <c r="Z91" s="33" t="s">
        <v>59</v>
      </c>
      <c r="AA91" s="33" t="s">
        <v>83</v>
      </c>
      <c r="AB91" s="36" t="s">
        <v>162</v>
      </c>
      <c r="AC91" s="48" t="s">
        <v>76</v>
      </c>
      <c r="AD91" s="49"/>
      <c r="AE91" s="49"/>
      <c r="AF91" s="49"/>
      <c r="AG91" s="49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</row>
    <row r="92" spans="1:64" ht="51.75" customHeight="1">
      <c r="A92" s="73"/>
      <c r="B92" s="74"/>
      <c r="C92" s="76"/>
      <c r="D92" s="78" t="s">
        <v>178</v>
      </c>
      <c r="E92" s="33" t="s">
        <v>62</v>
      </c>
      <c r="F92" s="33" t="s">
        <v>179</v>
      </c>
      <c r="G92" s="33" t="s">
        <v>180</v>
      </c>
      <c r="H92" s="36" t="s">
        <v>6</v>
      </c>
      <c r="I92" s="33" t="s">
        <v>181</v>
      </c>
      <c r="J92" s="36" t="s">
        <v>56</v>
      </c>
      <c r="K92" s="36" t="s">
        <v>56</v>
      </c>
      <c r="L92" s="33" t="s">
        <v>66</v>
      </c>
      <c r="M92" s="33" t="s">
        <v>59</v>
      </c>
      <c r="N92" s="33" t="s">
        <v>59</v>
      </c>
      <c r="O92" s="33" t="s">
        <v>59</v>
      </c>
      <c r="P92" s="33" t="s">
        <v>59</v>
      </c>
      <c r="Q92" s="33" t="s">
        <v>59</v>
      </c>
      <c r="R92" s="33" t="s">
        <v>59</v>
      </c>
      <c r="S92" s="33" t="s">
        <v>59</v>
      </c>
      <c r="T92" s="33" t="s">
        <v>59</v>
      </c>
      <c r="U92" s="33">
        <v>12</v>
      </c>
      <c r="V92" s="33" t="s">
        <v>59</v>
      </c>
      <c r="W92" s="33" t="s">
        <v>6</v>
      </c>
      <c r="X92" s="33" t="s">
        <v>59</v>
      </c>
      <c r="Y92" s="33" t="s">
        <v>59</v>
      </c>
      <c r="Z92" s="33" t="s">
        <v>59</v>
      </c>
      <c r="AA92" s="33" t="s">
        <v>67</v>
      </c>
      <c r="AB92" s="36" t="s">
        <v>59</v>
      </c>
      <c r="AC92" s="48" t="s">
        <v>76</v>
      </c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</row>
    <row r="93" spans="1:64" ht="54.75" customHeight="1">
      <c r="A93" s="73"/>
      <c r="B93" s="74"/>
      <c r="C93" s="76"/>
      <c r="D93" s="78"/>
      <c r="E93" s="33" t="s">
        <v>182</v>
      </c>
      <c r="F93" s="33" t="s">
        <v>183</v>
      </c>
      <c r="G93" s="33" t="s">
        <v>179</v>
      </c>
      <c r="H93" s="36" t="s">
        <v>6</v>
      </c>
      <c r="I93" s="33" t="s">
        <v>184</v>
      </c>
      <c r="J93" s="36" t="s">
        <v>56</v>
      </c>
      <c r="K93" s="36" t="s">
        <v>56</v>
      </c>
      <c r="L93" s="33" t="s">
        <v>56</v>
      </c>
      <c r="M93" s="33">
        <v>2</v>
      </c>
      <c r="N93" s="33">
        <v>4</v>
      </c>
      <c r="O93" s="33">
        <f>M93*N93</f>
        <v>8</v>
      </c>
      <c r="P93" s="33" t="str">
        <f>+IF(AND(O93&gt;1,O93&lt;=4),"BAJO",IF(AND(O93&gt;=5,O93&lt;=8),"MEDIO",IF(AND(O93&gt;=9,O93&lt;=20),"ALTO",IF(AND(O93&gt;=21,O93&lt;=24),"MUY ALTO"))))</f>
        <v>MEDIO</v>
      </c>
      <c r="Q93" s="33">
        <v>25</v>
      </c>
      <c r="R93" s="38">
        <f>O93*Q93</f>
        <v>200</v>
      </c>
      <c r="S93" s="33" t="str">
        <f>+IF(AND(R93&gt;=1,R93&lt;=20),"IV",IF(AND(R93&gt;=40,R93&lt;=120),"III",IF(AND(R93&gt;=150,R93&lt;=500),"II",IF(AND(R93&gt;=600,R93&lt;=4000),"I",0))))</f>
        <v>II</v>
      </c>
      <c r="T93" s="33" t="str">
        <f>+IF(AND(R93&gt;=1,R93&lt;=20),"Aceptable",IF(AND(R93&gt;=40,R93&lt;=120),"Mejorable",IF(AND(R93&gt;=150,R93&lt;=500),"No aceptable o aceptable con control específico",IF(AND(R93&gt;=600,R93&lt;=4000),"No aceptable",0))))</f>
        <v>No aceptable o aceptable con control específico</v>
      </c>
      <c r="U93" s="33">
        <v>12</v>
      </c>
      <c r="V93" s="33" t="s">
        <v>185</v>
      </c>
      <c r="W93" s="33" t="s">
        <v>8</v>
      </c>
      <c r="X93" s="33" t="s">
        <v>59</v>
      </c>
      <c r="Y93" s="33" t="s">
        <v>59</v>
      </c>
      <c r="Z93" s="33" t="s">
        <v>59</v>
      </c>
      <c r="AA93" s="33" t="s">
        <v>186</v>
      </c>
      <c r="AB93" s="36" t="s">
        <v>59</v>
      </c>
      <c r="AC93" s="48" t="s">
        <v>169</v>
      </c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</row>
    <row r="94" spans="1:64" ht="59.65" customHeight="1">
      <c r="A94" s="73"/>
      <c r="B94" s="74"/>
      <c r="C94" s="76"/>
      <c r="D94" s="78"/>
      <c r="E94" s="33" t="s">
        <v>92</v>
      </c>
      <c r="F94" s="33" t="s">
        <v>93</v>
      </c>
      <c r="G94" s="33" t="s">
        <v>94</v>
      </c>
      <c r="H94" s="33" t="s">
        <v>6</v>
      </c>
      <c r="I94" s="33" t="s">
        <v>95</v>
      </c>
      <c r="J94" s="33" t="s">
        <v>56</v>
      </c>
      <c r="K94" s="33" t="s">
        <v>56</v>
      </c>
      <c r="L94" s="33" t="s">
        <v>96</v>
      </c>
      <c r="M94" s="33">
        <v>2</v>
      </c>
      <c r="N94" s="33">
        <v>3</v>
      </c>
      <c r="O94" s="33">
        <f>M94*N94</f>
        <v>6</v>
      </c>
      <c r="P94" s="33" t="str">
        <f>+IF(AND(O94&gt;1,O94&lt;=4),"BAJO",IF(AND(O94&gt;=5,O94&lt;=8),"MEDIO",IF(AND(O94&gt;=9,O94&lt;=20),"ALTO",IF(AND(O94&gt;=21,O94&lt;=24),"MUY ALTO"))))</f>
        <v>MEDIO</v>
      </c>
      <c r="Q94" s="33">
        <v>25</v>
      </c>
      <c r="R94" s="33">
        <f>O94*Q94</f>
        <v>150</v>
      </c>
      <c r="S94" s="33" t="str">
        <f>+IF(AND(R94&gt;=1,R94&lt;=20),"IV",IF(AND(R94&gt;=40,R94&lt;=120),"III",IF(AND(R94&gt;=150,R94&lt;=500),"II",IF(AND(R94&gt;=600,R94&lt;=4000),"I",0))))</f>
        <v>II</v>
      </c>
      <c r="T94" s="33" t="str">
        <f>+IF(AND(R94&gt;=1,R94&lt;=20),"Aceptable",IF(AND(R94&gt;=40,R94&lt;=120),"Mejorable",IF(AND(R94&gt;=150,R94&lt;=500),"Aceptable con control específico",IF(AND(R94&gt;=600,R94&lt;=4000),"No aceptable",0))))</f>
        <v>Aceptable con control específico</v>
      </c>
      <c r="U94" s="33">
        <v>12</v>
      </c>
      <c r="V94" s="51" t="s">
        <v>97</v>
      </c>
      <c r="W94" s="51" t="s">
        <v>6</v>
      </c>
      <c r="X94" s="51" t="s">
        <v>59</v>
      </c>
      <c r="Y94" s="51" t="s">
        <v>59</v>
      </c>
      <c r="Z94" s="51" t="s">
        <v>98</v>
      </c>
      <c r="AA94" s="51" t="s">
        <v>99</v>
      </c>
      <c r="AB94" s="51" t="s">
        <v>100</v>
      </c>
      <c r="AC94" s="39" t="s">
        <v>101</v>
      </c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64" ht="51.75" customHeight="1">
      <c r="A95" s="73"/>
      <c r="B95" s="74"/>
      <c r="C95" s="76"/>
      <c r="D95" s="78" t="s">
        <v>187</v>
      </c>
      <c r="E95" s="33" t="s">
        <v>163</v>
      </c>
      <c r="F95" s="33" t="s">
        <v>164</v>
      </c>
      <c r="G95" s="33" t="s">
        <v>165</v>
      </c>
      <c r="H95" s="36" t="s">
        <v>6</v>
      </c>
      <c r="I95" s="51" t="s">
        <v>166</v>
      </c>
      <c r="J95" s="36" t="s">
        <v>56</v>
      </c>
      <c r="K95" s="33" t="s">
        <v>167</v>
      </c>
      <c r="L95" s="36" t="s">
        <v>56</v>
      </c>
      <c r="M95" s="33">
        <v>2</v>
      </c>
      <c r="N95" s="33">
        <v>1</v>
      </c>
      <c r="O95" s="33">
        <f>M95*N95</f>
        <v>2</v>
      </c>
      <c r="P95" s="33" t="str">
        <f>+IF(AND(O95&gt;1,O95&lt;=4),"BAJO",IF(AND(O95&gt;=5,O95&lt;=8),"MEDIO",IF(AND(O95&gt;=9,O95&lt;=20),"ALTO",IF(AND(O95&gt;=21,O95&lt;=24),"MUY ALTO"))))</f>
        <v>BAJO</v>
      </c>
      <c r="Q95" s="33">
        <v>25</v>
      </c>
      <c r="R95" s="38">
        <f>O95*Q95</f>
        <v>50</v>
      </c>
      <c r="S95" s="33" t="str">
        <f>+IF(AND(R95&gt;=1,R95&lt;=20),"IV",IF(AND(R95&gt;=40,R95&lt;=120),"III",IF(AND(R95&gt;=150,R95&lt;=500),"II",IF(AND(R95&gt;=600,R95&lt;=4000),"I",0))))</f>
        <v>III</v>
      </c>
      <c r="T95" s="33" t="str">
        <f>+IF(AND(R95&gt;=1,R95&lt;=20),"Aceptable",IF(AND(R95&gt;=40,R95&lt;=120),"Mejorable",IF(AND(R95&gt;=150,R95&lt;=500),"No aceptable o aceptable con control específico",IF(AND(R95&gt;=600,R95&lt;=4000),"No aceptable",0))))</f>
        <v>Mejorable</v>
      </c>
      <c r="U95" s="33">
        <v>12</v>
      </c>
      <c r="V95" s="51" t="s">
        <v>168</v>
      </c>
      <c r="W95" s="33" t="s">
        <v>6</v>
      </c>
      <c r="X95" s="33" t="s">
        <v>59</v>
      </c>
      <c r="Y95" s="33" t="s">
        <v>59</v>
      </c>
      <c r="Z95" s="33" t="s">
        <v>59</v>
      </c>
      <c r="AA95" s="47" t="s">
        <v>133</v>
      </c>
      <c r="AB95" s="36" t="s">
        <v>162</v>
      </c>
      <c r="AC95" s="48" t="s">
        <v>169</v>
      </c>
      <c r="AD95" s="49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</row>
    <row r="96" spans="1:64" ht="63.75">
      <c r="A96" s="73"/>
      <c r="B96" s="74"/>
      <c r="C96" s="76"/>
      <c r="D96" s="78"/>
      <c r="E96" s="33" t="s">
        <v>62</v>
      </c>
      <c r="F96" s="33" t="s">
        <v>170</v>
      </c>
      <c r="G96" s="33" t="s">
        <v>171</v>
      </c>
      <c r="H96" s="36" t="s">
        <v>6</v>
      </c>
      <c r="I96" s="33" t="s">
        <v>172</v>
      </c>
      <c r="J96" s="36" t="s">
        <v>56</v>
      </c>
      <c r="K96" s="36" t="s">
        <v>56</v>
      </c>
      <c r="L96" s="33" t="s">
        <v>66</v>
      </c>
      <c r="M96" s="33" t="s">
        <v>59</v>
      </c>
      <c r="N96" s="33" t="s">
        <v>59</v>
      </c>
      <c r="O96" s="33" t="s">
        <v>59</v>
      </c>
      <c r="P96" s="33" t="s">
        <v>59</v>
      </c>
      <c r="Q96" s="33" t="s">
        <v>59</v>
      </c>
      <c r="R96" s="33" t="s">
        <v>59</v>
      </c>
      <c r="S96" s="33" t="s">
        <v>59</v>
      </c>
      <c r="T96" s="33" t="s">
        <v>59</v>
      </c>
      <c r="U96" s="33">
        <v>12</v>
      </c>
      <c r="V96" s="33" t="s">
        <v>59</v>
      </c>
      <c r="W96" s="33" t="s">
        <v>6</v>
      </c>
      <c r="X96" s="33" t="s">
        <v>59</v>
      </c>
      <c r="Y96" s="33" t="s">
        <v>59</v>
      </c>
      <c r="Z96" s="33" t="s">
        <v>59</v>
      </c>
      <c r="AA96" s="33" t="s">
        <v>67</v>
      </c>
      <c r="AB96" s="36" t="s">
        <v>59</v>
      </c>
      <c r="AC96" s="48" t="s">
        <v>76</v>
      </c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</row>
    <row r="97" spans="1:64" ht="102">
      <c r="A97" s="76" t="s">
        <v>188</v>
      </c>
      <c r="B97" s="76" t="s">
        <v>189</v>
      </c>
      <c r="C97" s="74" t="s">
        <v>190</v>
      </c>
      <c r="D97" s="75" t="s">
        <v>191</v>
      </c>
      <c r="E97" s="33" t="s">
        <v>52</v>
      </c>
      <c r="F97" s="56" t="s">
        <v>53</v>
      </c>
      <c r="G97" s="33" t="s">
        <v>54</v>
      </c>
      <c r="H97" s="34" t="s">
        <v>6</v>
      </c>
      <c r="I97" s="35" t="s">
        <v>55</v>
      </c>
      <c r="J97" s="36" t="s">
        <v>56</v>
      </c>
      <c r="K97" s="36" t="s">
        <v>56</v>
      </c>
      <c r="L97" s="33" t="s">
        <v>57</v>
      </c>
      <c r="M97" s="33">
        <v>2</v>
      </c>
      <c r="N97" s="33">
        <v>4</v>
      </c>
      <c r="O97" s="33">
        <f>M97*N97</f>
        <v>8</v>
      </c>
      <c r="P97" s="37" t="str">
        <f>+IF(AND(O97&gt;1,O97&lt;=4),"BAJO",IF(AND(O97&gt;=5,O97&lt;=8),"MEDIO",IF(AND(O97&gt;=9,O97&lt;=20),"ALTO",IF(AND(O97&gt;=21,O97&lt;=24),"MUY ALTO"))))</f>
        <v>MEDIO</v>
      </c>
      <c r="Q97" s="33">
        <v>25</v>
      </c>
      <c r="R97" s="38">
        <f>O97*Q97</f>
        <v>200</v>
      </c>
      <c r="S97" s="33" t="str">
        <f>+IF(AND(R97&gt;=1,R97&lt;=20),"IV",IF(AND(R97&gt;=40,R97&lt;=120),"III",IF(AND(R97&gt;=150,R97&lt;=500),"II",IF(AND(R97&gt;=600,R97&lt;=4000),"I",0))))</f>
        <v>II</v>
      </c>
      <c r="T97" s="33" t="str">
        <f>+IF(AND(R97&gt;=1,R97&lt;=20),"Aceptable",IF(AND(R97&gt;=40,R97&lt;=120),"Mejorable",IF(AND(R97&gt;=150,R97&lt;=500),"Aceptable con control específico",IF(AND(R97&gt;=600,R97&lt;=4000),"No aceptable",0))))</f>
        <v>Aceptable con control específico</v>
      </c>
      <c r="U97" s="33">
        <v>1</v>
      </c>
      <c r="V97" s="35" t="s">
        <v>58</v>
      </c>
      <c r="W97" s="33" t="s">
        <v>6</v>
      </c>
      <c r="X97" s="33" t="s">
        <v>59</v>
      </c>
      <c r="Y97" s="33" t="s">
        <v>59</v>
      </c>
      <c r="Z97" s="33" t="s">
        <v>59</v>
      </c>
      <c r="AA97" s="37" t="s">
        <v>60</v>
      </c>
      <c r="AB97" s="34" t="s">
        <v>59</v>
      </c>
      <c r="AC97" s="39" t="s">
        <v>61</v>
      </c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</row>
    <row r="98" spans="1:64" ht="48.75" customHeight="1">
      <c r="A98" s="76"/>
      <c r="B98" s="76"/>
      <c r="C98" s="74"/>
      <c r="D98" s="75"/>
      <c r="E98" s="33" t="s">
        <v>62</v>
      </c>
      <c r="F98" s="56" t="s">
        <v>63</v>
      </c>
      <c r="G98" s="33" t="s">
        <v>64</v>
      </c>
      <c r="H98" s="34" t="s">
        <v>6</v>
      </c>
      <c r="I98" s="33" t="s">
        <v>65</v>
      </c>
      <c r="J98" s="36" t="s">
        <v>56</v>
      </c>
      <c r="K98" s="36" t="s">
        <v>56</v>
      </c>
      <c r="L98" s="33" t="s">
        <v>66</v>
      </c>
      <c r="M98" s="33" t="s">
        <v>59</v>
      </c>
      <c r="N98" s="33" t="s">
        <v>59</v>
      </c>
      <c r="O98" s="33" t="s">
        <v>59</v>
      </c>
      <c r="P98" s="33" t="s">
        <v>59</v>
      </c>
      <c r="Q98" s="33" t="s">
        <v>59</v>
      </c>
      <c r="R98" s="33" t="s">
        <v>59</v>
      </c>
      <c r="S98" s="33" t="s">
        <v>59</v>
      </c>
      <c r="T98" s="33" t="s">
        <v>59</v>
      </c>
      <c r="U98" s="33">
        <v>1</v>
      </c>
      <c r="V98" s="33" t="s">
        <v>59</v>
      </c>
      <c r="W98" s="33" t="s">
        <v>6</v>
      </c>
      <c r="X98" s="37" t="s">
        <v>59</v>
      </c>
      <c r="Y98" s="37" t="s">
        <v>59</v>
      </c>
      <c r="Z98" s="37" t="s">
        <v>59</v>
      </c>
      <c r="AA98" s="37" t="s">
        <v>67</v>
      </c>
      <c r="AB98" s="34" t="s">
        <v>59</v>
      </c>
      <c r="AC98" s="39" t="s">
        <v>61</v>
      </c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</row>
    <row r="99" spans="1:64" ht="49.7" customHeight="1">
      <c r="A99" s="76"/>
      <c r="B99" s="76"/>
      <c r="C99" s="74"/>
      <c r="D99" s="75"/>
      <c r="E99" s="33" t="s">
        <v>92</v>
      </c>
      <c r="F99" s="56" t="s">
        <v>93</v>
      </c>
      <c r="G99" s="37" t="s">
        <v>94</v>
      </c>
      <c r="H99" s="34" t="s">
        <v>6</v>
      </c>
      <c r="I99" s="33" t="s">
        <v>95</v>
      </c>
      <c r="J99" s="33" t="s">
        <v>56</v>
      </c>
      <c r="K99" s="33" t="s">
        <v>56</v>
      </c>
      <c r="L99" s="33" t="s">
        <v>96</v>
      </c>
      <c r="M99" s="33">
        <v>2</v>
      </c>
      <c r="N99" s="33">
        <v>3</v>
      </c>
      <c r="O99" s="33">
        <f t="shared" ref="O99:O104" si="0">M99*N99</f>
        <v>6</v>
      </c>
      <c r="P99" s="33" t="str">
        <f t="shared" ref="P99:P104" si="1">+IF(AND(O99&gt;1,O99&lt;=4),"BAJO",IF(AND(O99&gt;=5,O99&lt;=8),"MEDIO",IF(AND(O99&gt;=9,O99&lt;=20),"ALTO",IF(AND(O99&gt;=21,O99&lt;=24),"MUY ALTO"))))</f>
        <v>MEDIO</v>
      </c>
      <c r="Q99" s="33">
        <v>25</v>
      </c>
      <c r="R99" s="38">
        <f t="shared" ref="R99:R104" si="2">O99*Q99</f>
        <v>150</v>
      </c>
      <c r="S99" s="33" t="str">
        <f t="shared" ref="S99:S104" si="3">+IF(AND(R99&gt;=1,R99&lt;=20),"IV",IF(AND(R99&gt;=40,R99&lt;=120),"III",IF(AND(R99&gt;=150,R99&lt;=500),"II",IF(AND(R99&gt;=600,R99&lt;=4000),"I",0))))</f>
        <v>II</v>
      </c>
      <c r="T99" s="33" t="str">
        <f t="shared" ref="T99:T104" si="4">+IF(AND(R99&gt;=1,R99&lt;=20),"Aceptable",IF(AND(R99&gt;=40,R99&lt;=120),"Mejorable",IF(AND(R99&gt;=150,R99&lt;=500),"Aceptable con control específico",IF(AND(R99&gt;=600,R99&lt;=4000),"No aceptable",0))))</f>
        <v>Aceptable con control específico</v>
      </c>
      <c r="U99" s="33">
        <v>1</v>
      </c>
      <c r="V99" s="33" t="s">
        <v>97</v>
      </c>
      <c r="W99" s="33" t="s">
        <v>6</v>
      </c>
      <c r="X99" s="33" t="s">
        <v>59</v>
      </c>
      <c r="Y99" s="33" t="s">
        <v>59</v>
      </c>
      <c r="Z99" s="33" t="s">
        <v>59</v>
      </c>
      <c r="AA99" s="33" t="s">
        <v>192</v>
      </c>
      <c r="AB99" s="37" t="s">
        <v>100</v>
      </c>
      <c r="AC99" s="39" t="s">
        <v>101</v>
      </c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</row>
    <row r="100" spans="1:64" ht="48.75" customHeight="1">
      <c r="A100" s="76"/>
      <c r="B100" s="76"/>
      <c r="C100" s="74"/>
      <c r="D100" s="75"/>
      <c r="E100" s="33" t="s">
        <v>68</v>
      </c>
      <c r="F100" s="56" t="s">
        <v>69</v>
      </c>
      <c r="G100" s="33" t="s">
        <v>70</v>
      </c>
      <c r="H100" s="34" t="s">
        <v>6</v>
      </c>
      <c r="I100" s="33" t="s">
        <v>71</v>
      </c>
      <c r="J100" s="37" t="s">
        <v>72</v>
      </c>
      <c r="K100" s="34" t="s">
        <v>56</v>
      </c>
      <c r="L100" s="33" t="s">
        <v>73</v>
      </c>
      <c r="M100" s="33">
        <v>2</v>
      </c>
      <c r="N100" s="33">
        <v>4</v>
      </c>
      <c r="O100" s="33">
        <f t="shared" si="0"/>
        <v>8</v>
      </c>
      <c r="P100" s="37" t="str">
        <f t="shared" si="1"/>
        <v>MEDIO</v>
      </c>
      <c r="Q100" s="33">
        <v>25</v>
      </c>
      <c r="R100" s="38">
        <f t="shared" si="2"/>
        <v>200</v>
      </c>
      <c r="S100" s="33" t="str">
        <f t="shared" si="3"/>
        <v>II</v>
      </c>
      <c r="T100" s="33" t="str">
        <f t="shared" si="4"/>
        <v>Aceptable con control específico</v>
      </c>
      <c r="U100" s="33">
        <v>1</v>
      </c>
      <c r="V100" s="33" t="s">
        <v>74</v>
      </c>
      <c r="W100" s="33" t="s">
        <v>6</v>
      </c>
      <c r="X100" s="37" t="s">
        <v>59</v>
      </c>
      <c r="Y100" s="37" t="s">
        <v>59</v>
      </c>
      <c r="Z100" s="37" t="s">
        <v>59</v>
      </c>
      <c r="AA100" s="37" t="s">
        <v>75</v>
      </c>
      <c r="AB100" s="34" t="s">
        <v>59</v>
      </c>
      <c r="AC100" s="39" t="s">
        <v>76</v>
      </c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</row>
    <row r="101" spans="1:64" ht="49.7" customHeight="1">
      <c r="A101" s="76"/>
      <c r="B101" s="76"/>
      <c r="C101" s="74"/>
      <c r="D101" s="75"/>
      <c r="E101" s="33" t="s">
        <v>77</v>
      </c>
      <c r="F101" s="56" t="s">
        <v>78</v>
      </c>
      <c r="G101" s="33" t="s">
        <v>79</v>
      </c>
      <c r="H101" s="36" t="s">
        <v>6</v>
      </c>
      <c r="I101" s="33" t="s">
        <v>80</v>
      </c>
      <c r="J101" s="33" t="s">
        <v>56</v>
      </c>
      <c r="K101" s="33" t="s">
        <v>56</v>
      </c>
      <c r="L101" s="33" t="s">
        <v>81</v>
      </c>
      <c r="M101" s="33">
        <v>2</v>
      </c>
      <c r="N101" s="33">
        <v>1</v>
      </c>
      <c r="O101" s="33">
        <f t="shared" si="0"/>
        <v>2</v>
      </c>
      <c r="P101" s="33" t="str">
        <f t="shared" si="1"/>
        <v>BAJO</v>
      </c>
      <c r="Q101" s="33">
        <v>60</v>
      </c>
      <c r="R101" s="38">
        <f t="shared" si="2"/>
        <v>120</v>
      </c>
      <c r="S101" s="33" t="str">
        <f t="shared" si="3"/>
        <v>III</v>
      </c>
      <c r="T101" s="33" t="str">
        <f t="shared" si="4"/>
        <v>Mejorable</v>
      </c>
      <c r="U101" s="33">
        <v>1</v>
      </c>
      <c r="V101" s="33" t="s">
        <v>82</v>
      </c>
      <c r="W101" s="33" t="s">
        <v>6</v>
      </c>
      <c r="X101" s="33" t="s">
        <v>59</v>
      </c>
      <c r="Y101" s="33" t="s">
        <v>59</v>
      </c>
      <c r="Z101" s="33" t="s">
        <v>59</v>
      </c>
      <c r="AA101" s="33" t="s">
        <v>83</v>
      </c>
      <c r="AB101" s="34" t="s">
        <v>59</v>
      </c>
      <c r="AC101" s="39" t="s">
        <v>61</v>
      </c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</row>
    <row r="102" spans="1:64" ht="52.7" customHeight="1">
      <c r="A102" s="76"/>
      <c r="B102" s="76"/>
      <c r="C102" s="74"/>
      <c r="D102" s="75"/>
      <c r="E102" s="33" t="s">
        <v>102</v>
      </c>
      <c r="F102" s="56" t="s">
        <v>103</v>
      </c>
      <c r="G102" s="33" t="s">
        <v>193</v>
      </c>
      <c r="H102" s="34" t="s">
        <v>6</v>
      </c>
      <c r="I102" s="33" t="s">
        <v>105</v>
      </c>
      <c r="J102" s="33" t="s">
        <v>56</v>
      </c>
      <c r="K102" s="33" t="s">
        <v>56</v>
      </c>
      <c r="L102" s="33" t="s">
        <v>56</v>
      </c>
      <c r="M102" s="33">
        <v>6</v>
      </c>
      <c r="N102" s="33">
        <v>1</v>
      </c>
      <c r="O102" s="33">
        <f t="shared" si="0"/>
        <v>6</v>
      </c>
      <c r="P102" s="33" t="str">
        <f t="shared" si="1"/>
        <v>MEDIO</v>
      </c>
      <c r="Q102" s="33">
        <v>60</v>
      </c>
      <c r="R102" s="38">
        <f t="shared" si="2"/>
        <v>360</v>
      </c>
      <c r="S102" s="33" t="str">
        <f t="shared" si="3"/>
        <v>II</v>
      </c>
      <c r="T102" s="33" t="str">
        <f t="shared" si="4"/>
        <v>Aceptable con control específico</v>
      </c>
      <c r="U102" s="33">
        <v>1</v>
      </c>
      <c r="V102" s="33" t="s">
        <v>97</v>
      </c>
      <c r="W102" s="33" t="s">
        <v>6</v>
      </c>
      <c r="X102" s="33" t="s">
        <v>59</v>
      </c>
      <c r="Y102" s="33" t="s">
        <v>59</v>
      </c>
      <c r="Z102" s="33" t="s">
        <v>59</v>
      </c>
      <c r="AA102" s="33" t="s">
        <v>106</v>
      </c>
      <c r="AB102" s="34" t="s">
        <v>59</v>
      </c>
      <c r="AC102" s="39" t="s">
        <v>61</v>
      </c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</row>
    <row r="103" spans="1:64" ht="50.65" customHeight="1">
      <c r="A103" s="76"/>
      <c r="B103" s="76"/>
      <c r="C103" s="74"/>
      <c r="D103" s="75"/>
      <c r="E103" s="33" t="s">
        <v>84</v>
      </c>
      <c r="F103" s="56" t="s">
        <v>85</v>
      </c>
      <c r="G103" s="33" t="s">
        <v>86</v>
      </c>
      <c r="H103" s="34" t="s">
        <v>6</v>
      </c>
      <c r="I103" s="33" t="s">
        <v>87</v>
      </c>
      <c r="J103" s="36" t="s">
        <v>56</v>
      </c>
      <c r="K103" s="36" t="s">
        <v>56</v>
      </c>
      <c r="L103" s="33" t="s">
        <v>88</v>
      </c>
      <c r="M103" s="33">
        <v>2</v>
      </c>
      <c r="N103" s="33">
        <v>4</v>
      </c>
      <c r="O103" s="33">
        <f t="shared" si="0"/>
        <v>8</v>
      </c>
      <c r="P103" s="33" t="str">
        <f t="shared" si="1"/>
        <v>MEDIO</v>
      </c>
      <c r="Q103" s="33">
        <v>10</v>
      </c>
      <c r="R103" s="38">
        <f t="shared" si="2"/>
        <v>80</v>
      </c>
      <c r="S103" s="33" t="str">
        <f t="shared" si="3"/>
        <v>III</v>
      </c>
      <c r="T103" s="33" t="str">
        <f t="shared" si="4"/>
        <v>Mejorable</v>
      </c>
      <c r="U103" s="33">
        <v>1</v>
      </c>
      <c r="V103" s="33" t="s">
        <v>89</v>
      </c>
      <c r="W103" s="33" t="s">
        <v>6</v>
      </c>
      <c r="X103" s="33" t="s">
        <v>59</v>
      </c>
      <c r="Y103" s="33" t="s">
        <v>59</v>
      </c>
      <c r="Z103" s="33" t="s">
        <v>59</v>
      </c>
      <c r="AA103" s="33" t="s">
        <v>90</v>
      </c>
      <c r="AB103" s="34" t="s">
        <v>59</v>
      </c>
      <c r="AC103" s="39" t="s">
        <v>61</v>
      </c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</row>
    <row r="104" spans="1:64" ht="102">
      <c r="A104" s="76"/>
      <c r="B104" s="76"/>
      <c r="C104" s="74"/>
      <c r="D104" s="75" t="s">
        <v>194</v>
      </c>
      <c r="E104" s="33" t="s">
        <v>52</v>
      </c>
      <c r="F104" s="56" t="s">
        <v>53</v>
      </c>
      <c r="G104" s="33" t="s">
        <v>54</v>
      </c>
      <c r="H104" s="34" t="s">
        <v>6</v>
      </c>
      <c r="I104" s="35" t="s">
        <v>55</v>
      </c>
      <c r="J104" s="36" t="s">
        <v>56</v>
      </c>
      <c r="K104" s="36" t="s">
        <v>56</v>
      </c>
      <c r="L104" s="33" t="s">
        <v>57</v>
      </c>
      <c r="M104" s="33">
        <v>2</v>
      </c>
      <c r="N104" s="33">
        <v>4</v>
      </c>
      <c r="O104" s="33">
        <f t="shared" si="0"/>
        <v>8</v>
      </c>
      <c r="P104" s="37" t="str">
        <f t="shared" si="1"/>
        <v>MEDIO</v>
      </c>
      <c r="Q104" s="33">
        <v>25</v>
      </c>
      <c r="R104" s="38">
        <f t="shared" si="2"/>
        <v>200</v>
      </c>
      <c r="S104" s="33" t="str">
        <f t="shared" si="3"/>
        <v>II</v>
      </c>
      <c r="T104" s="33" t="str">
        <f t="shared" si="4"/>
        <v>Aceptable con control específico</v>
      </c>
      <c r="U104" s="33">
        <v>1</v>
      </c>
      <c r="V104" s="35" t="s">
        <v>58</v>
      </c>
      <c r="W104" s="33" t="s">
        <v>6</v>
      </c>
      <c r="X104" s="33" t="s">
        <v>59</v>
      </c>
      <c r="Y104" s="33" t="s">
        <v>59</v>
      </c>
      <c r="Z104" s="33" t="s">
        <v>59</v>
      </c>
      <c r="AA104" s="37" t="s">
        <v>60</v>
      </c>
      <c r="AB104" s="34" t="s">
        <v>59</v>
      </c>
      <c r="AC104" s="39" t="s">
        <v>61</v>
      </c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</row>
    <row r="105" spans="1:64" ht="53.65" customHeight="1">
      <c r="A105" s="76"/>
      <c r="B105" s="76"/>
      <c r="C105" s="74"/>
      <c r="D105" s="75"/>
      <c r="E105" s="33" t="s">
        <v>62</v>
      </c>
      <c r="F105" s="56" t="s">
        <v>63</v>
      </c>
      <c r="G105" s="33" t="s">
        <v>64</v>
      </c>
      <c r="H105" s="34" t="s">
        <v>6</v>
      </c>
      <c r="I105" s="33" t="s">
        <v>65</v>
      </c>
      <c r="J105" s="36" t="s">
        <v>56</v>
      </c>
      <c r="K105" s="36" t="s">
        <v>56</v>
      </c>
      <c r="L105" s="33" t="s">
        <v>66</v>
      </c>
      <c r="M105" s="33" t="s">
        <v>59</v>
      </c>
      <c r="N105" s="33" t="s">
        <v>59</v>
      </c>
      <c r="O105" s="33" t="s">
        <v>59</v>
      </c>
      <c r="P105" s="33" t="s">
        <v>59</v>
      </c>
      <c r="Q105" s="33" t="s">
        <v>59</v>
      </c>
      <c r="R105" s="33" t="s">
        <v>59</v>
      </c>
      <c r="S105" s="33" t="s">
        <v>59</v>
      </c>
      <c r="T105" s="33" t="s">
        <v>59</v>
      </c>
      <c r="U105" s="33">
        <v>1</v>
      </c>
      <c r="V105" s="33" t="s">
        <v>59</v>
      </c>
      <c r="W105" s="33" t="s">
        <v>6</v>
      </c>
      <c r="X105" s="37" t="s">
        <v>59</v>
      </c>
      <c r="Y105" s="37" t="s">
        <v>59</v>
      </c>
      <c r="Z105" s="37" t="s">
        <v>59</v>
      </c>
      <c r="AA105" s="37" t="s">
        <v>67</v>
      </c>
      <c r="AB105" s="34" t="s">
        <v>59</v>
      </c>
      <c r="AC105" s="39" t="s">
        <v>61</v>
      </c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</row>
    <row r="106" spans="1:64" ht="102">
      <c r="A106" s="76"/>
      <c r="B106" s="76"/>
      <c r="C106" s="74"/>
      <c r="D106" s="75" t="s">
        <v>195</v>
      </c>
      <c r="E106" s="33" t="s">
        <v>52</v>
      </c>
      <c r="F106" s="56" t="s">
        <v>53</v>
      </c>
      <c r="G106" s="33" t="s">
        <v>54</v>
      </c>
      <c r="H106" s="34" t="s">
        <v>6</v>
      </c>
      <c r="I106" s="35" t="s">
        <v>55</v>
      </c>
      <c r="J106" s="36" t="s">
        <v>56</v>
      </c>
      <c r="K106" s="36" t="s">
        <v>56</v>
      </c>
      <c r="L106" s="33" t="s">
        <v>57</v>
      </c>
      <c r="M106" s="33">
        <v>2</v>
      </c>
      <c r="N106" s="33">
        <v>4</v>
      </c>
      <c r="O106" s="33">
        <f>M106*N106</f>
        <v>8</v>
      </c>
      <c r="P106" s="37" t="str">
        <f>+IF(AND(O106&gt;1,O106&lt;=4),"BAJO",IF(AND(O106&gt;=5,O106&lt;=8),"MEDIO",IF(AND(O106&gt;=9,O106&lt;=20),"ALTO",IF(AND(O106&gt;=21,O106&lt;=24),"MUY ALTO"))))</f>
        <v>MEDIO</v>
      </c>
      <c r="Q106" s="33">
        <v>25</v>
      </c>
      <c r="R106" s="38">
        <f>O106*Q106</f>
        <v>200</v>
      </c>
      <c r="S106" s="33" t="str">
        <f>+IF(AND(R106&gt;=1,R106&lt;=20),"IV",IF(AND(R106&gt;=40,R106&lt;=120),"III",IF(AND(R106&gt;=150,R106&lt;=500),"II",IF(AND(R106&gt;=600,R106&lt;=4000),"I",0))))</f>
        <v>II</v>
      </c>
      <c r="T106" s="33" t="str">
        <f>+IF(AND(R106&gt;=1,R106&lt;=20),"Aceptable",IF(AND(R106&gt;=40,R106&lt;=120),"Mejorable",IF(AND(R106&gt;=150,R106&lt;=500),"Aceptable con control específico",IF(AND(R106&gt;=600,R106&lt;=4000),"No aceptable",0))))</f>
        <v>Aceptable con control específico</v>
      </c>
      <c r="U106" s="33">
        <v>1</v>
      </c>
      <c r="V106" s="35" t="s">
        <v>58</v>
      </c>
      <c r="W106" s="33" t="s">
        <v>6</v>
      </c>
      <c r="X106" s="33" t="s">
        <v>59</v>
      </c>
      <c r="Y106" s="33" t="s">
        <v>59</v>
      </c>
      <c r="Z106" s="33" t="s">
        <v>59</v>
      </c>
      <c r="AA106" s="37" t="s">
        <v>60</v>
      </c>
      <c r="AB106" s="34" t="s">
        <v>59</v>
      </c>
      <c r="AC106" s="39" t="s">
        <v>61</v>
      </c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</row>
    <row r="107" spans="1:64" ht="60.6" customHeight="1">
      <c r="A107" s="76"/>
      <c r="B107" s="76"/>
      <c r="C107" s="74"/>
      <c r="D107" s="75"/>
      <c r="E107" s="33" t="s">
        <v>62</v>
      </c>
      <c r="F107" s="56" t="s">
        <v>63</v>
      </c>
      <c r="G107" s="33" t="s">
        <v>64</v>
      </c>
      <c r="H107" s="34" t="s">
        <v>6</v>
      </c>
      <c r="I107" s="33" t="s">
        <v>65</v>
      </c>
      <c r="J107" s="36" t="s">
        <v>56</v>
      </c>
      <c r="K107" s="36" t="s">
        <v>56</v>
      </c>
      <c r="L107" s="33" t="s">
        <v>66</v>
      </c>
      <c r="M107" s="33" t="s">
        <v>59</v>
      </c>
      <c r="N107" s="33" t="s">
        <v>59</v>
      </c>
      <c r="O107" s="33" t="s">
        <v>59</v>
      </c>
      <c r="P107" s="33" t="s">
        <v>59</v>
      </c>
      <c r="Q107" s="33" t="s">
        <v>59</v>
      </c>
      <c r="R107" s="33" t="s">
        <v>59</v>
      </c>
      <c r="S107" s="33" t="s">
        <v>59</v>
      </c>
      <c r="T107" s="33" t="s">
        <v>59</v>
      </c>
      <c r="U107" s="33">
        <v>1</v>
      </c>
      <c r="V107" s="33" t="s">
        <v>59</v>
      </c>
      <c r="W107" s="33" t="s">
        <v>6</v>
      </c>
      <c r="X107" s="37" t="s">
        <v>59</v>
      </c>
      <c r="Y107" s="37" t="s">
        <v>59</v>
      </c>
      <c r="Z107" s="37" t="s">
        <v>59</v>
      </c>
      <c r="AA107" s="37" t="s">
        <v>67</v>
      </c>
      <c r="AB107" s="34" t="s">
        <v>59</v>
      </c>
      <c r="AC107" s="39" t="s">
        <v>61</v>
      </c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</row>
    <row r="108" spans="1:64" ht="56.65" customHeight="1">
      <c r="A108" s="76"/>
      <c r="B108" s="76"/>
      <c r="C108" s="74"/>
      <c r="D108" s="57" t="s">
        <v>196</v>
      </c>
      <c r="E108" s="33" t="s">
        <v>62</v>
      </c>
      <c r="F108" s="56" t="s">
        <v>63</v>
      </c>
      <c r="G108" s="33" t="s">
        <v>64</v>
      </c>
      <c r="H108" s="34" t="s">
        <v>6</v>
      </c>
      <c r="I108" s="33" t="s">
        <v>65</v>
      </c>
      <c r="J108" s="36" t="s">
        <v>56</v>
      </c>
      <c r="K108" s="36" t="s">
        <v>56</v>
      </c>
      <c r="L108" s="33" t="s">
        <v>66</v>
      </c>
      <c r="M108" s="33" t="s">
        <v>59</v>
      </c>
      <c r="N108" s="33" t="s">
        <v>59</v>
      </c>
      <c r="O108" s="33" t="s">
        <v>59</v>
      </c>
      <c r="P108" s="33" t="s">
        <v>59</v>
      </c>
      <c r="Q108" s="33" t="s">
        <v>59</v>
      </c>
      <c r="R108" s="33" t="s">
        <v>59</v>
      </c>
      <c r="S108" s="33" t="s">
        <v>59</v>
      </c>
      <c r="T108" s="33" t="s">
        <v>59</v>
      </c>
      <c r="U108" s="33">
        <v>1</v>
      </c>
      <c r="V108" s="33" t="s">
        <v>59</v>
      </c>
      <c r="W108" s="33" t="s">
        <v>6</v>
      </c>
      <c r="X108" s="37" t="s">
        <v>59</v>
      </c>
      <c r="Y108" s="37" t="s">
        <v>59</v>
      </c>
      <c r="Z108" s="37" t="s">
        <v>59</v>
      </c>
      <c r="AA108" s="37" t="s">
        <v>67</v>
      </c>
      <c r="AB108" s="34" t="s">
        <v>59</v>
      </c>
      <c r="AC108" s="39" t="s">
        <v>61</v>
      </c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</row>
    <row r="109" spans="1:64" ht="63.6" customHeight="1">
      <c r="A109" s="76"/>
      <c r="B109" s="76"/>
      <c r="C109" s="74"/>
      <c r="D109" s="57" t="s">
        <v>197</v>
      </c>
      <c r="E109" s="33" t="s">
        <v>62</v>
      </c>
      <c r="F109" s="56" t="s">
        <v>63</v>
      </c>
      <c r="G109" s="33" t="s">
        <v>64</v>
      </c>
      <c r="H109" s="34" t="s">
        <v>6</v>
      </c>
      <c r="I109" s="33" t="s">
        <v>65</v>
      </c>
      <c r="J109" s="36" t="s">
        <v>56</v>
      </c>
      <c r="K109" s="36" t="s">
        <v>56</v>
      </c>
      <c r="L109" s="33" t="s">
        <v>66</v>
      </c>
      <c r="M109" s="33" t="s">
        <v>59</v>
      </c>
      <c r="N109" s="33" t="s">
        <v>59</v>
      </c>
      <c r="O109" s="33" t="s">
        <v>59</v>
      </c>
      <c r="P109" s="33" t="s">
        <v>59</v>
      </c>
      <c r="Q109" s="33" t="s">
        <v>59</v>
      </c>
      <c r="R109" s="33" t="s">
        <v>59</v>
      </c>
      <c r="S109" s="33" t="s">
        <v>59</v>
      </c>
      <c r="T109" s="33" t="s">
        <v>59</v>
      </c>
      <c r="U109" s="33">
        <v>1</v>
      </c>
      <c r="V109" s="33" t="s">
        <v>59</v>
      </c>
      <c r="W109" s="33" t="s">
        <v>6</v>
      </c>
      <c r="X109" s="37" t="s">
        <v>59</v>
      </c>
      <c r="Y109" s="37" t="s">
        <v>59</v>
      </c>
      <c r="Z109" s="37" t="s">
        <v>59</v>
      </c>
      <c r="AA109" s="37" t="s">
        <v>67</v>
      </c>
      <c r="AB109" s="34" t="s">
        <v>59</v>
      </c>
      <c r="AC109" s="39" t="s">
        <v>61</v>
      </c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</row>
    <row r="110" spans="1:64" ht="102">
      <c r="A110" s="76"/>
      <c r="B110" s="76"/>
      <c r="C110" s="74" t="s">
        <v>198</v>
      </c>
      <c r="D110" s="75" t="s">
        <v>199</v>
      </c>
      <c r="E110" s="33" t="s">
        <v>52</v>
      </c>
      <c r="F110" s="56" t="s">
        <v>53</v>
      </c>
      <c r="G110" s="33" t="s">
        <v>54</v>
      </c>
      <c r="H110" s="34" t="s">
        <v>6</v>
      </c>
      <c r="I110" s="35" t="s">
        <v>55</v>
      </c>
      <c r="J110" s="36" t="s">
        <v>56</v>
      </c>
      <c r="K110" s="36" t="s">
        <v>56</v>
      </c>
      <c r="L110" s="33" t="s">
        <v>57</v>
      </c>
      <c r="M110" s="33">
        <v>2</v>
      </c>
      <c r="N110" s="33">
        <v>4</v>
      </c>
      <c r="O110" s="33">
        <f>M110*N110</f>
        <v>8</v>
      </c>
      <c r="P110" s="37" t="str">
        <f>+IF(AND(O110&gt;1,O110&lt;=4),"BAJO",IF(AND(O110&gt;=5,O110&lt;=8),"MEDIO",IF(AND(O110&gt;=9,O110&lt;=20),"ALTO",IF(AND(O110&gt;=21,O110&lt;=24),"MUY ALTO"))))</f>
        <v>MEDIO</v>
      </c>
      <c r="Q110" s="33">
        <v>25</v>
      </c>
      <c r="R110" s="38">
        <f>O110*Q110</f>
        <v>200</v>
      </c>
      <c r="S110" s="33" t="str">
        <f>+IF(AND(R110&gt;=1,R110&lt;=20),"IV",IF(AND(R110&gt;=40,R110&lt;=120),"III",IF(AND(R110&gt;=150,R110&lt;=500),"II",IF(AND(R110&gt;=600,R110&lt;=4000),"I",0))))</f>
        <v>II</v>
      </c>
      <c r="T110" s="33" t="str">
        <f>+IF(AND(R110&gt;=1,R110&lt;=20),"Aceptable",IF(AND(R110&gt;=40,R110&lt;=120),"Mejorable",IF(AND(R110&gt;=150,R110&lt;=500),"Aceptable con control específico",IF(AND(R110&gt;=600,R110&lt;=4000),"No aceptable",0))))</f>
        <v>Aceptable con control específico</v>
      </c>
      <c r="U110" s="33">
        <v>7</v>
      </c>
      <c r="V110" s="35" t="s">
        <v>58</v>
      </c>
      <c r="W110" s="33" t="s">
        <v>6</v>
      </c>
      <c r="X110" s="33" t="s">
        <v>59</v>
      </c>
      <c r="Y110" s="33" t="s">
        <v>59</v>
      </c>
      <c r="Z110" s="33" t="s">
        <v>59</v>
      </c>
      <c r="AA110" s="37" t="s">
        <v>60</v>
      </c>
      <c r="AB110" s="34" t="s">
        <v>59</v>
      </c>
      <c r="AC110" s="39" t="s">
        <v>61</v>
      </c>
      <c r="AD110" s="40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</row>
    <row r="111" spans="1:64" ht="56.65" customHeight="1">
      <c r="A111" s="76"/>
      <c r="B111" s="76"/>
      <c r="C111" s="74"/>
      <c r="D111" s="75"/>
      <c r="E111" s="33" t="s">
        <v>62</v>
      </c>
      <c r="F111" s="56" t="s">
        <v>200</v>
      </c>
      <c r="G111" s="33" t="s">
        <v>64</v>
      </c>
      <c r="H111" s="34" t="s">
        <v>6</v>
      </c>
      <c r="I111" s="33" t="s">
        <v>65</v>
      </c>
      <c r="J111" s="36" t="s">
        <v>56</v>
      </c>
      <c r="K111" s="36" t="s">
        <v>56</v>
      </c>
      <c r="L111" s="33" t="s">
        <v>66</v>
      </c>
      <c r="M111" s="33" t="s">
        <v>59</v>
      </c>
      <c r="N111" s="33" t="s">
        <v>59</v>
      </c>
      <c r="O111" s="33" t="s">
        <v>59</v>
      </c>
      <c r="P111" s="33" t="s">
        <v>59</v>
      </c>
      <c r="Q111" s="33" t="s">
        <v>59</v>
      </c>
      <c r="R111" s="33" t="s">
        <v>59</v>
      </c>
      <c r="S111" s="33" t="s">
        <v>59</v>
      </c>
      <c r="T111" s="33" t="s">
        <v>59</v>
      </c>
      <c r="U111" s="33">
        <v>7</v>
      </c>
      <c r="V111" s="33" t="s">
        <v>59</v>
      </c>
      <c r="W111" s="33" t="s">
        <v>6</v>
      </c>
      <c r="X111" s="37" t="s">
        <v>59</v>
      </c>
      <c r="Y111" s="37" t="s">
        <v>59</v>
      </c>
      <c r="Z111" s="37" t="s">
        <v>59</v>
      </c>
      <c r="AA111" s="37" t="s">
        <v>67</v>
      </c>
      <c r="AB111" s="34" t="s">
        <v>59</v>
      </c>
      <c r="AC111" s="39" t="s">
        <v>61</v>
      </c>
      <c r="AD111" s="40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</row>
    <row r="112" spans="1:64" ht="52.7" customHeight="1">
      <c r="A112" s="76"/>
      <c r="B112" s="76"/>
      <c r="C112" s="74"/>
      <c r="D112" s="75"/>
      <c r="E112" s="33" t="s">
        <v>68</v>
      </c>
      <c r="F112" s="56" t="s">
        <v>69</v>
      </c>
      <c r="G112" s="33" t="s">
        <v>70</v>
      </c>
      <c r="H112" s="34" t="s">
        <v>6</v>
      </c>
      <c r="I112" s="33" t="s">
        <v>71</v>
      </c>
      <c r="J112" s="37" t="s">
        <v>72</v>
      </c>
      <c r="K112" s="34" t="s">
        <v>56</v>
      </c>
      <c r="L112" s="33" t="s">
        <v>73</v>
      </c>
      <c r="M112" s="33">
        <v>2</v>
      </c>
      <c r="N112" s="33">
        <v>4</v>
      </c>
      <c r="O112" s="33">
        <f>M112*N112</f>
        <v>8</v>
      </c>
      <c r="P112" s="37" t="str">
        <f>+IF(AND(O112&gt;1,O112&lt;=4),"BAJO",IF(AND(O112&gt;=5,O112&lt;=8),"MEDIO",IF(AND(O112&gt;=9,O112&lt;=20),"ALTO",IF(AND(O112&gt;=21,O112&lt;=24),"MUY ALTO"))))</f>
        <v>MEDIO</v>
      </c>
      <c r="Q112" s="33">
        <v>25</v>
      </c>
      <c r="R112" s="38">
        <f>O112*Q112</f>
        <v>200</v>
      </c>
      <c r="S112" s="33" t="str">
        <f>+IF(AND(R112&gt;=1,R112&lt;=20),"IV",IF(AND(R112&gt;=40,R112&lt;=120),"III",IF(AND(R112&gt;=150,R112&lt;=500),"II",IF(AND(R112&gt;=600,R112&lt;=4000),"I",0))))</f>
        <v>II</v>
      </c>
      <c r="T112" s="33" t="str">
        <f>+IF(AND(R112&gt;=1,R112&lt;=20),"Aceptable",IF(AND(R112&gt;=40,R112&lt;=120),"Mejorable",IF(AND(R112&gt;=150,R112&lt;=500),"Aceptable con control específico",IF(AND(R112&gt;=600,R112&lt;=4000),"No aceptable",0))))</f>
        <v>Aceptable con control específico</v>
      </c>
      <c r="U112" s="33">
        <v>7</v>
      </c>
      <c r="V112" s="33" t="s">
        <v>74</v>
      </c>
      <c r="W112" s="33" t="s">
        <v>6</v>
      </c>
      <c r="X112" s="37" t="s">
        <v>59</v>
      </c>
      <c r="Y112" s="37" t="s">
        <v>59</v>
      </c>
      <c r="Z112" s="37" t="s">
        <v>59</v>
      </c>
      <c r="AA112" s="37" t="s">
        <v>75</v>
      </c>
      <c r="AB112" s="34" t="s">
        <v>59</v>
      </c>
      <c r="AC112" s="39" t="s">
        <v>76</v>
      </c>
      <c r="AD112" s="40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</row>
    <row r="113" spans="1:64" ht="54.75" customHeight="1">
      <c r="A113" s="76"/>
      <c r="B113" s="76"/>
      <c r="C113" s="74"/>
      <c r="D113" s="75"/>
      <c r="E113" s="33" t="s">
        <v>77</v>
      </c>
      <c r="F113" s="56" t="s">
        <v>78</v>
      </c>
      <c r="G113" s="33" t="s">
        <v>79</v>
      </c>
      <c r="H113" s="36" t="s">
        <v>6</v>
      </c>
      <c r="I113" s="33" t="s">
        <v>80</v>
      </c>
      <c r="J113" s="33" t="s">
        <v>56</v>
      </c>
      <c r="K113" s="33" t="s">
        <v>56</v>
      </c>
      <c r="L113" s="33" t="s">
        <v>81</v>
      </c>
      <c r="M113" s="33">
        <v>2</v>
      </c>
      <c r="N113" s="33">
        <v>1</v>
      </c>
      <c r="O113" s="33">
        <f>M113*N113</f>
        <v>2</v>
      </c>
      <c r="P113" s="33" t="str">
        <f>+IF(AND(O113&gt;1,O113&lt;=4),"BAJO",IF(AND(O113&gt;=5,O113&lt;=8),"MEDIO",IF(AND(O113&gt;=9,O113&lt;=20),"ALTO",IF(AND(O113&gt;=21,O113&lt;=24),"MUY ALTO"))))</f>
        <v>BAJO</v>
      </c>
      <c r="Q113" s="33">
        <v>60</v>
      </c>
      <c r="R113" s="38">
        <f>O113*Q113</f>
        <v>120</v>
      </c>
      <c r="S113" s="33" t="str">
        <f>+IF(AND(R113&gt;=1,R113&lt;=20),"IV",IF(AND(R113&gt;=40,R113&lt;=120),"III",IF(AND(R113&gt;=150,R113&lt;=500),"II",IF(AND(R113&gt;=600,R113&lt;=4000),"I",0))))</f>
        <v>III</v>
      </c>
      <c r="T113" s="33" t="str">
        <f>+IF(AND(R113&gt;=1,R113&lt;=20),"Aceptable",IF(AND(R113&gt;=40,R113&lt;=120),"Mejorable",IF(AND(R113&gt;=150,R113&lt;=500),"Aceptable con control específico",IF(AND(R113&gt;=600,R113&lt;=4000),"No aceptable",0))))</f>
        <v>Mejorable</v>
      </c>
      <c r="U113" s="33">
        <v>7</v>
      </c>
      <c r="V113" s="33" t="s">
        <v>82</v>
      </c>
      <c r="W113" s="33" t="s">
        <v>6</v>
      </c>
      <c r="X113" s="33" t="s">
        <v>59</v>
      </c>
      <c r="Y113" s="33" t="s">
        <v>59</v>
      </c>
      <c r="Z113" s="33" t="s">
        <v>59</v>
      </c>
      <c r="AA113" s="33" t="s">
        <v>83</v>
      </c>
      <c r="AB113" s="34" t="s">
        <v>59</v>
      </c>
      <c r="AC113" s="39" t="s">
        <v>61</v>
      </c>
      <c r="AD113" s="40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</row>
    <row r="114" spans="1:64" ht="66.599999999999994" customHeight="1">
      <c r="A114" s="76"/>
      <c r="B114" s="76"/>
      <c r="C114" s="74"/>
      <c r="D114" s="75"/>
      <c r="E114" s="33" t="s">
        <v>92</v>
      </c>
      <c r="F114" s="56" t="s">
        <v>201</v>
      </c>
      <c r="G114" s="37" t="s">
        <v>202</v>
      </c>
      <c r="H114" s="34" t="s">
        <v>6</v>
      </c>
      <c r="I114" s="33" t="s">
        <v>203</v>
      </c>
      <c r="J114" s="33" t="s">
        <v>56</v>
      </c>
      <c r="K114" s="33" t="s">
        <v>56</v>
      </c>
      <c r="L114" s="33" t="s">
        <v>204</v>
      </c>
      <c r="M114" s="33">
        <v>2</v>
      </c>
      <c r="N114" s="33">
        <v>3</v>
      </c>
      <c r="O114" s="33">
        <f>M114*N114</f>
        <v>6</v>
      </c>
      <c r="P114" s="33" t="str">
        <f>+IF(AND(O114&gt;1,O114&lt;=4),"BAJO",IF(AND(O114&gt;=5,O114&lt;=8),"MEDIO",IF(AND(O114&gt;=9,O114&lt;=20),"ALTO",IF(AND(O114&gt;=21,O114&lt;=24),"MUY ALTO"))))</f>
        <v>MEDIO</v>
      </c>
      <c r="Q114" s="33">
        <v>25</v>
      </c>
      <c r="R114" s="38">
        <f>O114*Q114</f>
        <v>150</v>
      </c>
      <c r="S114" s="33" t="str">
        <f>+IF(AND(R114&gt;=1,R114&lt;=20),"IV",IF(AND(R114&gt;=40,R114&lt;=120),"III",IF(AND(R114&gt;=150,R114&lt;=500),"II",IF(AND(R114&gt;=600,R114&lt;=4000),"I",0))))</f>
        <v>II</v>
      </c>
      <c r="T114" s="33" t="str">
        <f>+IF(AND(R114&gt;=1,R114&lt;=20),"Aceptable",IF(AND(R114&gt;=40,R114&lt;=120),"Mejorable",IF(AND(R114&gt;=150,R114&lt;=500),"Aceptable con control específico",IF(AND(R114&gt;=600,R114&lt;=4000),"No aceptable",0))))</f>
        <v>Aceptable con control específico</v>
      </c>
      <c r="U114" s="33">
        <v>7</v>
      </c>
      <c r="V114" s="33" t="s">
        <v>203</v>
      </c>
      <c r="W114" s="33" t="s">
        <v>6</v>
      </c>
      <c r="X114" s="33" t="s">
        <v>59</v>
      </c>
      <c r="Y114" s="33" t="s">
        <v>59</v>
      </c>
      <c r="Z114" s="33" t="s">
        <v>59</v>
      </c>
      <c r="AA114" s="33" t="s">
        <v>205</v>
      </c>
      <c r="AB114" s="37" t="s">
        <v>206</v>
      </c>
      <c r="AC114" s="39" t="s">
        <v>207</v>
      </c>
      <c r="AD114" s="40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</row>
    <row r="115" spans="1:64" ht="55.7" customHeight="1">
      <c r="A115" s="76"/>
      <c r="B115" s="76"/>
      <c r="C115" s="74"/>
      <c r="D115" s="75"/>
      <c r="E115" s="33" t="s">
        <v>92</v>
      </c>
      <c r="F115" s="56" t="s">
        <v>93</v>
      </c>
      <c r="G115" s="37" t="s">
        <v>208</v>
      </c>
      <c r="H115" s="34" t="s">
        <v>6</v>
      </c>
      <c r="I115" s="33" t="s">
        <v>95</v>
      </c>
      <c r="J115" s="33" t="s">
        <v>56</v>
      </c>
      <c r="K115" s="33" t="s">
        <v>56</v>
      </c>
      <c r="L115" s="33" t="s">
        <v>96</v>
      </c>
      <c r="M115" s="33">
        <v>2</v>
      </c>
      <c r="N115" s="33">
        <v>3</v>
      </c>
      <c r="O115" s="33">
        <f>M115*N115</f>
        <v>6</v>
      </c>
      <c r="P115" s="33" t="str">
        <f>+IF(AND(O115&gt;1,O115&lt;=4),"BAJO",IF(AND(O115&gt;=5,O115&lt;=8),"MEDIO",IF(AND(O115&gt;=9,O115&lt;=20),"ALTO",IF(AND(O115&gt;=21,O115&lt;=24),"MUY ALTO"))))</f>
        <v>MEDIO</v>
      </c>
      <c r="Q115" s="33">
        <v>25</v>
      </c>
      <c r="R115" s="38">
        <f>O115*Q115</f>
        <v>150</v>
      </c>
      <c r="S115" s="33" t="str">
        <f>+IF(AND(R115&gt;=1,R115&lt;=20),"IV",IF(AND(R115&gt;=40,R115&lt;=120),"III",IF(AND(R115&gt;=150,R115&lt;=500),"II",IF(AND(R115&gt;=600,R115&lt;=4000),"I",0))))</f>
        <v>II</v>
      </c>
      <c r="T115" s="33" t="str">
        <f>+IF(AND(R115&gt;=1,R115&lt;=20),"Aceptable",IF(AND(R115&gt;=40,R115&lt;=120),"Mejorable",IF(AND(R115&gt;=150,R115&lt;=500),"Aceptable con control específico",IF(AND(R115&gt;=600,R115&lt;=4000),"No aceptable",0))))</f>
        <v>Aceptable con control específico</v>
      </c>
      <c r="U115" s="33">
        <v>7</v>
      </c>
      <c r="V115" s="33" t="s">
        <v>97</v>
      </c>
      <c r="W115" s="33" t="s">
        <v>6</v>
      </c>
      <c r="X115" s="33" t="s">
        <v>59</v>
      </c>
      <c r="Y115" s="33" t="s">
        <v>59</v>
      </c>
      <c r="Z115" s="33" t="s">
        <v>59</v>
      </c>
      <c r="AA115" s="33" t="s">
        <v>209</v>
      </c>
      <c r="AB115" s="37" t="s">
        <v>210</v>
      </c>
      <c r="AC115" s="39" t="s">
        <v>101</v>
      </c>
      <c r="AD115" s="40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</row>
    <row r="116" spans="1:64" ht="102">
      <c r="A116" s="76"/>
      <c r="B116" s="76"/>
      <c r="C116" s="74"/>
      <c r="D116" s="75" t="s">
        <v>211</v>
      </c>
      <c r="E116" s="33" t="s">
        <v>52</v>
      </c>
      <c r="F116" s="56" t="s">
        <v>53</v>
      </c>
      <c r="G116" s="33" t="s">
        <v>54</v>
      </c>
      <c r="H116" s="34" t="s">
        <v>6</v>
      </c>
      <c r="I116" s="35" t="s">
        <v>55</v>
      </c>
      <c r="J116" s="36" t="s">
        <v>56</v>
      </c>
      <c r="K116" s="36" t="s">
        <v>56</v>
      </c>
      <c r="L116" s="33" t="s">
        <v>57</v>
      </c>
      <c r="M116" s="33">
        <v>2</v>
      </c>
      <c r="N116" s="33">
        <v>4</v>
      </c>
      <c r="O116" s="33">
        <f>M116*N116</f>
        <v>8</v>
      </c>
      <c r="P116" s="37" t="str">
        <f>+IF(AND(O116&gt;1,O116&lt;=4),"BAJO",IF(AND(O116&gt;=5,O116&lt;=8),"MEDIO",IF(AND(O116&gt;=9,O116&lt;=20),"ALTO",IF(AND(O116&gt;=21,O116&lt;=24),"MUY ALTO"))))</f>
        <v>MEDIO</v>
      </c>
      <c r="Q116" s="33">
        <v>25</v>
      </c>
      <c r="R116" s="38">
        <f>O116*Q116</f>
        <v>200</v>
      </c>
      <c r="S116" s="33" t="str">
        <f>+IF(AND(R116&gt;=1,R116&lt;=20),"IV",IF(AND(R116&gt;=40,R116&lt;=120),"III",IF(AND(R116&gt;=150,R116&lt;=500),"II",IF(AND(R116&gt;=600,R116&lt;=4000),"I",0))))</f>
        <v>II</v>
      </c>
      <c r="T116" s="33" t="str">
        <f>+IF(AND(R116&gt;=1,R116&lt;=20),"Aceptable",IF(AND(R116&gt;=40,R116&lt;=120),"Mejorable",IF(AND(R116&gt;=150,R116&lt;=500),"Aceptable con control específico",IF(AND(R116&gt;=600,R116&lt;=4000),"No aceptable",0))))</f>
        <v>Aceptable con control específico</v>
      </c>
      <c r="U116" s="33">
        <v>7</v>
      </c>
      <c r="V116" s="35" t="s">
        <v>58</v>
      </c>
      <c r="W116" s="33" t="s">
        <v>6</v>
      </c>
      <c r="X116" s="33" t="s">
        <v>59</v>
      </c>
      <c r="Y116" s="33" t="s">
        <v>59</v>
      </c>
      <c r="Z116" s="33" t="s">
        <v>59</v>
      </c>
      <c r="AA116" s="37" t="s">
        <v>60</v>
      </c>
      <c r="AB116" s="34" t="s">
        <v>59</v>
      </c>
      <c r="AC116" s="39" t="s">
        <v>61</v>
      </c>
      <c r="AD116" s="40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</row>
    <row r="117" spans="1:64" ht="56.65" customHeight="1">
      <c r="A117" s="76"/>
      <c r="B117" s="76"/>
      <c r="C117" s="74"/>
      <c r="D117" s="75"/>
      <c r="E117" s="33" t="s">
        <v>62</v>
      </c>
      <c r="F117" s="56" t="s">
        <v>200</v>
      </c>
      <c r="G117" s="33" t="s">
        <v>64</v>
      </c>
      <c r="H117" s="34" t="s">
        <v>6</v>
      </c>
      <c r="I117" s="33" t="s">
        <v>65</v>
      </c>
      <c r="J117" s="36" t="s">
        <v>56</v>
      </c>
      <c r="K117" s="36" t="s">
        <v>56</v>
      </c>
      <c r="L117" s="33" t="s">
        <v>66</v>
      </c>
      <c r="M117" s="33" t="s">
        <v>59</v>
      </c>
      <c r="N117" s="33" t="s">
        <v>59</v>
      </c>
      <c r="O117" s="33" t="s">
        <v>59</v>
      </c>
      <c r="P117" s="33" t="s">
        <v>59</v>
      </c>
      <c r="Q117" s="33" t="s">
        <v>59</v>
      </c>
      <c r="R117" s="33" t="s">
        <v>59</v>
      </c>
      <c r="S117" s="33" t="s">
        <v>59</v>
      </c>
      <c r="T117" s="33" t="s">
        <v>59</v>
      </c>
      <c r="U117" s="33">
        <v>7</v>
      </c>
      <c r="V117" s="33" t="s">
        <v>59</v>
      </c>
      <c r="W117" s="33" t="s">
        <v>6</v>
      </c>
      <c r="X117" s="37" t="s">
        <v>59</v>
      </c>
      <c r="Y117" s="37" t="s">
        <v>59</v>
      </c>
      <c r="Z117" s="37" t="s">
        <v>59</v>
      </c>
      <c r="AA117" s="37" t="s">
        <v>67</v>
      </c>
      <c r="AB117" s="34" t="s">
        <v>59</v>
      </c>
      <c r="AC117" s="39" t="s">
        <v>61</v>
      </c>
      <c r="AD117" s="40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</row>
    <row r="118" spans="1:64" ht="63.75">
      <c r="A118" s="76"/>
      <c r="B118" s="76"/>
      <c r="C118" s="74"/>
      <c r="D118" s="75"/>
      <c r="E118" s="33" t="s">
        <v>92</v>
      </c>
      <c r="F118" s="56" t="s">
        <v>201</v>
      </c>
      <c r="G118" s="37" t="s">
        <v>202</v>
      </c>
      <c r="H118" s="34" t="s">
        <v>6</v>
      </c>
      <c r="I118" s="33" t="s">
        <v>203</v>
      </c>
      <c r="J118" s="33" t="s">
        <v>56</v>
      </c>
      <c r="K118" s="33" t="s">
        <v>56</v>
      </c>
      <c r="L118" s="33" t="s">
        <v>204</v>
      </c>
      <c r="M118" s="33">
        <v>2</v>
      </c>
      <c r="N118" s="33">
        <v>3</v>
      </c>
      <c r="O118" s="33">
        <f>M118*N118</f>
        <v>6</v>
      </c>
      <c r="P118" s="33" t="str">
        <f>+IF(AND(O118&gt;1,O118&lt;=4),"BAJO",IF(AND(O118&gt;=5,O118&lt;=8),"MEDIO",IF(AND(O118&gt;=9,O118&lt;=20),"ALTO",IF(AND(O118&gt;=21,O118&lt;=24),"MUY ALTO"))))</f>
        <v>MEDIO</v>
      </c>
      <c r="Q118" s="33">
        <v>25</v>
      </c>
      <c r="R118" s="38">
        <f>O118*Q118</f>
        <v>150</v>
      </c>
      <c r="S118" s="33" t="str">
        <f>+IF(AND(R118&gt;=1,R118&lt;=20),"IV",IF(AND(R118&gt;=40,R118&lt;=120),"III",IF(AND(R118&gt;=150,R118&lt;=500),"II",IF(AND(R118&gt;=600,R118&lt;=4000),"I",0))))</f>
        <v>II</v>
      </c>
      <c r="T118" s="33" t="str">
        <f>+IF(AND(R118&gt;=1,R118&lt;=20),"Aceptable",IF(AND(R118&gt;=40,R118&lt;=120),"Mejorable",IF(AND(R118&gt;=150,R118&lt;=500),"Aceptable con control específico",IF(AND(R118&gt;=600,R118&lt;=4000),"No aceptable",0))))</f>
        <v>Aceptable con control específico</v>
      </c>
      <c r="U118" s="33">
        <v>7</v>
      </c>
      <c r="V118" s="33" t="s">
        <v>203</v>
      </c>
      <c r="W118" s="33" t="s">
        <v>6</v>
      </c>
      <c r="X118" s="33" t="s">
        <v>59</v>
      </c>
      <c r="Y118" s="33" t="s">
        <v>59</v>
      </c>
      <c r="Z118" s="33" t="s">
        <v>59</v>
      </c>
      <c r="AA118" s="33" t="s">
        <v>205</v>
      </c>
      <c r="AB118" s="37" t="s">
        <v>206</v>
      </c>
      <c r="AC118" s="39" t="s">
        <v>207</v>
      </c>
      <c r="AD118" s="40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</row>
    <row r="119" spans="1:64" ht="102">
      <c r="A119" s="76"/>
      <c r="B119" s="76"/>
      <c r="C119" s="74"/>
      <c r="D119" s="75" t="s">
        <v>212</v>
      </c>
      <c r="E119" s="33" t="s">
        <v>52</v>
      </c>
      <c r="F119" s="56" t="s">
        <v>53</v>
      </c>
      <c r="G119" s="33" t="s">
        <v>54</v>
      </c>
      <c r="H119" s="34" t="s">
        <v>6</v>
      </c>
      <c r="I119" s="35" t="s">
        <v>55</v>
      </c>
      <c r="J119" s="36" t="s">
        <v>56</v>
      </c>
      <c r="K119" s="36" t="s">
        <v>56</v>
      </c>
      <c r="L119" s="33" t="s">
        <v>57</v>
      </c>
      <c r="M119" s="33">
        <v>2</v>
      </c>
      <c r="N119" s="33">
        <v>4</v>
      </c>
      <c r="O119" s="33">
        <f>M119*N119</f>
        <v>8</v>
      </c>
      <c r="P119" s="37" t="str">
        <f>+IF(AND(O119&gt;1,O119&lt;=4),"BAJO",IF(AND(O119&gt;=5,O119&lt;=8),"MEDIO",IF(AND(O119&gt;=9,O119&lt;=20),"ALTO",IF(AND(O119&gt;=21,O119&lt;=24),"MUY ALTO"))))</f>
        <v>MEDIO</v>
      </c>
      <c r="Q119" s="33">
        <v>25</v>
      </c>
      <c r="R119" s="38">
        <f>O119*Q119</f>
        <v>200</v>
      </c>
      <c r="S119" s="33" t="str">
        <f>+IF(AND(R119&gt;=1,R119&lt;=20),"IV",IF(AND(R119&gt;=40,R119&lt;=120),"III",IF(AND(R119&gt;=150,R119&lt;=500),"II",IF(AND(R119&gt;=600,R119&lt;=4000),"I",0))))</f>
        <v>II</v>
      </c>
      <c r="T119" s="33" t="str">
        <f>+IF(AND(R119&gt;=1,R119&lt;=20),"Aceptable",IF(AND(R119&gt;=40,R119&lt;=120),"Mejorable",IF(AND(R119&gt;=150,R119&lt;=500),"Aceptable con control específico",IF(AND(R119&gt;=600,R119&lt;=4000),"No aceptable",0))))</f>
        <v>Aceptable con control específico</v>
      </c>
      <c r="U119" s="33">
        <v>7</v>
      </c>
      <c r="V119" s="35" t="s">
        <v>58</v>
      </c>
      <c r="W119" s="33" t="s">
        <v>6</v>
      </c>
      <c r="X119" s="33" t="s">
        <v>59</v>
      </c>
      <c r="Y119" s="33" t="s">
        <v>59</v>
      </c>
      <c r="Z119" s="33" t="s">
        <v>59</v>
      </c>
      <c r="AA119" s="37" t="s">
        <v>60</v>
      </c>
      <c r="AB119" s="34" t="s">
        <v>59</v>
      </c>
      <c r="AC119" s="39" t="s">
        <v>61</v>
      </c>
      <c r="AD119" s="40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</row>
    <row r="120" spans="1:64" ht="59.65" customHeight="1">
      <c r="A120" s="76"/>
      <c r="B120" s="76"/>
      <c r="C120" s="74"/>
      <c r="D120" s="75"/>
      <c r="E120" s="33" t="s">
        <v>62</v>
      </c>
      <c r="F120" s="56" t="s">
        <v>200</v>
      </c>
      <c r="G120" s="33" t="s">
        <v>64</v>
      </c>
      <c r="H120" s="34" t="s">
        <v>6</v>
      </c>
      <c r="I120" s="33" t="s">
        <v>65</v>
      </c>
      <c r="J120" s="36" t="s">
        <v>56</v>
      </c>
      <c r="K120" s="36" t="s">
        <v>56</v>
      </c>
      <c r="L120" s="33" t="s">
        <v>66</v>
      </c>
      <c r="M120" s="33" t="s">
        <v>59</v>
      </c>
      <c r="N120" s="33" t="s">
        <v>59</v>
      </c>
      <c r="O120" s="33" t="s">
        <v>59</v>
      </c>
      <c r="P120" s="33" t="s">
        <v>59</v>
      </c>
      <c r="Q120" s="33" t="s">
        <v>59</v>
      </c>
      <c r="R120" s="33" t="s">
        <v>59</v>
      </c>
      <c r="S120" s="33" t="s">
        <v>59</v>
      </c>
      <c r="T120" s="33" t="s">
        <v>59</v>
      </c>
      <c r="U120" s="33">
        <v>7</v>
      </c>
      <c r="V120" s="33" t="s">
        <v>59</v>
      </c>
      <c r="W120" s="33" t="s">
        <v>6</v>
      </c>
      <c r="X120" s="37" t="s">
        <v>59</v>
      </c>
      <c r="Y120" s="37" t="s">
        <v>59</v>
      </c>
      <c r="Z120" s="37" t="s">
        <v>59</v>
      </c>
      <c r="AA120" s="37" t="s">
        <v>67</v>
      </c>
      <c r="AB120" s="34" t="s">
        <v>59</v>
      </c>
      <c r="AC120" s="39" t="s">
        <v>61</v>
      </c>
      <c r="AD120" s="40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</row>
    <row r="121" spans="1:64" ht="59.65" customHeight="1">
      <c r="A121" s="76"/>
      <c r="B121" s="76"/>
      <c r="C121" s="74"/>
      <c r="D121" s="75"/>
      <c r="E121" s="33" t="s">
        <v>84</v>
      </c>
      <c r="F121" s="56" t="s">
        <v>85</v>
      </c>
      <c r="G121" s="33" t="s">
        <v>86</v>
      </c>
      <c r="H121" s="34" t="s">
        <v>6</v>
      </c>
      <c r="I121" s="33" t="s">
        <v>87</v>
      </c>
      <c r="J121" s="36" t="s">
        <v>56</v>
      </c>
      <c r="K121" s="36" t="s">
        <v>56</v>
      </c>
      <c r="L121" s="33" t="s">
        <v>88</v>
      </c>
      <c r="M121" s="33">
        <v>2</v>
      </c>
      <c r="N121" s="33">
        <v>4</v>
      </c>
      <c r="O121" s="33">
        <f>M121*N121</f>
        <v>8</v>
      </c>
      <c r="P121" s="33" t="str">
        <f>+IF(AND(O121&gt;1,O121&lt;=4),"BAJO",IF(AND(O121&gt;=5,O121&lt;=8),"MEDIO",IF(AND(O121&gt;=9,O121&lt;=20),"ALTO",IF(AND(O121&gt;=21,O121&lt;=24),"MUY ALTO"))))</f>
        <v>MEDIO</v>
      </c>
      <c r="Q121" s="33">
        <v>10</v>
      </c>
      <c r="R121" s="38">
        <f>O121*Q121</f>
        <v>80</v>
      </c>
      <c r="S121" s="33" t="str">
        <f>+IF(AND(R121&gt;=1,R121&lt;=20),"IV",IF(AND(R121&gt;=40,R121&lt;=120),"III",IF(AND(R121&gt;=150,R121&lt;=500),"II",IF(AND(R121&gt;=600,R121&lt;=4000),"I",0))))</f>
        <v>III</v>
      </c>
      <c r="T121" s="33" t="str">
        <f>+IF(AND(R121&gt;=1,R121&lt;=20),"Aceptable",IF(AND(R121&gt;=40,R121&lt;=120),"Mejorable",IF(AND(R121&gt;=150,R121&lt;=500),"Aceptable con control específico",IF(AND(R121&gt;=600,R121&lt;=4000),"No aceptable",0))))</f>
        <v>Mejorable</v>
      </c>
      <c r="U121" s="33">
        <v>7</v>
      </c>
      <c r="V121" s="33" t="s">
        <v>89</v>
      </c>
      <c r="W121" s="33" t="s">
        <v>6</v>
      </c>
      <c r="X121" s="33" t="s">
        <v>59</v>
      </c>
      <c r="Y121" s="33" t="s">
        <v>59</v>
      </c>
      <c r="Z121" s="33" t="s">
        <v>59</v>
      </c>
      <c r="AA121" s="33" t="s">
        <v>90</v>
      </c>
      <c r="AB121" s="34" t="s">
        <v>59</v>
      </c>
      <c r="AC121" s="39" t="s">
        <v>61</v>
      </c>
      <c r="AD121" s="40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</row>
    <row r="122" spans="1:64" ht="102">
      <c r="A122" s="76"/>
      <c r="B122" s="76"/>
      <c r="C122" s="74"/>
      <c r="D122" s="75" t="s">
        <v>213</v>
      </c>
      <c r="E122" s="33" t="s">
        <v>52</v>
      </c>
      <c r="F122" s="56" t="s">
        <v>53</v>
      </c>
      <c r="G122" s="33" t="s">
        <v>54</v>
      </c>
      <c r="H122" s="34" t="s">
        <v>6</v>
      </c>
      <c r="I122" s="35" t="s">
        <v>55</v>
      </c>
      <c r="J122" s="36" t="s">
        <v>56</v>
      </c>
      <c r="K122" s="36" t="s">
        <v>56</v>
      </c>
      <c r="L122" s="33" t="s">
        <v>57</v>
      </c>
      <c r="M122" s="33">
        <v>2</v>
      </c>
      <c r="N122" s="33">
        <v>4</v>
      </c>
      <c r="O122" s="33">
        <f>M122*N122</f>
        <v>8</v>
      </c>
      <c r="P122" s="37" t="str">
        <f>+IF(AND(O122&gt;1,O122&lt;=4),"BAJO",IF(AND(O122&gt;=5,O122&lt;=8),"MEDIO",IF(AND(O122&gt;=9,O122&lt;=20),"ALTO",IF(AND(O122&gt;=21,O122&lt;=24),"MUY ALTO"))))</f>
        <v>MEDIO</v>
      </c>
      <c r="Q122" s="33">
        <v>25</v>
      </c>
      <c r="R122" s="38">
        <f>O122*Q122</f>
        <v>200</v>
      </c>
      <c r="S122" s="33" t="str">
        <f>+IF(AND(R122&gt;=1,R122&lt;=20),"IV",IF(AND(R122&gt;=40,R122&lt;=120),"III",IF(AND(R122&gt;=150,R122&lt;=500),"II",IF(AND(R122&gt;=600,R122&lt;=4000),"I",0))))</f>
        <v>II</v>
      </c>
      <c r="T122" s="33" t="str">
        <f>+IF(AND(R122&gt;=1,R122&lt;=20),"Aceptable",IF(AND(R122&gt;=40,R122&lt;=120),"Mejorable",IF(AND(R122&gt;=150,R122&lt;=500),"Aceptable con control específico",IF(AND(R122&gt;=600,R122&lt;=4000),"No aceptable",0))))</f>
        <v>Aceptable con control específico</v>
      </c>
      <c r="U122" s="33">
        <v>7</v>
      </c>
      <c r="V122" s="35" t="s">
        <v>58</v>
      </c>
      <c r="W122" s="33" t="s">
        <v>6</v>
      </c>
      <c r="X122" s="33" t="s">
        <v>59</v>
      </c>
      <c r="Y122" s="33" t="s">
        <v>59</v>
      </c>
      <c r="Z122" s="33" t="s">
        <v>59</v>
      </c>
      <c r="AA122" s="37" t="s">
        <v>60</v>
      </c>
      <c r="AB122" s="34" t="s">
        <v>59</v>
      </c>
      <c r="AC122" s="39" t="s">
        <v>61</v>
      </c>
      <c r="AD122" s="40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</row>
    <row r="123" spans="1:64" ht="56.65" customHeight="1">
      <c r="A123" s="76"/>
      <c r="B123" s="76"/>
      <c r="C123" s="74"/>
      <c r="D123" s="75"/>
      <c r="E123" s="33" t="s">
        <v>62</v>
      </c>
      <c r="F123" s="56" t="s">
        <v>200</v>
      </c>
      <c r="G123" s="33" t="s">
        <v>64</v>
      </c>
      <c r="H123" s="34" t="s">
        <v>6</v>
      </c>
      <c r="I123" s="33" t="s">
        <v>65</v>
      </c>
      <c r="J123" s="36" t="s">
        <v>56</v>
      </c>
      <c r="K123" s="36" t="s">
        <v>56</v>
      </c>
      <c r="L123" s="33" t="s">
        <v>66</v>
      </c>
      <c r="M123" s="33" t="s">
        <v>59</v>
      </c>
      <c r="N123" s="33" t="s">
        <v>59</v>
      </c>
      <c r="O123" s="33" t="s">
        <v>59</v>
      </c>
      <c r="P123" s="33" t="s">
        <v>59</v>
      </c>
      <c r="Q123" s="33" t="s">
        <v>59</v>
      </c>
      <c r="R123" s="33" t="s">
        <v>59</v>
      </c>
      <c r="S123" s="33" t="s">
        <v>59</v>
      </c>
      <c r="T123" s="33" t="s">
        <v>59</v>
      </c>
      <c r="U123" s="33">
        <v>7</v>
      </c>
      <c r="V123" s="33" t="s">
        <v>59</v>
      </c>
      <c r="W123" s="33" t="s">
        <v>6</v>
      </c>
      <c r="X123" s="37" t="s">
        <v>59</v>
      </c>
      <c r="Y123" s="37" t="s">
        <v>59</v>
      </c>
      <c r="Z123" s="37" t="s">
        <v>59</v>
      </c>
      <c r="AA123" s="37" t="s">
        <v>67</v>
      </c>
      <c r="AB123" s="34" t="s">
        <v>59</v>
      </c>
      <c r="AC123" s="39" t="s">
        <v>61</v>
      </c>
      <c r="AD123" s="40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</row>
    <row r="124" spans="1:64" ht="64.7" customHeight="1">
      <c r="A124" s="76"/>
      <c r="B124" s="76"/>
      <c r="C124" s="74"/>
      <c r="D124" s="75"/>
      <c r="E124" s="33" t="s">
        <v>84</v>
      </c>
      <c r="F124" s="56" t="s">
        <v>85</v>
      </c>
      <c r="G124" s="33" t="s">
        <v>86</v>
      </c>
      <c r="H124" s="34" t="s">
        <v>6</v>
      </c>
      <c r="I124" s="33" t="s">
        <v>87</v>
      </c>
      <c r="J124" s="36" t="s">
        <v>56</v>
      </c>
      <c r="K124" s="36" t="s">
        <v>56</v>
      </c>
      <c r="L124" s="33" t="s">
        <v>88</v>
      </c>
      <c r="M124" s="33">
        <v>2</v>
      </c>
      <c r="N124" s="33">
        <v>4</v>
      </c>
      <c r="O124" s="33">
        <f>M124*N124</f>
        <v>8</v>
      </c>
      <c r="P124" s="33" t="str">
        <f>+IF(AND(O124&gt;1,O124&lt;=4),"BAJO",IF(AND(O124&gt;=5,O124&lt;=8),"MEDIO",IF(AND(O124&gt;=9,O124&lt;=20),"ALTO",IF(AND(O124&gt;=21,O124&lt;=24),"MUY ALTO"))))</f>
        <v>MEDIO</v>
      </c>
      <c r="Q124" s="33">
        <v>10</v>
      </c>
      <c r="R124" s="38">
        <f>O124*Q124</f>
        <v>80</v>
      </c>
      <c r="S124" s="33" t="str">
        <f>+IF(AND(R124&gt;=1,R124&lt;=20),"IV",IF(AND(R124&gt;=40,R124&lt;=120),"III",IF(AND(R124&gt;=150,R124&lt;=500),"II",IF(AND(R124&gt;=600,R124&lt;=4000),"I",0))))</f>
        <v>III</v>
      </c>
      <c r="T124" s="33" t="str">
        <f>+IF(AND(R124&gt;=1,R124&lt;=20),"Aceptable",IF(AND(R124&gt;=40,R124&lt;=120),"Mejorable",IF(AND(R124&gt;=150,R124&lt;=500),"Aceptable con control específico",IF(AND(R124&gt;=600,R124&lt;=4000),"No aceptable",0))))</f>
        <v>Mejorable</v>
      </c>
      <c r="U124" s="33">
        <v>7</v>
      </c>
      <c r="V124" s="33" t="s">
        <v>89</v>
      </c>
      <c r="W124" s="33" t="s">
        <v>6</v>
      </c>
      <c r="X124" s="33" t="s">
        <v>59</v>
      </c>
      <c r="Y124" s="33" t="s">
        <v>59</v>
      </c>
      <c r="Z124" s="33" t="s">
        <v>59</v>
      </c>
      <c r="AA124" s="33" t="s">
        <v>90</v>
      </c>
      <c r="AB124" s="34" t="s">
        <v>59</v>
      </c>
      <c r="AC124" s="39" t="s">
        <v>61</v>
      </c>
      <c r="AD124" s="40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</row>
    <row r="125" spans="1:64" ht="63.75">
      <c r="A125" s="76"/>
      <c r="B125" s="76"/>
      <c r="C125" s="76" t="s">
        <v>214</v>
      </c>
      <c r="D125" s="78" t="s">
        <v>215</v>
      </c>
      <c r="E125" s="33" t="s">
        <v>156</v>
      </c>
      <c r="F125" s="46" t="s">
        <v>157</v>
      </c>
      <c r="G125" s="33" t="s">
        <v>158</v>
      </c>
      <c r="H125" s="36" t="s">
        <v>6</v>
      </c>
      <c r="I125" s="47" t="s">
        <v>159</v>
      </c>
      <c r="J125" s="36" t="s">
        <v>56</v>
      </c>
      <c r="K125" s="36" t="s">
        <v>56</v>
      </c>
      <c r="L125" s="33" t="s">
        <v>160</v>
      </c>
      <c r="M125" s="33">
        <v>2</v>
      </c>
      <c r="N125" s="33">
        <v>4</v>
      </c>
      <c r="O125" s="33">
        <f>M125*N125</f>
        <v>8</v>
      </c>
      <c r="P125" s="33" t="str">
        <f>+IF(AND(O125&gt;1,O125&lt;=4),"BAJO",IF(AND(O125&gt;=5,O125&lt;=8),"MEDIO",IF(AND(O125&gt;=9,O125&lt;=20),"ALTO",IF(AND(O125&gt;=21,O125&lt;=24),"MUY ALTO"))))</f>
        <v>MEDIO</v>
      </c>
      <c r="Q125" s="33">
        <v>25</v>
      </c>
      <c r="R125" s="38">
        <f>O125*Q125</f>
        <v>200</v>
      </c>
      <c r="S125" s="33" t="str">
        <f>+IF(AND(R125&gt;=1,R125&lt;=20),"IV",IF(AND(R125&gt;=40,R125&lt;=120),"III",IF(AND(R125&gt;=150,R125&lt;=500),"II",IF(AND(R125&gt;=600,R125&lt;=4000),"I",0))))</f>
        <v>II</v>
      </c>
      <c r="T125" s="33" t="str">
        <f>+IF(AND(R125&gt;=1,R125&lt;=20),"Aceptable",IF(AND(R125&gt;=40,R125&lt;=120),"Mejorable",IF(AND(R125&gt;=150,R125&lt;=500),"No aceptable o aceptable con control específico",IF(AND(R125&gt;=600,R125&lt;=4000),"No aceptable",0))))</f>
        <v>No aceptable o aceptable con control específico</v>
      </c>
      <c r="U125" s="33">
        <v>2</v>
      </c>
      <c r="V125" s="47" t="s">
        <v>58</v>
      </c>
      <c r="W125" s="33" t="s">
        <v>6</v>
      </c>
      <c r="X125" s="33" t="s">
        <v>59</v>
      </c>
      <c r="Y125" s="33" t="s">
        <v>59</v>
      </c>
      <c r="Z125" s="33" t="s">
        <v>59</v>
      </c>
      <c r="AA125" s="33" t="s">
        <v>161</v>
      </c>
      <c r="AB125" s="36" t="s">
        <v>162</v>
      </c>
      <c r="AC125" s="48" t="s">
        <v>76</v>
      </c>
      <c r="AD125" s="49"/>
      <c r="AE125" s="49"/>
      <c r="AF125" s="49"/>
      <c r="AG125" s="49"/>
      <c r="AH125" s="49"/>
      <c r="AI125" s="25"/>
      <c r="AJ125" s="25"/>
      <c r="AK125" s="2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</row>
    <row r="126" spans="1:64" ht="47.85" customHeight="1">
      <c r="A126" s="76"/>
      <c r="B126" s="76"/>
      <c r="C126" s="76"/>
      <c r="D126" s="78"/>
      <c r="E126" s="33" t="s">
        <v>84</v>
      </c>
      <c r="F126" s="50" t="s">
        <v>85</v>
      </c>
      <c r="G126" s="33" t="s">
        <v>86</v>
      </c>
      <c r="H126" s="36" t="s">
        <v>6</v>
      </c>
      <c r="I126" s="33" t="s">
        <v>87</v>
      </c>
      <c r="J126" s="36" t="s">
        <v>56</v>
      </c>
      <c r="K126" s="36" t="s">
        <v>56</v>
      </c>
      <c r="L126" s="33" t="s">
        <v>160</v>
      </c>
      <c r="M126" s="33">
        <v>2</v>
      </c>
      <c r="N126" s="33">
        <v>4</v>
      </c>
      <c r="O126" s="33">
        <f>M126*N126</f>
        <v>8</v>
      </c>
      <c r="P126" s="33" t="str">
        <f>+IF(AND(O126&gt;1,O126&lt;=4),"BAJO",IF(AND(O126&gt;=5,O126&lt;=8),"MEDIO",IF(AND(O126&gt;=9,O126&lt;=20),"ALTO",IF(AND(O126&gt;=21,O126&lt;=24),"MUY ALTO"))))</f>
        <v>MEDIO</v>
      </c>
      <c r="Q126" s="33">
        <v>10</v>
      </c>
      <c r="R126" s="38">
        <f>O126*Q126</f>
        <v>80</v>
      </c>
      <c r="S126" s="33" t="str">
        <f>+IF(AND(R126&gt;=1,R126&lt;=20),"IV",IF(AND(R126&gt;=40,R126&lt;=120),"III",IF(AND(R126&gt;=150,R126&lt;=500),"II",IF(AND(R126&gt;=600,R126&lt;=4000),"I",0))))</f>
        <v>III</v>
      </c>
      <c r="T126" s="33" t="str">
        <f>+IF(AND(R126&gt;=1,R126&lt;=20),"Aceptable",IF(AND(R126&gt;=40,R126&lt;=120),"Mejorable",IF(AND(R126&gt;=150,R126&lt;=500),"No aceptable o aceptable con control específico",IF(AND(R126&gt;=600,R126&lt;=4000),"No aceptable",0))))</f>
        <v>Mejorable</v>
      </c>
      <c r="U126" s="33">
        <v>2</v>
      </c>
      <c r="V126" s="33" t="s">
        <v>89</v>
      </c>
      <c r="W126" s="33" t="s">
        <v>8</v>
      </c>
      <c r="X126" s="33" t="s">
        <v>59</v>
      </c>
      <c r="Y126" s="33" t="s">
        <v>59</v>
      </c>
      <c r="Z126" s="33" t="s">
        <v>59</v>
      </c>
      <c r="AA126" s="33" t="s">
        <v>90</v>
      </c>
      <c r="AB126" s="33" t="s">
        <v>162</v>
      </c>
      <c r="AC126" s="48" t="s">
        <v>76</v>
      </c>
      <c r="AF126" s="49"/>
      <c r="AG126" s="49"/>
      <c r="AH126" s="49"/>
      <c r="AI126" s="49"/>
      <c r="AJ126" s="49"/>
      <c r="AK126" s="49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</row>
    <row r="127" spans="1:64" ht="51.75" customHeight="1">
      <c r="A127" s="76"/>
      <c r="B127" s="76"/>
      <c r="C127" s="76"/>
      <c r="D127" s="78"/>
      <c r="E127" s="33" t="s">
        <v>163</v>
      </c>
      <c r="F127" s="33" t="s">
        <v>164</v>
      </c>
      <c r="G127" s="33" t="s">
        <v>165</v>
      </c>
      <c r="H127" s="36" t="s">
        <v>6</v>
      </c>
      <c r="I127" s="51" t="s">
        <v>166</v>
      </c>
      <c r="J127" s="36" t="s">
        <v>56</v>
      </c>
      <c r="K127" s="33" t="s">
        <v>167</v>
      </c>
      <c r="L127" s="36" t="s">
        <v>56</v>
      </c>
      <c r="M127" s="33">
        <v>2</v>
      </c>
      <c r="N127" s="33">
        <v>1</v>
      </c>
      <c r="O127" s="33">
        <f>M127*N127</f>
        <v>2</v>
      </c>
      <c r="P127" s="33" t="str">
        <f>+IF(AND(O127&gt;1,O127&lt;=4),"BAJO",IF(AND(O127&gt;=5,O127&lt;=8),"MEDIO",IF(AND(O127&gt;=9,O127&lt;=20),"ALTO",IF(AND(O127&gt;=21,O127&lt;=24),"MUY ALTO"))))</f>
        <v>BAJO</v>
      </c>
      <c r="Q127" s="33">
        <v>25</v>
      </c>
      <c r="R127" s="38">
        <f>O127*Q127</f>
        <v>50</v>
      </c>
      <c r="S127" s="33" t="str">
        <f>+IF(AND(R127&gt;=1,R127&lt;=20),"IV",IF(AND(R127&gt;=40,R127&lt;=120),"III",IF(AND(R127&gt;=150,R127&lt;=500),"II",IF(AND(R127&gt;=600,R127&lt;=4000),"I",0))))</f>
        <v>III</v>
      </c>
      <c r="T127" s="33" t="str">
        <f>+IF(AND(R127&gt;=1,R127&lt;=20),"Aceptable",IF(AND(R127&gt;=40,R127&lt;=120),"Mejorable",IF(AND(R127&gt;=150,R127&lt;=500),"No aceptable o aceptable con control específico",IF(AND(R127&gt;=600,R127&lt;=4000),"No aceptable",0))))</f>
        <v>Mejorable</v>
      </c>
      <c r="U127" s="33">
        <v>2</v>
      </c>
      <c r="V127" s="51" t="s">
        <v>168</v>
      </c>
      <c r="W127" s="33" t="s">
        <v>6</v>
      </c>
      <c r="X127" s="33" t="s">
        <v>59</v>
      </c>
      <c r="Y127" s="33" t="s">
        <v>59</v>
      </c>
      <c r="Z127" s="33" t="s">
        <v>59</v>
      </c>
      <c r="AA127" s="47" t="s">
        <v>133</v>
      </c>
      <c r="AB127" s="36" t="s">
        <v>162</v>
      </c>
      <c r="AC127" s="48" t="s">
        <v>169</v>
      </c>
      <c r="AD127" s="49"/>
      <c r="AE127" s="49"/>
      <c r="AF127" s="49"/>
      <c r="AG127" s="49"/>
      <c r="AH127" s="49"/>
      <c r="AI127" s="49"/>
      <c r="AJ127" s="49"/>
      <c r="AK127" s="49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</row>
    <row r="128" spans="1:64" ht="74.650000000000006" customHeight="1">
      <c r="A128" s="76"/>
      <c r="B128" s="76"/>
      <c r="C128" s="76"/>
      <c r="D128" s="78"/>
      <c r="E128" s="33" t="s">
        <v>62</v>
      </c>
      <c r="F128" s="33" t="s">
        <v>170</v>
      </c>
      <c r="G128" s="33" t="s">
        <v>171</v>
      </c>
      <c r="H128" s="36" t="s">
        <v>6</v>
      </c>
      <c r="I128" s="33" t="s">
        <v>172</v>
      </c>
      <c r="J128" s="36" t="s">
        <v>56</v>
      </c>
      <c r="K128" s="36" t="s">
        <v>56</v>
      </c>
      <c r="L128" s="33" t="s">
        <v>66</v>
      </c>
      <c r="M128" s="33" t="s">
        <v>59</v>
      </c>
      <c r="N128" s="33" t="s">
        <v>59</v>
      </c>
      <c r="O128" s="33" t="s">
        <v>59</v>
      </c>
      <c r="P128" s="33" t="s">
        <v>59</v>
      </c>
      <c r="Q128" s="33" t="s">
        <v>59</v>
      </c>
      <c r="R128" s="33" t="s">
        <v>59</v>
      </c>
      <c r="S128" s="33" t="s">
        <v>59</v>
      </c>
      <c r="T128" s="33" t="s">
        <v>59</v>
      </c>
      <c r="U128" s="33">
        <v>2</v>
      </c>
      <c r="V128" s="33" t="s">
        <v>59</v>
      </c>
      <c r="W128" s="33" t="s">
        <v>6</v>
      </c>
      <c r="X128" s="33" t="s">
        <v>59</v>
      </c>
      <c r="Y128" s="33" t="s">
        <v>59</v>
      </c>
      <c r="Z128" s="33" t="s">
        <v>59</v>
      </c>
      <c r="AA128" s="33" t="s">
        <v>67</v>
      </c>
      <c r="AB128" s="36" t="s">
        <v>59</v>
      </c>
      <c r="AC128" s="48" t="s">
        <v>76</v>
      </c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</row>
    <row r="129" spans="1:64" s="59" customFormat="1" ht="51.75" customHeight="1">
      <c r="A129" s="76"/>
      <c r="B129" s="76"/>
      <c r="C129" s="76"/>
      <c r="D129" s="78"/>
      <c r="E129" s="33" t="s">
        <v>92</v>
      </c>
      <c r="F129" s="33" t="s">
        <v>93</v>
      </c>
      <c r="G129" s="33" t="s">
        <v>94</v>
      </c>
      <c r="H129" s="33" t="s">
        <v>6</v>
      </c>
      <c r="I129" s="33" t="s">
        <v>95</v>
      </c>
      <c r="J129" s="33" t="s">
        <v>56</v>
      </c>
      <c r="K129" s="33" t="s">
        <v>56</v>
      </c>
      <c r="L129" s="33" t="s">
        <v>96</v>
      </c>
      <c r="M129" s="33">
        <v>2</v>
      </c>
      <c r="N129" s="33">
        <v>3</v>
      </c>
      <c r="O129" s="33">
        <f t="shared" ref="O129:O140" si="5">M129*N129</f>
        <v>6</v>
      </c>
      <c r="P129" s="33" t="str">
        <f t="shared" ref="P129:P140" si="6">+IF(AND(O129&gt;1,O129&lt;=4),"BAJO",IF(AND(O129&gt;=5,O129&lt;=8),"MEDIO",IF(AND(O129&gt;=9,O129&lt;=20),"ALTO",IF(AND(O129&gt;=21,O129&lt;=24),"MUY ALTO"))))</f>
        <v>MEDIO</v>
      </c>
      <c r="Q129" s="33">
        <v>25</v>
      </c>
      <c r="R129" s="33">
        <f t="shared" ref="R129:R140" si="7">O129*Q129</f>
        <v>150</v>
      </c>
      <c r="S129" s="33" t="str">
        <f t="shared" ref="S129:S140" si="8">+IF(AND(R129&gt;=1,R129&lt;=20),"IV",IF(AND(R129&gt;=40,R129&lt;=120),"III",IF(AND(R129&gt;=150,R129&lt;=500),"II",IF(AND(R129&gt;=600,R129&lt;=4000),"I",0))))</f>
        <v>II</v>
      </c>
      <c r="T129" s="33" t="str">
        <f>+IF(AND(R129&gt;=1,R129&lt;=20),"Aceptable",IF(AND(R129&gt;=40,R129&lt;=120),"Mejorable",IF(AND(R129&gt;=150,R129&lt;=500),"Aceptable con control específico",IF(AND(R129&gt;=600,R129&lt;=4000),"No aceptable",0))))</f>
        <v>Aceptable con control específico</v>
      </c>
      <c r="U129" s="33">
        <v>2</v>
      </c>
      <c r="V129" s="51" t="s">
        <v>97</v>
      </c>
      <c r="W129" s="51" t="s">
        <v>6</v>
      </c>
      <c r="X129" s="51" t="s">
        <v>59</v>
      </c>
      <c r="Y129" s="51" t="s">
        <v>59</v>
      </c>
      <c r="Z129" s="51" t="s">
        <v>59</v>
      </c>
      <c r="AA129" s="51" t="s">
        <v>99</v>
      </c>
      <c r="AB129" s="51" t="s">
        <v>100</v>
      </c>
      <c r="AC129" s="39" t="s">
        <v>101</v>
      </c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</row>
    <row r="130" spans="1:64" ht="55.7" customHeight="1">
      <c r="A130" s="76"/>
      <c r="B130" s="76"/>
      <c r="C130" s="76"/>
      <c r="D130" s="78"/>
      <c r="E130" s="33" t="s">
        <v>173</v>
      </c>
      <c r="F130" s="33" t="s">
        <v>146</v>
      </c>
      <c r="G130" s="33" t="s">
        <v>147</v>
      </c>
      <c r="H130" s="36" t="s">
        <v>6</v>
      </c>
      <c r="I130" s="33" t="s">
        <v>174</v>
      </c>
      <c r="J130" s="36" t="s">
        <v>56</v>
      </c>
      <c r="K130" s="36" t="s">
        <v>56</v>
      </c>
      <c r="L130" s="33" t="s">
        <v>56</v>
      </c>
      <c r="M130" s="33">
        <v>2</v>
      </c>
      <c r="N130" s="33">
        <v>4</v>
      </c>
      <c r="O130" s="33">
        <f t="shared" si="5"/>
        <v>8</v>
      </c>
      <c r="P130" s="33" t="str">
        <f t="shared" si="6"/>
        <v>MEDIO</v>
      </c>
      <c r="Q130" s="33">
        <v>10</v>
      </c>
      <c r="R130" s="38">
        <f t="shared" si="7"/>
        <v>80</v>
      </c>
      <c r="S130" s="33" t="str">
        <f t="shared" si="8"/>
        <v>III</v>
      </c>
      <c r="T130" s="33" t="str">
        <f t="shared" ref="T130:T136" si="9">+IF(AND(R130&gt;=1,R130&lt;=20),"Aceptable",IF(AND(R130&gt;=40,R130&lt;=120),"Mejorable",IF(AND(R130&gt;=150,R130&lt;=500),"No aceptable o aceptable con control específico",IF(AND(R130&gt;=600,R130&lt;=4000),"No aceptable",0))))</f>
        <v>Mejorable</v>
      </c>
      <c r="U130" s="33">
        <v>2</v>
      </c>
      <c r="V130" s="33" t="s">
        <v>149</v>
      </c>
      <c r="W130" s="33" t="s">
        <v>8</v>
      </c>
      <c r="X130" s="33" t="s">
        <v>59</v>
      </c>
      <c r="Y130" s="33" t="s">
        <v>59</v>
      </c>
      <c r="Z130" s="33" t="s">
        <v>59</v>
      </c>
      <c r="AA130" s="33" t="s">
        <v>150</v>
      </c>
      <c r="AB130" s="36" t="s">
        <v>162</v>
      </c>
      <c r="AC130" s="48" t="s">
        <v>169</v>
      </c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</row>
    <row r="131" spans="1:64" ht="55.7" customHeight="1">
      <c r="A131" s="76"/>
      <c r="B131" s="76"/>
      <c r="C131" s="76"/>
      <c r="D131" s="78"/>
      <c r="E131" s="33" t="s">
        <v>68</v>
      </c>
      <c r="F131" s="33" t="s">
        <v>175</v>
      </c>
      <c r="G131" s="33" t="s">
        <v>70</v>
      </c>
      <c r="H131" s="52" t="s">
        <v>6</v>
      </c>
      <c r="I131" s="52" t="s">
        <v>176</v>
      </c>
      <c r="J131" s="33" t="s">
        <v>72</v>
      </c>
      <c r="K131" s="36" t="s">
        <v>56</v>
      </c>
      <c r="L131" s="53" t="s">
        <v>73</v>
      </c>
      <c r="M131" s="53">
        <v>2</v>
      </c>
      <c r="N131" s="53">
        <v>4</v>
      </c>
      <c r="O131" s="33">
        <f t="shared" si="5"/>
        <v>8</v>
      </c>
      <c r="P131" s="33" t="str">
        <f t="shared" si="6"/>
        <v>MEDIO</v>
      </c>
      <c r="Q131" s="53">
        <v>25</v>
      </c>
      <c r="R131" s="38">
        <f t="shared" si="7"/>
        <v>200</v>
      </c>
      <c r="S131" s="33" t="str">
        <f t="shared" si="8"/>
        <v>II</v>
      </c>
      <c r="T131" s="33" t="str">
        <f t="shared" si="9"/>
        <v>No aceptable o aceptable con control específico</v>
      </c>
      <c r="U131" s="33">
        <v>2</v>
      </c>
      <c r="V131" s="33" t="s">
        <v>82</v>
      </c>
      <c r="W131" s="54" t="s">
        <v>6</v>
      </c>
      <c r="X131" s="33" t="s">
        <v>59</v>
      </c>
      <c r="Y131" s="33" t="s">
        <v>59</v>
      </c>
      <c r="Z131" s="33" t="s">
        <v>59</v>
      </c>
      <c r="AA131" s="53" t="s">
        <v>177</v>
      </c>
      <c r="AB131" s="53" t="s">
        <v>216</v>
      </c>
      <c r="AC131" s="48" t="s">
        <v>169</v>
      </c>
      <c r="AD131" s="25"/>
      <c r="AE131" s="25"/>
      <c r="AF131" s="25"/>
      <c r="AG131" s="25"/>
      <c r="AH131" s="25"/>
      <c r="AI131" s="25"/>
      <c r="AJ131" s="25"/>
      <c r="AK131" s="2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</row>
    <row r="132" spans="1:64" ht="56.65" customHeight="1">
      <c r="A132" s="76"/>
      <c r="B132" s="76"/>
      <c r="C132" s="76"/>
      <c r="D132" s="78"/>
      <c r="E132" s="33" t="s">
        <v>77</v>
      </c>
      <c r="F132" s="33" t="s">
        <v>78</v>
      </c>
      <c r="G132" s="33" t="s">
        <v>79</v>
      </c>
      <c r="H132" s="36" t="s">
        <v>6</v>
      </c>
      <c r="I132" s="33" t="s">
        <v>80</v>
      </c>
      <c r="J132" s="33" t="s">
        <v>56</v>
      </c>
      <c r="K132" s="33" t="s">
        <v>56</v>
      </c>
      <c r="L132" s="33" t="s">
        <v>81</v>
      </c>
      <c r="M132" s="33">
        <v>2</v>
      </c>
      <c r="N132" s="33">
        <v>1</v>
      </c>
      <c r="O132" s="33">
        <f t="shared" si="5"/>
        <v>2</v>
      </c>
      <c r="P132" s="33" t="str">
        <f t="shared" si="6"/>
        <v>BAJO</v>
      </c>
      <c r="Q132" s="33">
        <v>60</v>
      </c>
      <c r="R132" s="38">
        <f t="shared" si="7"/>
        <v>120</v>
      </c>
      <c r="S132" s="33" t="str">
        <f t="shared" si="8"/>
        <v>III</v>
      </c>
      <c r="T132" s="33" t="str">
        <f t="shared" si="9"/>
        <v>Mejorable</v>
      </c>
      <c r="U132" s="33">
        <v>2</v>
      </c>
      <c r="V132" s="33" t="s">
        <v>82</v>
      </c>
      <c r="W132" s="33" t="s">
        <v>6</v>
      </c>
      <c r="X132" s="33" t="s">
        <v>59</v>
      </c>
      <c r="Y132" s="33" t="s">
        <v>59</v>
      </c>
      <c r="Z132" s="33" t="s">
        <v>59</v>
      </c>
      <c r="AA132" s="33" t="s">
        <v>83</v>
      </c>
      <c r="AB132" s="36" t="s">
        <v>162</v>
      </c>
      <c r="AC132" s="48" t="s">
        <v>76</v>
      </c>
      <c r="AD132" s="49"/>
      <c r="AE132" s="49"/>
      <c r="AF132" s="49"/>
      <c r="AG132" s="49"/>
      <c r="AH132" s="25"/>
      <c r="AI132" s="25"/>
      <c r="AJ132" s="25"/>
      <c r="AK132" s="2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</row>
    <row r="133" spans="1:64" ht="62.65" customHeight="1">
      <c r="A133" s="76"/>
      <c r="B133" s="76"/>
      <c r="C133" s="76"/>
      <c r="D133" s="45" t="s">
        <v>217</v>
      </c>
      <c r="E133" s="33" t="s">
        <v>68</v>
      </c>
      <c r="F133" s="33" t="s">
        <v>175</v>
      </c>
      <c r="G133" s="33" t="s">
        <v>70</v>
      </c>
      <c r="H133" s="52" t="s">
        <v>6</v>
      </c>
      <c r="I133" s="52" t="s">
        <v>176</v>
      </c>
      <c r="J133" s="33" t="s">
        <v>72</v>
      </c>
      <c r="K133" s="36" t="s">
        <v>56</v>
      </c>
      <c r="L133" s="53" t="s">
        <v>73</v>
      </c>
      <c r="M133" s="53">
        <v>2</v>
      </c>
      <c r="N133" s="53">
        <v>4</v>
      </c>
      <c r="O133" s="33">
        <f t="shared" si="5"/>
        <v>8</v>
      </c>
      <c r="P133" s="33" t="str">
        <f t="shared" si="6"/>
        <v>MEDIO</v>
      </c>
      <c r="Q133" s="53">
        <v>25</v>
      </c>
      <c r="R133" s="38">
        <f t="shared" si="7"/>
        <v>200</v>
      </c>
      <c r="S133" s="33" t="str">
        <f t="shared" si="8"/>
        <v>II</v>
      </c>
      <c r="T133" s="33" t="str">
        <f t="shared" si="9"/>
        <v>No aceptable o aceptable con control específico</v>
      </c>
      <c r="U133" s="33">
        <v>2</v>
      </c>
      <c r="V133" s="33" t="s">
        <v>82</v>
      </c>
      <c r="W133" s="54" t="s">
        <v>6</v>
      </c>
      <c r="X133" s="33" t="s">
        <v>59</v>
      </c>
      <c r="Y133" s="33" t="s">
        <v>59</v>
      </c>
      <c r="Z133" s="33" t="s">
        <v>59</v>
      </c>
      <c r="AA133" s="53" t="s">
        <v>177</v>
      </c>
      <c r="AB133" s="53" t="s">
        <v>216</v>
      </c>
      <c r="AC133" s="48" t="s">
        <v>169</v>
      </c>
      <c r="AD133" s="25"/>
      <c r="AE133" s="25"/>
      <c r="AF133" s="25"/>
      <c r="AG133" s="25"/>
      <c r="AH133" s="25"/>
      <c r="AI133" s="25"/>
      <c r="AJ133" s="25"/>
      <c r="AK133" s="2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</row>
    <row r="134" spans="1:64" ht="63.75">
      <c r="A134" s="76"/>
      <c r="B134" s="76"/>
      <c r="C134" s="76"/>
      <c r="D134" s="78" t="s">
        <v>218</v>
      </c>
      <c r="E134" s="33" t="s">
        <v>156</v>
      </c>
      <c r="F134" s="46" t="s">
        <v>157</v>
      </c>
      <c r="G134" s="33" t="s">
        <v>158</v>
      </c>
      <c r="H134" s="36" t="s">
        <v>6</v>
      </c>
      <c r="I134" s="47" t="s">
        <v>159</v>
      </c>
      <c r="J134" s="36" t="s">
        <v>56</v>
      </c>
      <c r="K134" s="36" t="s">
        <v>56</v>
      </c>
      <c r="L134" s="33" t="s">
        <v>160</v>
      </c>
      <c r="M134" s="33">
        <v>2</v>
      </c>
      <c r="N134" s="33">
        <v>4</v>
      </c>
      <c r="O134" s="33">
        <f t="shared" si="5"/>
        <v>8</v>
      </c>
      <c r="P134" s="33" t="str">
        <f t="shared" si="6"/>
        <v>MEDIO</v>
      </c>
      <c r="Q134" s="33">
        <v>25</v>
      </c>
      <c r="R134" s="38">
        <f t="shared" si="7"/>
        <v>200</v>
      </c>
      <c r="S134" s="33" t="str">
        <f t="shared" si="8"/>
        <v>II</v>
      </c>
      <c r="T134" s="33" t="str">
        <f t="shared" si="9"/>
        <v>No aceptable o aceptable con control específico</v>
      </c>
      <c r="U134" s="33">
        <v>5</v>
      </c>
      <c r="V134" s="47" t="s">
        <v>58</v>
      </c>
      <c r="W134" s="33" t="s">
        <v>6</v>
      </c>
      <c r="X134" s="33" t="s">
        <v>59</v>
      </c>
      <c r="Y134" s="33" t="s">
        <v>59</v>
      </c>
      <c r="Z134" s="33" t="s">
        <v>59</v>
      </c>
      <c r="AA134" s="33" t="s">
        <v>161</v>
      </c>
      <c r="AB134" s="36" t="s">
        <v>162</v>
      </c>
      <c r="AC134" s="48" t="s">
        <v>76</v>
      </c>
      <c r="AD134" s="49"/>
      <c r="AE134" s="49"/>
      <c r="AF134" s="49"/>
      <c r="AG134" s="49"/>
      <c r="AH134" s="49"/>
      <c r="AI134" s="25"/>
      <c r="AJ134" s="25"/>
      <c r="AK134" s="2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</row>
    <row r="135" spans="1:64" ht="49.7" customHeight="1">
      <c r="A135" s="76"/>
      <c r="B135" s="76"/>
      <c r="C135" s="76"/>
      <c r="D135" s="78"/>
      <c r="E135" s="33" t="s">
        <v>163</v>
      </c>
      <c r="F135" s="33" t="s">
        <v>164</v>
      </c>
      <c r="G135" s="33" t="s">
        <v>165</v>
      </c>
      <c r="H135" s="36" t="s">
        <v>6</v>
      </c>
      <c r="I135" s="51" t="s">
        <v>166</v>
      </c>
      <c r="J135" s="36" t="s">
        <v>56</v>
      </c>
      <c r="K135" s="33" t="s">
        <v>167</v>
      </c>
      <c r="L135" s="36" t="s">
        <v>56</v>
      </c>
      <c r="M135" s="33">
        <v>2</v>
      </c>
      <c r="N135" s="33">
        <v>1</v>
      </c>
      <c r="O135" s="33">
        <f t="shared" si="5"/>
        <v>2</v>
      </c>
      <c r="P135" s="33" t="str">
        <f t="shared" si="6"/>
        <v>BAJO</v>
      </c>
      <c r="Q135" s="33">
        <v>25</v>
      </c>
      <c r="R135" s="38">
        <f t="shared" si="7"/>
        <v>50</v>
      </c>
      <c r="S135" s="33" t="str">
        <f t="shared" si="8"/>
        <v>III</v>
      </c>
      <c r="T135" s="33" t="str">
        <f t="shared" si="9"/>
        <v>Mejorable</v>
      </c>
      <c r="U135" s="33">
        <v>5</v>
      </c>
      <c r="V135" s="51" t="s">
        <v>168</v>
      </c>
      <c r="W135" s="33" t="s">
        <v>6</v>
      </c>
      <c r="X135" s="33" t="s">
        <v>59</v>
      </c>
      <c r="Y135" s="33" t="s">
        <v>59</v>
      </c>
      <c r="Z135" s="33" t="s">
        <v>59</v>
      </c>
      <c r="AA135" s="33" t="s">
        <v>133</v>
      </c>
      <c r="AB135" s="36" t="s">
        <v>162</v>
      </c>
      <c r="AC135" s="48" t="s">
        <v>169</v>
      </c>
      <c r="AD135" s="49"/>
      <c r="AE135" s="49"/>
      <c r="AF135" s="49"/>
      <c r="AG135" s="49"/>
      <c r="AH135" s="49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</row>
    <row r="136" spans="1:64" ht="63.75">
      <c r="A136" s="76"/>
      <c r="B136" s="76"/>
      <c r="C136" s="76"/>
      <c r="D136" s="78"/>
      <c r="E136" s="33" t="s">
        <v>182</v>
      </c>
      <c r="F136" s="33" t="s">
        <v>219</v>
      </c>
      <c r="G136" s="33" t="s">
        <v>220</v>
      </c>
      <c r="H136" s="36" t="s">
        <v>6</v>
      </c>
      <c r="I136" s="33" t="s">
        <v>203</v>
      </c>
      <c r="J136" s="36" t="s">
        <v>56</v>
      </c>
      <c r="K136" s="36" t="s">
        <v>56</v>
      </c>
      <c r="L136" s="33" t="s">
        <v>221</v>
      </c>
      <c r="M136" s="33">
        <v>2</v>
      </c>
      <c r="N136" s="33">
        <v>3</v>
      </c>
      <c r="O136" s="33">
        <f t="shared" si="5"/>
        <v>6</v>
      </c>
      <c r="P136" s="33" t="str">
        <f t="shared" si="6"/>
        <v>MEDIO</v>
      </c>
      <c r="Q136" s="33">
        <v>25</v>
      </c>
      <c r="R136" s="38">
        <f t="shared" si="7"/>
        <v>150</v>
      </c>
      <c r="S136" s="33" t="str">
        <f t="shared" si="8"/>
        <v>II</v>
      </c>
      <c r="T136" s="33" t="str">
        <f t="shared" si="9"/>
        <v>No aceptable o aceptable con control específico</v>
      </c>
      <c r="U136" s="33">
        <v>5</v>
      </c>
      <c r="V136" s="33" t="s">
        <v>203</v>
      </c>
      <c r="W136" s="33" t="s">
        <v>6</v>
      </c>
      <c r="X136" s="33"/>
      <c r="Y136" s="33"/>
      <c r="Z136" s="33"/>
      <c r="AA136" s="33" t="s">
        <v>205</v>
      </c>
      <c r="AB136" s="33" t="s">
        <v>222</v>
      </c>
      <c r="AC136" s="48" t="s">
        <v>207</v>
      </c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</row>
    <row r="137" spans="1:64" s="59" customFormat="1" ht="51.75" customHeight="1">
      <c r="A137" s="76"/>
      <c r="B137" s="76"/>
      <c r="C137" s="76"/>
      <c r="D137" s="78"/>
      <c r="E137" s="33" t="s">
        <v>92</v>
      </c>
      <c r="F137" s="33" t="s">
        <v>93</v>
      </c>
      <c r="G137" s="33" t="s">
        <v>94</v>
      </c>
      <c r="H137" s="33" t="s">
        <v>6</v>
      </c>
      <c r="I137" s="33" t="s">
        <v>95</v>
      </c>
      <c r="J137" s="33" t="s">
        <v>56</v>
      </c>
      <c r="K137" s="33" t="s">
        <v>56</v>
      </c>
      <c r="L137" s="33" t="s">
        <v>96</v>
      </c>
      <c r="M137" s="33">
        <v>2</v>
      </c>
      <c r="N137" s="33">
        <v>3</v>
      </c>
      <c r="O137" s="33">
        <f t="shared" si="5"/>
        <v>6</v>
      </c>
      <c r="P137" s="33" t="str">
        <f t="shared" si="6"/>
        <v>MEDIO</v>
      </c>
      <c r="Q137" s="33">
        <v>25</v>
      </c>
      <c r="R137" s="33">
        <f t="shared" si="7"/>
        <v>150</v>
      </c>
      <c r="S137" s="33" t="str">
        <f t="shared" si="8"/>
        <v>II</v>
      </c>
      <c r="T137" s="33" t="str">
        <f>+IF(AND(R137&gt;=1,R137&lt;=20),"Aceptable",IF(AND(R137&gt;=40,R137&lt;=120),"Mejorable",IF(AND(R137&gt;=150,R137&lt;=500),"Aceptable con control específico",IF(AND(R137&gt;=600,R137&lt;=4000),"No aceptable",0))))</f>
        <v>Aceptable con control específico</v>
      </c>
      <c r="U137" s="33">
        <v>5</v>
      </c>
      <c r="V137" s="51" t="s">
        <v>97</v>
      </c>
      <c r="W137" s="51" t="s">
        <v>6</v>
      </c>
      <c r="X137" s="51" t="s">
        <v>59</v>
      </c>
      <c r="Y137" s="51" t="s">
        <v>59</v>
      </c>
      <c r="Z137" s="51" t="s">
        <v>59</v>
      </c>
      <c r="AA137" s="51" t="s">
        <v>99</v>
      </c>
      <c r="AB137" s="51" t="s">
        <v>100</v>
      </c>
      <c r="AC137" s="39" t="s">
        <v>101</v>
      </c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</row>
    <row r="138" spans="1:64" s="59" customFormat="1" ht="61.7" customHeight="1">
      <c r="A138" s="76"/>
      <c r="B138" s="76"/>
      <c r="C138" s="76"/>
      <c r="D138" s="41" t="s">
        <v>223</v>
      </c>
      <c r="E138" s="33" t="s">
        <v>92</v>
      </c>
      <c r="F138" s="33" t="s">
        <v>93</v>
      </c>
      <c r="G138" s="33" t="s">
        <v>94</v>
      </c>
      <c r="H138" s="33" t="s">
        <v>6</v>
      </c>
      <c r="I138" s="33" t="s">
        <v>95</v>
      </c>
      <c r="J138" s="33" t="s">
        <v>56</v>
      </c>
      <c r="K138" s="33" t="s">
        <v>56</v>
      </c>
      <c r="L138" s="33" t="s">
        <v>96</v>
      </c>
      <c r="M138" s="33">
        <v>2</v>
      </c>
      <c r="N138" s="33">
        <v>3</v>
      </c>
      <c r="O138" s="33">
        <f t="shared" si="5"/>
        <v>6</v>
      </c>
      <c r="P138" s="33" t="str">
        <f t="shared" si="6"/>
        <v>MEDIO</v>
      </c>
      <c r="Q138" s="33">
        <v>25</v>
      </c>
      <c r="R138" s="33">
        <f t="shared" si="7"/>
        <v>150</v>
      </c>
      <c r="S138" s="33" t="str">
        <f t="shared" si="8"/>
        <v>II</v>
      </c>
      <c r="T138" s="33" t="str">
        <f>+IF(AND(R138&gt;=1,R138&lt;=20),"Aceptable",IF(AND(R138&gt;=40,R138&lt;=120),"Mejorable",IF(AND(R138&gt;=150,R138&lt;=500),"Aceptable con control específico",IF(AND(R138&gt;=600,R138&lt;=4000),"No aceptable",0))))</f>
        <v>Aceptable con control específico</v>
      </c>
      <c r="U138" s="33">
        <v>1</v>
      </c>
      <c r="V138" s="51" t="s">
        <v>97</v>
      </c>
      <c r="W138" s="51" t="s">
        <v>6</v>
      </c>
      <c r="X138" s="51" t="s">
        <v>59</v>
      </c>
      <c r="Y138" s="51" t="s">
        <v>59</v>
      </c>
      <c r="Z138" s="51" t="s">
        <v>59</v>
      </c>
      <c r="AA138" s="51" t="s">
        <v>99</v>
      </c>
      <c r="AB138" s="51" t="s">
        <v>100</v>
      </c>
      <c r="AC138" s="39" t="s">
        <v>101</v>
      </c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</row>
    <row r="139" spans="1:64" ht="61.7" customHeight="1">
      <c r="A139" s="76" t="s">
        <v>48</v>
      </c>
      <c r="B139" s="76" t="s">
        <v>224</v>
      </c>
      <c r="C139" s="76" t="s">
        <v>225</v>
      </c>
      <c r="D139" s="78" t="s">
        <v>226</v>
      </c>
      <c r="E139" s="33" t="s">
        <v>156</v>
      </c>
      <c r="F139" s="33" t="s">
        <v>227</v>
      </c>
      <c r="G139" s="33" t="s">
        <v>158</v>
      </c>
      <c r="H139" s="36" t="s">
        <v>6</v>
      </c>
      <c r="I139" s="47" t="s">
        <v>228</v>
      </c>
      <c r="J139" s="36" t="s">
        <v>56</v>
      </c>
      <c r="K139" s="36" t="s">
        <v>56</v>
      </c>
      <c r="L139" s="33" t="s">
        <v>160</v>
      </c>
      <c r="M139" s="33">
        <v>2</v>
      </c>
      <c r="N139" s="33">
        <v>4</v>
      </c>
      <c r="O139" s="33">
        <f t="shared" si="5"/>
        <v>8</v>
      </c>
      <c r="P139" s="33" t="str">
        <f t="shared" si="6"/>
        <v>MEDIO</v>
      </c>
      <c r="Q139" s="33">
        <v>25</v>
      </c>
      <c r="R139" s="38">
        <f t="shared" si="7"/>
        <v>200</v>
      </c>
      <c r="S139" s="33" t="str">
        <f t="shared" si="8"/>
        <v>II</v>
      </c>
      <c r="T139" s="33" t="str">
        <f>+IF(AND(R139&gt;=1,R139&lt;=20),"Aceptable",IF(AND(R139&gt;=40,R139&lt;=120),"Mejorable",IF(AND(R139&gt;=150,R139&lt;=500),"No aceptable o aceptable con control específico",IF(AND(R139&gt;=600,R139&lt;=4000),"No aceptable",0))))</f>
        <v>No aceptable o aceptable con control específico</v>
      </c>
      <c r="U139" s="33">
        <v>1</v>
      </c>
      <c r="V139" s="47" t="s">
        <v>58</v>
      </c>
      <c r="W139" s="33" t="s">
        <v>6</v>
      </c>
      <c r="X139" s="33" t="s">
        <v>59</v>
      </c>
      <c r="Y139" s="33" t="s">
        <v>59</v>
      </c>
      <c r="Z139" s="33" t="s">
        <v>59</v>
      </c>
      <c r="AA139" s="33" t="s">
        <v>161</v>
      </c>
      <c r="AB139" s="36" t="s">
        <v>162</v>
      </c>
      <c r="AC139" s="48" t="s">
        <v>76</v>
      </c>
      <c r="AD139" s="49"/>
      <c r="AE139" s="49"/>
      <c r="AF139" s="49"/>
      <c r="AG139" s="49"/>
      <c r="AH139" s="49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</row>
    <row r="140" spans="1:64" ht="54.75" customHeight="1">
      <c r="A140" s="76"/>
      <c r="B140" s="76"/>
      <c r="C140" s="76"/>
      <c r="D140" s="78"/>
      <c r="E140" s="33" t="s">
        <v>163</v>
      </c>
      <c r="F140" s="33" t="s">
        <v>164</v>
      </c>
      <c r="G140" s="33" t="s">
        <v>165</v>
      </c>
      <c r="H140" s="36" t="s">
        <v>6</v>
      </c>
      <c r="I140" s="51" t="s">
        <v>166</v>
      </c>
      <c r="J140" s="36" t="s">
        <v>56</v>
      </c>
      <c r="K140" s="33" t="s">
        <v>167</v>
      </c>
      <c r="L140" s="36" t="s">
        <v>56</v>
      </c>
      <c r="M140" s="33">
        <v>2</v>
      </c>
      <c r="N140" s="33">
        <v>1</v>
      </c>
      <c r="O140" s="33">
        <f t="shared" si="5"/>
        <v>2</v>
      </c>
      <c r="P140" s="33" t="str">
        <f t="shared" si="6"/>
        <v>BAJO</v>
      </c>
      <c r="Q140" s="33">
        <v>25</v>
      </c>
      <c r="R140" s="38">
        <f t="shared" si="7"/>
        <v>50</v>
      </c>
      <c r="S140" s="33" t="str">
        <f t="shared" si="8"/>
        <v>III</v>
      </c>
      <c r="T140" s="33" t="str">
        <f>+IF(AND(R140&gt;=1,R140&lt;=20),"Aceptable",IF(AND(R140&gt;=40,R140&lt;=120),"Mejorable",IF(AND(R140&gt;=150,R140&lt;=500),"No aceptable o aceptable con control específico",IF(AND(R140&gt;=600,R140&lt;=4000),"No aceptable",0))))</f>
        <v>Mejorable</v>
      </c>
      <c r="U140" s="33">
        <v>1</v>
      </c>
      <c r="V140" s="51" t="s">
        <v>168</v>
      </c>
      <c r="W140" s="33" t="s">
        <v>6</v>
      </c>
      <c r="X140" s="33" t="s">
        <v>59</v>
      </c>
      <c r="Y140" s="33" t="s">
        <v>59</v>
      </c>
      <c r="Z140" s="33" t="s">
        <v>59</v>
      </c>
      <c r="AA140" s="33" t="s">
        <v>133</v>
      </c>
      <c r="AB140" s="36" t="s">
        <v>162</v>
      </c>
      <c r="AC140" s="48" t="s">
        <v>169</v>
      </c>
      <c r="AD140" s="49"/>
      <c r="AE140" s="49"/>
      <c r="AF140" s="49"/>
      <c r="AG140" s="49"/>
      <c r="AH140" s="49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</row>
    <row r="141" spans="1:64" ht="63.75">
      <c r="A141" s="76"/>
      <c r="B141" s="76"/>
      <c r="C141" s="76"/>
      <c r="D141" s="78"/>
      <c r="E141" s="33" t="s">
        <v>62</v>
      </c>
      <c r="F141" s="33" t="s">
        <v>229</v>
      </c>
      <c r="G141" s="33" t="s">
        <v>171</v>
      </c>
      <c r="H141" s="36" t="s">
        <v>6</v>
      </c>
      <c r="I141" s="33" t="s">
        <v>172</v>
      </c>
      <c r="J141" s="36" t="s">
        <v>56</v>
      </c>
      <c r="K141" s="36" t="s">
        <v>56</v>
      </c>
      <c r="L141" s="33" t="s">
        <v>66</v>
      </c>
      <c r="M141" s="33" t="s">
        <v>59</v>
      </c>
      <c r="N141" s="33" t="s">
        <v>59</v>
      </c>
      <c r="O141" s="33" t="s">
        <v>59</v>
      </c>
      <c r="P141" s="33" t="s">
        <v>59</v>
      </c>
      <c r="Q141" s="33" t="s">
        <v>59</v>
      </c>
      <c r="R141" s="33" t="s">
        <v>59</v>
      </c>
      <c r="S141" s="33" t="s">
        <v>59</v>
      </c>
      <c r="T141" s="33" t="s">
        <v>59</v>
      </c>
      <c r="U141" s="33">
        <v>1</v>
      </c>
      <c r="V141" s="33" t="s">
        <v>59</v>
      </c>
      <c r="W141" s="33" t="s">
        <v>6</v>
      </c>
      <c r="X141" s="33" t="s">
        <v>59</v>
      </c>
      <c r="Y141" s="33" t="s">
        <v>59</v>
      </c>
      <c r="Z141" s="33" t="s">
        <v>59</v>
      </c>
      <c r="AA141" s="33" t="s">
        <v>67</v>
      </c>
      <c r="AB141" s="36" t="s">
        <v>59</v>
      </c>
      <c r="AC141" s="48" t="s">
        <v>76</v>
      </c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</row>
    <row r="142" spans="1:64" s="59" customFormat="1" ht="60.6" customHeight="1">
      <c r="A142" s="76"/>
      <c r="B142" s="76"/>
      <c r="C142" s="76"/>
      <c r="D142" s="78"/>
      <c r="E142" s="33" t="s">
        <v>92</v>
      </c>
      <c r="F142" s="33" t="s">
        <v>93</v>
      </c>
      <c r="G142" s="33" t="s">
        <v>94</v>
      </c>
      <c r="H142" s="33" t="s">
        <v>6</v>
      </c>
      <c r="I142" s="33" t="s">
        <v>95</v>
      </c>
      <c r="J142" s="33" t="s">
        <v>56</v>
      </c>
      <c r="K142" s="33" t="s">
        <v>56</v>
      </c>
      <c r="L142" s="33" t="s">
        <v>96</v>
      </c>
      <c r="M142" s="33">
        <v>2</v>
      </c>
      <c r="N142" s="33">
        <v>3</v>
      </c>
      <c r="O142" s="33">
        <f t="shared" ref="O142:O148" si="10">M142*N142</f>
        <v>6</v>
      </c>
      <c r="P142" s="33" t="str">
        <f t="shared" ref="P142:P148" si="11">+IF(AND(O142&gt;1,O142&lt;=4),"BAJO",IF(AND(O142&gt;=5,O142&lt;=8),"MEDIO",IF(AND(O142&gt;=9,O142&lt;=20),"ALTO",IF(AND(O142&gt;=21,O142&lt;=24),"MUY ALTO"))))</f>
        <v>MEDIO</v>
      </c>
      <c r="Q142" s="33">
        <v>25</v>
      </c>
      <c r="R142" s="33">
        <f t="shared" ref="R142:R148" si="12">O142*Q142</f>
        <v>150</v>
      </c>
      <c r="S142" s="33" t="str">
        <f t="shared" ref="S142:S148" si="13">+IF(AND(R142&gt;=1,R142&lt;=20),"IV",IF(AND(R142&gt;=40,R142&lt;=120),"III",IF(AND(R142&gt;=150,R142&lt;=500),"II",IF(AND(R142&gt;=600,R142&lt;=4000),"I",0))))</f>
        <v>II</v>
      </c>
      <c r="T142" s="33" t="str">
        <f>+IF(AND(R142&gt;=1,R142&lt;=20),"Aceptable",IF(AND(R142&gt;=40,R142&lt;=120),"Mejorable",IF(AND(R142&gt;=150,R142&lt;=500),"Aceptable con control específico",IF(AND(R142&gt;=600,R142&lt;=4000),"No aceptable",0))))</f>
        <v>Aceptable con control específico</v>
      </c>
      <c r="U142" s="33">
        <v>1</v>
      </c>
      <c r="V142" s="51" t="s">
        <v>97</v>
      </c>
      <c r="W142" s="51" t="s">
        <v>6</v>
      </c>
      <c r="X142" s="51" t="s">
        <v>59</v>
      </c>
      <c r="Y142" s="51" t="s">
        <v>59</v>
      </c>
      <c r="Z142" s="51" t="s">
        <v>59</v>
      </c>
      <c r="AA142" s="51" t="s">
        <v>99</v>
      </c>
      <c r="AB142" s="51" t="s">
        <v>100</v>
      </c>
      <c r="AC142" s="39" t="s">
        <v>101</v>
      </c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</row>
    <row r="143" spans="1:64" ht="54.75" customHeight="1">
      <c r="A143" s="76"/>
      <c r="B143" s="76"/>
      <c r="C143" s="76"/>
      <c r="D143" s="78"/>
      <c r="E143" s="33" t="s">
        <v>173</v>
      </c>
      <c r="F143" s="33" t="s">
        <v>146</v>
      </c>
      <c r="G143" s="33" t="s">
        <v>147</v>
      </c>
      <c r="H143" s="36" t="s">
        <v>6</v>
      </c>
      <c r="I143" s="33" t="s">
        <v>174</v>
      </c>
      <c r="J143" s="36" t="s">
        <v>56</v>
      </c>
      <c r="K143" s="36" t="s">
        <v>56</v>
      </c>
      <c r="L143" s="33" t="s">
        <v>56</v>
      </c>
      <c r="M143" s="33">
        <v>2</v>
      </c>
      <c r="N143" s="33">
        <v>4</v>
      </c>
      <c r="O143" s="33">
        <f t="shared" si="10"/>
        <v>8</v>
      </c>
      <c r="P143" s="33" t="str">
        <f t="shared" si="11"/>
        <v>MEDIO</v>
      </c>
      <c r="Q143" s="33">
        <v>10</v>
      </c>
      <c r="R143" s="38">
        <f t="shared" si="12"/>
        <v>80</v>
      </c>
      <c r="S143" s="33" t="str">
        <f t="shared" si="13"/>
        <v>III</v>
      </c>
      <c r="T143" s="33" t="str">
        <f t="shared" ref="T143:T148" si="14">+IF(AND(R143&gt;=1,R143&lt;=20),"Aceptable",IF(AND(R143&gt;=40,R143&lt;=120),"Mejorable",IF(AND(R143&gt;=150,R143&lt;=500),"No aceptable o aceptable con control específico",IF(AND(R143&gt;=600,R143&lt;=4000),"No aceptable",0))))</f>
        <v>Mejorable</v>
      </c>
      <c r="U143" s="33">
        <v>1</v>
      </c>
      <c r="V143" s="33" t="s">
        <v>149</v>
      </c>
      <c r="W143" s="33" t="s">
        <v>8</v>
      </c>
      <c r="X143" s="33" t="s">
        <v>59</v>
      </c>
      <c r="Y143" s="33" t="s">
        <v>59</v>
      </c>
      <c r="Z143" s="33" t="s">
        <v>59</v>
      </c>
      <c r="AA143" s="33" t="s">
        <v>150</v>
      </c>
      <c r="AB143" s="36" t="s">
        <v>162</v>
      </c>
      <c r="AC143" s="48" t="s">
        <v>169</v>
      </c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</row>
    <row r="144" spans="1:64" ht="52.7" customHeight="1">
      <c r="A144" s="76"/>
      <c r="B144" s="76"/>
      <c r="C144" s="76"/>
      <c r="D144" s="78"/>
      <c r="E144" s="33" t="s">
        <v>68</v>
      </c>
      <c r="F144" s="33" t="s">
        <v>175</v>
      </c>
      <c r="G144" s="33" t="s">
        <v>70</v>
      </c>
      <c r="H144" s="52" t="s">
        <v>6</v>
      </c>
      <c r="I144" s="52" t="s">
        <v>176</v>
      </c>
      <c r="J144" s="33" t="s">
        <v>72</v>
      </c>
      <c r="K144" s="36" t="s">
        <v>56</v>
      </c>
      <c r="L144" s="53" t="s">
        <v>73</v>
      </c>
      <c r="M144" s="53">
        <v>2</v>
      </c>
      <c r="N144" s="53">
        <v>4</v>
      </c>
      <c r="O144" s="33">
        <f t="shared" si="10"/>
        <v>8</v>
      </c>
      <c r="P144" s="33" t="str">
        <f t="shared" si="11"/>
        <v>MEDIO</v>
      </c>
      <c r="Q144" s="53">
        <v>25</v>
      </c>
      <c r="R144" s="38">
        <f t="shared" si="12"/>
        <v>200</v>
      </c>
      <c r="S144" s="33" t="str">
        <f t="shared" si="13"/>
        <v>II</v>
      </c>
      <c r="T144" s="33" t="str">
        <f t="shared" si="14"/>
        <v>No aceptable o aceptable con control específico</v>
      </c>
      <c r="U144" s="33">
        <v>1</v>
      </c>
      <c r="V144" s="33" t="s">
        <v>82</v>
      </c>
      <c r="W144" s="54" t="s">
        <v>6</v>
      </c>
      <c r="X144" s="33" t="s">
        <v>59</v>
      </c>
      <c r="Y144" s="33" t="s">
        <v>59</v>
      </c>
      <c r="Z144" s="33" t="s">
        <v>59</v>
      </c>
      <c r="AA144" s="53" t="s">
        <v>177</v>
      </c>
      <c r="AB144" s="53" t="s">
        <v>162</v>
      </c>
      <c r="AC144" s="48" t="s">
        <v>169</v>
      </c>
      <c r="AD144" s="25"/>
      <c r="AE144" s="25"/>
      <c r="AF144" s="25"/>
      <c r="AG144" s="25"/>
      <c r="AH144" s="2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</row>
    <row r="145" spans="1:64" ht="52.7" customHeight="1">
      <c r="A145" s="76"/>
      <c r="B145" s="76"/>
      <c r="C145" s="76"/>
      <c r="D145" s="78"/>
      <c r="E145" s="33" t="s">
        <v>77</v>
      </c>
      <c r="F145" s="33" t="s">
        <v>78</v>
      </c>
      <c r="G145" s="33" t="s">
        <v>79</v>
      </c>
      <c r="H145" s="36" t="s">
        <v>6</v>
      </c>
      <c r="I145" s="33" t="s">
        <v>80</v>
      </c>
      <c r="J145" s="33" t="s">
        <v>56</v>
      </c>
      <c r="K145" s="33" t="s">
        <v>56</v>
      </c>
      <c r="L145" s="33" t="s">
        <v>81</v>
      </c>
      <c r="M145" s="33">
        <v>2</v>
      </c>
      <c r="N145" s="33">
        <v>1</v>
      </c>
      <c r="O145" s="33">
        <f t="shared" si="10"/>
        <v>2</v>
      </c>
      <c r="P145" s="33" t="str">
        <f t="shared" si="11"/>
        <v>BAJO</v>
      </c>
      <c r="Q145" s="33">
        <v>60</v>
      </c>
      <c r="R145" s="38">
        <f t="shared" si="12"/>
        <v>120</v>
      </c>
      <c r="S145" s="33" t="str">
        <f t="shared" si="13"/>
        <v>III</v>
      </c>
      <c r="T145" s="33" t="str">
        <f t="shared" si="14"/>
        <v>Mejorable</v>
      </c>
      <c r="U145" s="33">
        <v>1</v>
      </c>
      <c r="V145" s="33" t="s">
        <v>82</v>
      </c>
      <c r="W145" s="33" t="s">
        <v>6</v>
      </c>
      <c r="X145" s="33" t="s">
        <v>59</v>
      </c>
      <c r="Y145" s="33" t="s">
        <v>59</v>
      </c>
      <c r="Z145" s="33" t="s">
        <v>59</v>
      </c>
      <c r="AA145" s="33" t="s">
        <v>83</v>
      </c>
      <c r="AB145" s="36" t="s">
        <v>162</v>
      </c>
      <c r="AC145" s="48" t="s">
        <v>76</v>
      </c>
      <c r="AD145" s="49"/>
      <c r="AE145" s="49"/>
      <c r="AF145" s="49"/>
      <c r="AG145" s="49"/>
      <c r="AH145" s="2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</row>
    <row r="146" spans="1:64" ht="65.650000000000006" customHeight="1">
      <c r="A146" s="76"/>
      <c r="B146" s="76"/>
      <c r="C146" s="76"/>
      <c r="D146" s="45" t="s">
        <v>230</v>
      </c>
      <c r="E146" s="33" t="s">
        <v>163</v>
      </c>
      <c r="F146" s="33" t="s">
        <v>164</v>
      </c>
      <c r="G146" s="33" t="s">
        <v>165</v>
      </c>
      <c r="H146" s="36" t="s">
        <v>6</v>
      </c>
      <c r="I146" s="33" t="s">
        <v>166</v>
      </c>
      <c r="J146" s="36" t="s">
        <v>56</v>
      </c>
      <c r="K146" s="33" t="s">
        <v>167</v>
      </c>
      <c r="L146" s="36" t="s">
        <v>56</v>
      </c>
      <c r="M146" s="33">
        <v>2</v>
      </c>
      <c r="N146" s="33">
        <v>1</v>
      </c>
      <c r="O146" s="33">
        <f t="shared" si="10"/>
        <v>2</v>
      </c>
      <c r="P146" s="33" t="str">
        <f t="shared" si="11"/>
        <v>BAJO</v>
      </c>
      <c r="Q146" s="33">
        <v>25</v>
      </c>
      <c r="R146" s="38">
        <f t="shared" si="12"/>
        <v>50</v>
      </c>
      <c r="S146" s="33" t="str">
        <f t="shared" si="13"/>
        <v>III</v>
      </c>
      <c r="T146" s="33" t="str">
        <f t="shared" si="14"/>
        <v>Mejorable</v>
      </c>
      <c r="U146" s="33">
        <v>1</v>
      </c>
      <c r="V146" s="51" t="s">
        <v>168</v>
      </c>
      <c r="W146" s="33" t="s">
        <v>6</v>
      </c>
      <c r="X146" s="33" t="s">
        <v>59</v>
      </c>
      <c r="Y146" s="33" t="s">
        <v>59</v>
      </c>
      <c r="Z146" s="33" t="s">
        <v>59</v>
      </c>
      <c r="AA146" s="47" t="s">
        <v>133</v>
      </c>
      <c r="AB146" s="36" t="s">
        <v>162</v>
      </c>
      <c r="AC146" s="48" t="s">
        <v>169</v>
      </c>
      <c r="AD146" s="49"/>
      <c r="AE146" s="49"/>
      <c r="AF146" s="49"/>
      <c r="AG146" s="49"/>
      <c r="AH146" s="49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</row>
    <row r="147" spans="1:64" ht="58.7" customHeight="1">
      <c r="A147" s="76"/>
      <c r="B147" s="76"/>
      <c r="C147" s="76"/>
      <c r="D147" s="45" t="s">
        <v>231</v>
      </c>
      <c r="E147" s="33" t="s">
        <v>68</v>
      </c>
      <c r="F147" s="33" t="s">
        <v>175</v>
      </c>
      <c r="G147" s="33" t="s">
        <v>70</v>
      </c>
      <c r="H147" s="52" t="s">
        <v>6</v>
      </c>
      <c r="I147" s="52" t="s">
        <v>176</v>
      </c>
      <c r="J147" s="33" t="s">
        <v>72</v>
      </c>
      <c r="K147" s="36" t="s">
        <v>56</v>
      </c>
      <c r="L147" s="53" t="s">
        <v>73</v>
      </c>
      <c r="M147" s="53">
        <v>2</v>
      </c>
      <c r="N147" s="53">
        <v>4</v>
      </c>
      <c r="O147" s="33">
        <f t="shared" si="10"/>
        <v>8</v>
      </c>
      <c r="P147" s="33" t="str">
        <f t="shared" si="11"/>
        <v>MEDIO</v>
      </c>
      <c r="Q147" s="53">
        <v>25</v>
      </c>
      <c r="R147" s="38">
        <f t="shared" si="12"/>
        <v>200</v>
      </c>
      <c r="S147" s="33" t="str">
        <f t="shared" si="13"/>
        <v>II</v>
      </c>
      <c r="T147" s="33" t="str">
        <f t="shared" si="14"/>
        <v>No aceptable o aceptable con control específico</v>
      </c>
      <c r="U147" s="33">
        <v>1</v>
      </c>
      <c r="V147" s="33" t="s">
        <v>82</v>
      </c>
      <c r="W147" s="54" t="s">
        <v>6</v>
      </c>
      <c r="X147" s="33" t="s">
        <v>59</v>
      </c>
      <c r="Y147" s="33" t="s">
        <v>59</v>
      </c>
      <c r="Z147" s="33" t="s">
        <v>59</v>
      </c>
      <c r="AA147" s="53" t="s">
        <v>177</v>
      </c>
      <c r="AB147" s="53" t="s">
        <v>162</v>
      </c>
      <c r="AC147" s="48" t="s">
        <v>169</v>
      </c>
      <c r="AD147" s="25"/>
      <c r="AE147" s="25"/>
      <c r="AF147" s="25"/>
      <c r="AG147" s="25"/>
      <c r="AH147" s="2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</row>
    <row r="148" spans="1:64" ht="61.9" customHeight="1">
      <c r="A148" s="76" t="s">
        <v>48</v>
      </c>
      <c r="B148" s="76" t="s">
        <v>224</v>
      </c>
      <c r="C148" s="76" t="s">
        <v>232</v>
      </c>
      <c r="D148" s="78" t="s">
        <v>233</v>
      </c>
      <c r="E148" s="33" t="s">
        <v>156</v>
      </c>
      <c r="F148" s="33" t="s">
        <v>234</v>
      </c>
      <c r="G148" s="33" t="s">
        <v>235</v>
      </c>
      <c r="H148" s="36" t="s">
        <v>6</v>
      </c>
      <c r="I148" s="47" t="s">
        <v>236</v>
      </c>
      <c r="J148" s="36" t="s">
        <v>237</v>
      </c>
      <c r="K148" s="36" t="s">
        <v>56</v>
      </c>
      <c r="L148" s="33" t="s">
        <v>160</v>
      </c>
      <c r="M148" s="33">
        <v>2</v>
      </c>
      <c r="N148" s="33">
        <v>3</v>
      </c>
      <c r="O148" s="33">
        <f t="shared" si="10"/>
        <v>6</v>
      </c>
      <c r="P148" s="33" t="str">
        <f t="shared" si="11"/>
        <v>MEDIO</v>
      </c>
      <c r="Q148" s="33">
        <v>25</v>
      </c>
      <c r="R148" s="38">
        <f t="shared" si="12"/>
        <v>150</v>
      </c>
      <c r="S148" s="33" t="str">
        <f t="shared" si="13"/>
        <v>II</v>
      </c>
      <c r="T148" s="33" t="str">
        <f t="shared" si="14"/>
        <v>No aceptable o aceptable con control específico</v>
      </c>
      <c r="U148" s="33">
        <v>1</v>
      </c>
      <c r="V148" s="47" t="s">
        <v>238</v>
      </c>
      <c r="W148" s="33" t="s">
        <v>6</v>
      </c>
      <c r="X148" s="33" t="s">
        <v>59</v>
      </c>
      <c r="Y148" s="33" t="s">
        <v>59</v>
      </c>
      <c r="Z148" s="33" t="s">
        <v>59</v>
      </c>
      <c r="AA148" s="33" t="s">
        <v>161</v>
      </c>
      <c r="AB148" s="36" t="s">
        <v>162</v>
      </c>
      <c r="AC148" s="48" t="s">
        <v>76</v>
      </c>
      <c r="AD148" s="49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</row>
    <row r="149" spans="1:64" ht="67.7" customHeight="1">
      <c r="A149" s="76"/>
      <c r="B149" s="76"/>
      <c r="C149" s="76"/>
      <c r="D149" s="78"/>
      <c r="E149" s="33" t="s">
        <v>62</v>
      </c>
      <c r="F149" s="33" t="s">
        <v>170</v>
      </c>
      <c r="G149" s="33" t="s">
        <v>239</v>
      </c>
      <c r="H149" s="36" t="s">
        <v>6</v>
      </c>
      <c r="I149" s="33" t="s">
        <v>240</v>
      </c>
      <c r="J149" s="36" t="s">
        <v>56</v>
      </c>
      <c r="K149" s="36" t="s">
        <v>56</v>
      </c>
      <c r="L149" s="33" t="s">
        <v>66</v>
      </c>
      <c r="M149" s="33" t="s">
        <v>59</v>
      </c>
      <c r="N149" s="33" t="s">
        <v>59</v>
      </c>
      <c r="O149" s="33" t="s">
        <v>59</v>
      </c>
      <c r="P149" s="33" t="s">
        <v>59</v>
      </c>
      <c r="Q149" s="33" t="s">
        <v>59</v>
      </c>
      <c r="R149" s="33" t="s">
        <v>59</v>
      </c>
      <c r="S149" s="33" t="s">
        <v>59</v>
      </c>
      <c r="T149" s="33" t="s">
        <v>59</v>
      </c>
      <c r="U149" s="33">
        <v>1</v>
      </c>
      <c r="V149" s="33" t="s">
        <v>59</v>
      </c>
      <c r="W149" s="33" t="s">
        <v>6</v>
      </c>
      <c r="X149" s="33" t="s">
        <v>59</v>
      </c>
      <c r="Y149" s="33" t="s">
        <v>59</v>
      </c>
      <c r="Z149" s="33" t="s">
        <v>59</v>
      </c>
      <c r="AA149" s="33" t="s">
        <v>67</v>
      </c>
      <c r="AB149" s="36" t="s">
        <v>59</v>
      </c>
      <c r="AC149" s="48" t="s">
        <v>76</v>
      </c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</row>
    <row r="150" spans="1:64" s="59" customFormat="1" ht="61.7" customHeight="1">
      <c r="A150" s="76"/>
      <c r="B150" s="76"/>
      <c r="C150" s="76"/>
      <c r="D150" s="78"/>
      <c r="E150" s="33" t="s">
        <v>92</v>
      </c>
      <c r="F150" s="33" t="s">
        <v>93</v>
      </c>
      <c r="G150" s="33" t="s">
        <v>94</v>
      </c>
      <c r="H150" s="33" t="s">
        <v>6</v>
      </c>
      <c r="I150" s="33" t="s">
        <v>95</v>
      </c>
      <c r="J150" s="33" t="s">
        <v>56</v>
      </c>
      <c r="K150" s="33" t="s">
        <v>56</v>
      </c>
      <c r="L150" s="33" t="s">
        <v>96</v>
      </c>
      <c r="M150" s="33">
        <v>2</v>
      </c>
      <c r="N150" s="33">
        <v>3</v>
      </c>
      <c r="O150" s="33">
        <f t="shared" ref="O150:O168" si="15">M150*N150</f>
        <v>6</v>
      </c>
      <c r="P150" s="33" t="str">
        <f t="shared" ref="P150:P168" si="16">+IF(AND(O150&gt;1,O150&lt;=4),"BAJO",IF(AND(O150&gt;=5,O150&lt;=8),"MEDIO",IF(AND(O150&gt;=9,O150&lt;=20),"ALTO",IF(AND(O150&gt;=21,O150&lt;=24),"MUY ALTO"))))</f>
        <v>MEDIO</v>
      </c>
      <c r="Q150" s="33">
        <v>25</v>
      </c>
      <c r="R150" s="33">
        <f t="shared" ref="R150:R168" si="17">O150*Q150</f>
        <v>150</v>
      </c>
      <c r="S150" s="33" t="str">
        <f t="shared" ref="S150:S168" si="18">+IF(AND(R150&gt;=1,R150&lt;=20),"IV",IF(AND(R150&gt;=40,R150&lt;=120),"III",IF(AND(R150&gt;=150,R150&lt;=500),"II",IF(AND(R150&gt;=600,R150&lt;=4000),"I",0))))</f>
        <v>II</v>
      </c>
      <c r="T150" s="33" t="str">
        <f>+IF(AND(R150&gt;=1,R150&lt;=20),"Aceptable",IF(AND(R150&gt;=40,R150&lt;=120),"Mejorable",IF(AND(R150&gt;=150,R150&lt;=500),"Aceptable con control específico",IF(AND(R150&gt;=600,R150&lt;=4000),"No aceptable",0))))</f>
        <v>Aceptable con control específico</v>
      </c>
      <c r="U150" s="33">
        <v>1</v>
      </c>
      <c r="V150" s="51" t="s">
        <v>97</v>
      </c>
      <c r="W150" s="51" t="s">
        <v>6</v>
      </c>
      <c r="X150" s="51" t="s">
        <v>59</v>
      </c>
      <c r="Y150" s="51" t="s">
        <v>59</v>
      </c>
      <c r="Z150" s="51" t="s">
        <v>59</v>
      </c>
      <c r="AA150" s="51" t="s">
        <v>99</v>
      </c>
      <c r="AB150" s="51" t="s">
        <v>100</v>
      </c>
      <c r="AC150" s="39" t="s">
        <v>101</v>
      </c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</row>
    <row r="151" spans="1:64" ht="56.65" customHeight="1">
      <c r="A151" s="76"/>
      <c r="B151" s="76"/>
      <c r="C151" s="76"/>
      <c r="D151" s="78"/>
      <c r="E151" s="33" t="s">
        <v>173</v>
      </c>
      <c r="F151" s="33" t="s">
        <v>241</v>
      </c>
      <c r="G151" s="33" t="s">
        <v>242</v>
      </c>
      <c r="H151" s="36" t="s">
        <v>6</v>
      </c>
      <c r="I151" s="33" t="s">
        <v>168</v>
      </c>
      <c r="J151" s="36" t="s">
        <v>56</v>
      </c>
      <c r="K151" s="36" t="s">
        <v>56</v>
      </c>
      <c r="L151" s="33" t="s">
        <v>56</v>
      </c>
      <c r="M151" s="33">
        <v>2</v>
      </c>
      <c r="N151" s="33">
        <v>3</v>
      </c>
      <c r="O151" s="33">
        <f t="shared" si="15"/>
        <v>6</v>
      </c>
      <c r="P151" s="33" t="str">
        <f t="shared" si="16"/>
        <v>MEDIO</v>
      </c>
      <c r="Q151" s="33">
        <v>25</v>
      </c>
      <c r="R151" s="38">
        <f t="shared" si="17"/>
        <v>150</v>
      </c>
      <c r="S151" s="33" t="str">
        <f t="shared" si="18"/>
        <v>II</v>
      </c>
      <c r="T151" s="33" t="str">
        <f t="shared" ref="T151:T159" si="19">+IF(AND(R151&gt;=1,R151&lt;=20),"Aceptable",IF(AND(R151&gt;=40,R151&lt;=120),"Mejorable",IF(AND(R151&gt;=150,R151&lt;=500),"No aceptable o aceptable con control específico",IF(AND(R151&gt;=600,R151&lt;=4000),"No aceptable",0))))</f>
        <v>No aceptable o aceptable con control específico</v>
      </c>
      <c r="U151" s="33">
        <v>1</v>
      </c>
      <c r="V151" s="33" t="s">
        <v>168</v>
      </c>
      <c r="W151" s="33" t="s">
        <v>6</v>
      </c>
      <c r="X151" s="33" t="s">
        <v>59</v>
      </c>
      <c r="Y151" s="33" t="s">
        <v>59</v>
      </c>
      <c r="Z151" s="33" t="s">
        <v>59</v>
      </c>
      <c r="AA151" s="33" t="s">
        <v>150</v>
      </c>
      <c r="AB151" s="36" t="s">
        <v>162</v>
      </c>
      <c r="AC151" s="48" t="s">
        <v>169</v>
      </c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</row>
    <row r="152" spans="1:64" ht="61.7" customHeight="1">
      <c r="A152" s="76"/>
      <c r="B152" s="76"/>
      <c r="C152" s="76"/>
      <c r="D152" s="78"/>
      <c r="E152" s="33" t="s">
        <v>68</v>
      </c>
      <c r="F152" s="33" t="s">
        <v>175</v>
      </c>
      <c r="G152" s="33" t="s">
        <v>70</v>
      </c>
      <c r="H152" s="52" t="s">
        <v>6</v>
      </c>
      <c r="I152" s="52" t="s">
        <v>176</v>
      </c>
      <c r="J152" s="33" t="s">
        <v>72</v>
      </c>
      <c r="K152" s="36" t="s">
        <v>56</v>
      </c>
      <c r="L152" s="53" t="s">
        <v>73</v>
      </c>
      <c r="M152" s="53">
        <v>2</v>
      </c>
      <c r="N152" s="53">
        <v>4</v>
      </c>
      <c r="O152" s="33">
        <f t="shared" si="15"/>
        <v>8</v>
      </c>
      <c r="P152" s="33" t="str">
        <f t="shared" si="16"/>
        <v>MEDIO</v>
      </c>
      <c r="Q152" s="53">
        <v>25</v>
      </c>
      <c r="R152" s="38">
        <f t="shared" si="17"/>
        <v>200</v>
      </c>
      <c r="S152" s="33" t="str">
        <f t="shared" si="18"/>
        <v>II</v>
      </c>
      <c r="T152" s="33" t="str">
        <f t="shared" si="19"/>
        <v>No aceptable o aceptable con control específico</v>
      </c>
      <c r="U152" s="33">
        <v>1</v>
      </c>
      <c r="V152" s="33" t="s">
        <v>82</v>
      </c>
      <c r="W152" s="54" t="s">
        <v>6</v>
      </c>
      <c r="X152" s="33" t="s">
        <v>59</v>
      </c>
      <c r="Y152" s="33" t="s">
        <v>59</v>
      </c>
      <c r="Z152" s="33" t="s">
        <v>59</v>
      </c>
      <c r="AA152" s="53" t="s">
        <v>177</v>
      </c>
      <c r="AB152" s="53" t="s">
        <v>216</v>
      </c>
      <c r="AC152" s="48" t="s">
        <v>169</v>
      </c>
      <c r="AD152" s="2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</row>
    <row r="153" spans="1:64" ht="55.7" customHeight="1">
      <c r="A153" s="76"/>
      <c r="B153" s="76"/>
      <c r="C153" s="76"/>
      <c r="D153" s="78"/>
      <c r="E153" s="33" t="s">
        <v>77</v>
      </c>
      <c r="F153" s="33" t="s">
        <v>78</v>
      </c>
      <c r="G153" s="33" t="s">
        <v>79</v>
      </c>
      <c r="H153" s="36" t="s">
        <v>6</v>
      </c>
      <c r="I153" s="33" t="s">
        <v>80</v>
      </c>
      <c r="J153" s="33" t="s">
        <v>56</v>
      </c>
      <c r="K153" s="33" t="s">
        <v>56</v>
      </c>
      <c r="L153" s="33" t="s">
        <v>81</v>
      </c>
      <c r="M153" s="33">
        <v>2</v>
      </c>
      <c r="N153" s="33">
        <v>1</v>
      </c>
      <c r="O153" s="33">
        <f t="shared" si="15"/>
        <v>2</v>
      </c>
      <c r="P153" s="33" t="str">
        <f t="shared" si="16"/>
        <v>BAJO</v>
      </c>
      <c r="Q153" s="33">
        <v>60</v>
      </c>
      <c r="R153" s="38">
        <f t="shared" si="17"/>
        <v>120</v>
      </c>
      <c r="S153" s="33" t="str">
        <f t="shared" si="18"/>
        <v>III</v>
      </c>
      <c r="T153" s="33" t="str">
        <f t="shared" si="19"/>
        <v>Mejorable</v>
      </c>
      <c r="U153" s="33">
        <v>1</v>
      </c>
      <c r="V153" s="33" t="s">
        <v>82</v>
      </c>
      <c r="W153" s="33" t="s">
        <v>6</v>
      </c>
      <c r="X153" s="33" t="s">
        <v>59</v>
      </c>
      <c r="Y153" s="33" t="s">
        <v>59</v>
      </c>
      <c r="Z153" s="33" t="s">
        <v>59</v>
      </c>
      <c r="AA153" s="33" t="s">
        <v>83</v>
      </c>
      <c r="AB153" s="36" t="s">
        <v>162</v>
      </c>
      <c r="AC153" s="48" t="s">
        <v>76</v>
      </c>
      <c r="AD153" s="49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</row>
    <row r="154" spans="1:64" ht="64.150000000000006" customHeight="1">
      <c r="A154" s="76"/>
      <c r="B154" s="76"/>
      <c r="C154" s="76"/>
      <c r="D154" s="78"/>
      <c r="E154" s="33" t="s">
        <v>243</v>
      </c>
      <c r="F154" s="33" t="s">
        <v>244</v>
      </c>
      <c r="G154" s="33" t="s">
        <v>245</v>
      </c>
      <c r="H154" s="36" t="s">
        <v>6</v>
      </c>
      <c r="I154" s="33" t="s">
        <v>246</v>
      </c>
      <c r="J154" s="33" t="s">
        <v>56</v>
      </c>
      <c r="K154" s="33" t="s">
        <v>56</v>
      </c>
      <c r="L154" s="33" t="s">
        <v>247</v>
      </c>
      <c r="M154" s="33">
        <v>2</v>
      </c>
      <c r="N154" s="33">
        <v>3</v>
      </c>
      <c r="O154" s="33">
        <f t="shared" si="15"/>
        <v>6</v>
      </c>
      <c r="P154" s="33" t="str">
        <f t="shared" si="16"/>
        <v>MEDIO</v>
      </c>
      <c r="Q154" s="33">
        <v>25</v>
      </c>
      <c r="R154" s="38">
        <f t="shared" si="17"/>
        <v>150</v>
      </c>
      <c r="S154" s="33" t="str">
        <f t="shared" si="18"/>
        <v>II</v>
      </c>
      <c r="T154" s="33" t="str">
        <f t="shared" si="19"/>
        <v>No aceptable o aceptable con control específico</v>
      </c>
      <c r="U154" s="33">
        <v>1</v>
      </c>
      <c r="V154" s="33" t="s">
        <v>248</v>
      </c>
      <c r="W154" s="33" t="s">
        <v>6</v>
      </c>
      <c r="X154" s="33" t="s">
        <v>59</v>
      </c>
      <c r="Y154" s="33" t="s">
        <v>59</v>
      </c>
      <c r="Z154" s="33" t="s">
        <v>59</v>
      </c>
      <c r="AA154" s="33" t="s">
        <v>249</v>
      </c>
      <c r="AB154" s="33" t="s">
        <v>250</v>
      </c>
      <c r="AC154" s="48" t="s">
        <v>169</v>
      </c>
      <c r="AD154" s="49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</row>
    <row r="155" spans="1:64" ht="64.150000000000006" customHeight="1">
      <c r="A155" s="76"/>
      <c r="B155" s="76"/>
      <c r="C155" s="76"/>
      <c r="D155" s="78" t="s">
        <v>251</v>
      </c>
      <c r="E155" s="33" t="s">
        <v>182</v>
      </c>
      <c r="F155" s="33" t="s">
        <v>252</v>
      </c>
      <c r="G155" s="33" t="s">
        <v>220</v>
      </c>
      <c r="H155" s="36" t="s">
        <v>6</v>
      </c>
      <c r="I155" s="33" t="s">
        <v>203</v>
      </c>
      <c r="J155" s="33" t="s">
        <v>56</v>
      </c>
      <c r="K155" s="33" t="s">
        <v>56</v>
      </c>
      <c r="L155" s="33" t="s">
        <v>253</v>
      </c>
      <c r="M155" s="33">
        <v>2</v>
      </c>
      <c r="N155" s="33">
        <v>3</v>
      </c>
      <c r="O155" s="33">
        <f t="shared" si="15"/>
        <v>6</v>
      </c>
      <c r="P155" s="33" t="str">
        <f t="shared" si="16"/>
        <v>MEDIO</v>
      </c>
      <c r="Q155" s="33">
        <v>25</v>
      </c>
      <c r="R155" s="38">
        <f t="shared" si="17"/>
        <v>150</v>
      </c>
      <c r="S155" s="33" t="str">
        <f t="shared" si="18"/>
        <v>II</v>
      </c>
      <c r="T155" s="33" t="str">
        <f t="shared" si="19"/>
        <v>No aceptable o aceptable con control específico</v>
      </c>
      <c r="U155" s="33">
        <v>1</v>
      </c>
      <c r="V155" s="33" t="s">
        <v>203</v>
      </c>
      <c r="W155" s="33" t="s">
        <v>6</v>
      </c>
      <c r="X155" s="33" t="s">
        <v>59</v>
      </c>
      <c r="Y155" s="33" t="s">
        <v>59</v>
      </c>
      <c r="Z155" s="33" t="s">
        <v>59</v>
      </c>
      <c r="AA155" s="33" t="s">
        <v>205</v>
      </c>
      <c r="AB155" s="33" t="s">
        <v>254</v>
      </c>
      <c r="AC155" s="48" t="s">
        <v>207</v>
      </c>
      <c r="AD155" s="49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</row>
    <row r="156" spans="1:64" ht="64.150000000000006" customHeight="1">
      <c r="A156" s="76"/>
      <c r="B156" s="76"/>
      <c r="C156" s="76"/>
      <c r="D156" s="78"/>
      <c r="E156" s="33" t="s">
        <v>156</v>
      </c>
      <c r="F156" s="33" t="s">
        <v>255</v>
      </c>
      <c r="G156" s="33" t="s">
        <v>256</v>
      </c>
      <c r="H156" s="36" t="s">
        <v>6</v>
      </c>
      <c r="I156" s="47" t="s">
        <v>257</v>
      </c>
      <c r="J156" s="36" t="s">
        <v>56</v>
      </c>
      <c r="K156" s="36" t="s">
        <v>56</v>
      </c>
      <c r="L156" s="33" t="s">
        <v>160</v>
      </c>
      <c r="M156" s="33">
        <v>2</v>
      </c>
      <c r="N156" s="33">
        <v>3</v>
      </c>
      <c r="O156" s="33">
        <f t="shared" si="15"/>
        <v>6</v>
      </c>
      <c r="P156" s="33" t="str">
        <f t="shared" si="16"/>
        <v>MEDIO</v>
      </c>
      <c r="Q156" s="33">
        <v>25</v>
      </c>
      <c r="R156" s="38">
        <f t="shared" si="17"/>
        <v>150</v>
      </c>
      <c r="S156" s="33" t="str">
        <f t="shared" si="18"/>
        <v>II</v>
      </c>
      <c r="T156" s="33" t="str">
        <f t="shared" si="19"/>
        <v>No aceptable o aceptable con control específico</v>
      </c>
      <c r="U156" s="33">
        <v>1</v>
      </c>
      <c r="V156" s="33" t="s">
        <v>258</v>
      </c>
      <c r="W156" s="33" t="s">
        <v>6</v>
      </c>
      <c r="X156" s="33" t="s">
        <v>59</v>
      </c>
      <c r="Y156" s="33" t="s">
        <v>59</v>
      </c>
      <c r="Z156" s="33" t="s">
        <v>59</v>
      </c>
      <c r="AA156" s="33" t="s">
        <v>161</v>
      </c>
      <c r="AB156" s="36" t="s">
        <v>162</v>
      </c>
      <c r="AC156" s="48" t="s">
        <v>76</v>
      </c>
      <c r="AD156" s="49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</row>
    <row r="157" spans="1:64" ht="64.150000000000006" customHeight="1">
      <c r="A157" s="76"/>
      <c r="B157" s="76"/>
      <c r="C157" s="76"/>
      <c r="D157" s="78"/>
      <c r="E157" s="33" t="s">
        <v>68</v>
      </c>
      <c r="F157" s="33" t="s">
        <v>175</v>
      </c>
      <c r="G157" s="33" t="s">
        <v>70</v>
      </c>
      <c r="H157" s="52" t="s">
        <v>6</v>
      </c>
      <c r="I157" s="52" t="s">
        <v>176</v>
      </c>
      <c r="J157" s="33" t="s">
        <v>72</v>
      </c>
      <c r="K157" s="36" t="s">
        <v>56</v>
      </c>
      <c r="L157" s="53" t="s">
        <v>73</v>
      </c>
      <c r="M157" s="53">
        <v>2</v>
      </c>
      <c r="N157" s="53">
        <v>4</v>
      </c>
      <c r="O157" s="33">
        <f t="shared" si="15"/>
        <v>8</v>
      </c>
      <c r="P157" s="33" t="str">
        <f t="shared" si="16"/>
        <v>MEDIO</v>
      </c>
      <c r="Q157" s="53">
        <v>25</v>
      </c>
      <c r="R157" s="38">
        <f t="shared" si="17"/>
        <v>200</v>
      </c>
      <c r="S157" s="33" t="str">
        <f t="shared" si="18"/>
        <v>II</v>
      </c>
      <c r="T157" s="33" t="str">
        <f t="shared" si="19"/>
        <v>No aceptable o aceptable con control específico</v>
      </c>
      <c r="U157" s="33">
        <v>1</v>
      </c>
      <c r="V157" s="33" t="s">
        <v>82</v>
      </c>
      <c r="W157" s="54" t="s">
        <v>6</v>
      </c>
      <c r="X157" s="33" t="s">
        <v>59</v>
      </c>
      <c r="Y157" s="33" t="s">
        <v>59</v>
      </c>
      <c r="Z157" s="33" t="s">
        <v>59</v>
      </c>
      <c r="AA157" s="53" t="s">
        <v>177</v>
      </c>
      <c r="AB157" s="53" t="s">
        <v>216</v>
      </c>
      <c r="AC157" s="48" t="s">
        <v>169</v>
      </c>
      <c r="AD157" s="49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</row>
    <row r="158" spans="1:64" ht="63.75">
      <c r="A158" s="76" t="s">
        <v>188</v>
      </c>
      <c r="B158" s="76" t="s">
        <v>189</v>
      </c>
      <c r="C158" s="76" t="s">
        <v>259</v>
      </c>
      <c r="D158" s="78" t="s">
        <v>260</v>
      </c>
      <c r="E158" s="33" t="s">
        <v>156</v>
      </c>
      <c r="F158" s="46" t="s">
        <v>157</v>
      </c>
      <c r="G158" s="33" t="s">
        <v>158</v>
      </c>
      <c r="H158" s="36" t="s">
        <v>6</v>
      </c>
      <c r="I158" s="47" t="s">
        <v>159</v>
      </c>
      <c r="J158" s="36" t="s">
        <v>56</v>
      </c>
      <c r="K158" s="36" t="s">
        <v>56</v>
      </c>
      <c r="L158" s="33" t="s">
        <v>56</v>
      </c>
      <c r="M158" s="33">
        <v>2</v>
      </c>
      <c r="N158" s="33">
        <v>4</v>
      </c>
      <c r="O158" s="33">
        <f t="shared" si="15"/>
        <v>8</v>
      </c>
      <c r="P158" s="33" t="str">
        <f t="shared" si="16"/>
        <v>MEDIO</v>
      </c>
      <c r="Q158" s="33">
        <v>25</v>
      </c>
      <c r="R158" s="38">
        <f t="shared" si="17"/>
        <v>200</v>
      </c>
      <c r="S158" s="33" t="str">
        <f t="shared" si="18"/>
        <v>II</v>
      </c>
      <c r="T158" s="33" t="str">
        <f t="shared" si="19"/>
        <v>No aceptable o aceptable con control específico</v>
      </c>
      <c r="U158" s="33">
        <v>5</v>
      </c>
      <c r="V158" s="47" t="s">
        <v>58</v>
      </c>
      <c r="W158" s="33" t="s">
        <v>6</v>
      </c>
      <c r="X158" s="33" t="s">
        <v>59</v>
      </c>
      <c r="Y158" s="33" t="s">
        <v>59</v>
      </c>
      <c r="Z158" s="33" t="s">
        <v>59</v>
      </c>
      <c r="AA158" s="33" t="s">
        <v>261</v>
      </c>
      <c r="AB158" s="36" t="s">
        <v>162</v>
      </c>
      <c r="AC158" s="48" t="s">
        <v>76</v>
      </c>
      <c r="AD158" s="49"/>
      <c r="AE158" s="49"/>
      <c r="AF158" s="49"/>
      <c r="AG158" s="49"/>
      <c r="AH158" s="49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</row>
    <row r="159" spans="1:64" ht="55.7" customHeight="1">
      <c r="A159" s="76"/>
      <c r="B159" s="76"/>
      <c r="C159" s="76"/>
      <c r="D159" s="78"/>
      <c r="E159" s="33" t="s">
        <v>84</v>
      </c>
      <c r="F159" s="50" t="s">
        <v>85</v>
      </c>
      <c r="G159" s="33" t="s">
        <v>86</v>
      </c>
      <c r="H159" s="36" t="s">
        <v>6</v>
      </c>
      <c r="I159" s="33" t="s">
        <v>87</v>
      </c>
      <c r="J159" s="36" t="s">
        <v>56</v>
      </c>
      <c r="K159" s="36" t="s">
        <v>56</v>
      </c>
      <c r="L159" s="33" t="s">
        <v>56</v>
      </c>
      <c r="M159" s="33">
        <v>2</v>
      </c>
      <c r="N159" s="33">
        <v>4</v>
      </c>
      <c r="O159" s="33">
        <f t="shared" si="15"/>
        <v>8</v>
      </c>
      <c r="P159" s="33" t="str">
        <f t="shared" si="16"/>
        <v>MEDIO</v>
      </c>
      <c r="Q159" s="33">
        <v>10</v>
      </c>
      <c r="R159" s="38">
        <f t="shared" si="17"/>
        <v>80</v>
      </c>
      <c r="S159" s="33" t="str">
        <f t="shared" si="18"/>
        <v>III</v>
      </c>
      <c r="T159" s="33" t="str">
        <f t="shared" si="19"/>
        <v>Mejorable</v>
      </c>
      <c r="U159" s="33">
        <v>5</v>
      </c>
      <c r="V159" s="33" t="s">
        <v>89</v>
      </c>
      <c r="W159" s="33" t="s">
        <v>8</v>
      </c>
      <c r="X159" s="33" t="s">
        <v>59</v>
      </c>
      <c r="Y159" s="33" t="s">
        <v>59</v>
      </c>
      <c r="Z159" s="33" t="s">
        <v>59</v>
      </c>
      <c r="AA159" s="33" t="s">
        <v>90</v>
      </c>
      <c r="AB159" s="33" t="s">
        <v>162</v>
      </c>
      <c r="AC159" s="48" t="s">
        <v>76</v>
      </c>
      <c r="AF159" s="49"/>
      <c r="AG159" s="49"/>
      <c r="AH159" s="49"/>
      <c r="AI159" s="49"/>
      <c r="AJ159" s="49"/>
      <c r="AK159" s="49"/>
      <c r="AL159" s="49"/>
      <c r="AM159" s="49"/>
      <c r="AN159" s="25"/>
      <c r="AO159" s="25"/>
      <c r="AP159" s="25"/>
      <c r="AQ159" s="25"/>
      <c r="AR159" s="2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</row>
    <row r="160" spans="1:64" s="59" customFormat="1" ht="51.75" customHeight="1">
      <c r="A160" s="76"/>
      <c r="B160" s="76"/>
      <c r="C160" s="76"/>
      <c r="D160" s="78"/>
      <c r="E160" s="33" t="s">
        <v>92</v>
      </c>
      <c r="F160" s="33" t="s">
        <v>93</v>
      </c>
      <c r="G160" s="33" t="s">
        <v>94</v>
      </c>
      <c r="H160" s="33" t="s">
        <v>6</v>
      </c>
      <c r="I160" s="33" t="s">
        <v>95</v>
      </c>
      <c r="J160" s="33" t="s">
        <v>56</v>
      </c>
      <c r="K160" s="33" t="s">
        <v>56</v>
      </c>
      <c r="L160" s="33" t="s">
        <v>96</v>
      </c>
      <c r="M160" s="33">
        <v>2</v>
      </c>
      <c r="N160" s="33">
        <v>3</v>
      </c>
      <c r="O160" s="33">
        <f t="shared" si="15"/>
        <v>6</v>
      </c>
      <c r="P160" s="33" t="str">
        <f t="shared" si="16"/>
        <v>MEDIO</v>
      </c>
      <c r="Q160" s="33">
        <v>25</v>
      </c>
      <c r="R160" s="33">
        <f t="shared" si="17"/>
        <v>150</v>
      </c>
      <c r="S160" s="33" t="str">
        <f t="shared" si="18"/>
        <v>II</v>
      </c>
      <c r="T160" s="33" t="str">
        <f>+IF(AND(R160&gt;=1,R160&lt;=20),"Aceptable",IF(AND(R160&gt;=40,R160&lt;=120),"Mejorable",IF(AND(R160&gt;=150,R160&lt;=500),"Aceptable con control específico",IF(AND(R160&gt;=600,R160&lt;=4000),"No aceptable",0))))</f>
        <v>Aceptable con control específico</v>
      </c>
      <c r="U160" s="33">
        <v>5</v>
      </c>
      <c r="V160" s="51" t="s">
        <v>97</v>
      </c>
      <c r="W160" s="51" t="s">
        <v>6</v>
      </c>
      <c r="X160" s="51" t="s">
        <v>59</v>
      </c>
      <c r="Y160" s="51" t="s">
        <v>59</v>
      </c>
      <c r="Z160" s="51" t="s">
        <v>59</v>
      </c>
      <c r="AA160" s="51" t="s">
        <v>99</v>
      </c>
      <c r="AB160" s="51" t="s">
        <v>100</v>
      </c>
      <c r="AC160" s="39" t="s">
        <v>101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</row>
    <row r="161" spans="1:64" ht="58.7" customHeight="1">
      <c r="A161" s="76"/>
      <c r="B161" s="76"/>
      <c r="C161" s="76"/>
      <c r="D161" s="78"/>
      <c r="E161" s="33" t="s">
        <v>163</v>
      </c>
      <c r="F161" s="33" t="s">
        <v>164</v>
      </c>
      <c r="G161" s="33" t="s">
        <v>165</v>
      </c>
      <c r="H161" s="36" t="s">
        <v>6</v>
      </c>
      <c r="I161" s="51" t="s">
        <v>166</v>
      </c>
      <c r="J161" s="36" t="s">
        <v>56</v>
      </c>
      <c r="K161" s="33" t="s">
        <v>167</v>
      </c>
      <c r="L161" s="36" t="s">
        <v>56</v>
      </c>
      <c r="M161" s="33">
        <v>2</v>
      </c>
      <c r="N161" s="33">
        <v>1</v>
      </c>
      <c r="O161" s="33">
        <f t="shared" si="15"/>
        <v>2</v>
      </c>
      <c r="P161" s="33" t="str">
        <f t="shared" si="16"/>
        <v>BAJO</v>
      </c>
      <c r="Q161" s="33">
        <v>25</v>
      </c>
      <c r="R161" s="38">
        <f t="shared" si="17"/>
        <v>50</v>
      </c>
      <c r="S161" s="33" t="str">
        <f t="shared" si="18"/>
        <v>III</v>
      </c>
      <c r="T161" s="33" t="str">
        <f t="shared" ref="T161:T167" si="20">+IF(AND(R161&gt;=1,R161&lt;=20),"Aceptable",IF(AND(R161&gt;=40,R161&lt;=120),"Mejorable",IF(AND(R161&gt;=150,R161&lt;=500),"No aceptable o aceptable con control específico",IF(AND(R161&gt;=600,R161&lt;=4000),"No aceptable",0))))</f>
        <v>Mejorable</v>
      </c>
      <c r="U161" s="33">
        <v>5</v>
      </c>
      <c r="V161" s="51" t="s">
        <v>168</v>
      </c>
      <c r="W161" s="33" t="s">
        <v>6</v>
      </c>
      <c r="X161" s="33" t="s">
        <v>59</v>
      </c>
      <c r="Y161" s="33" t="s">
        <v>59</v>
      </c>
      <c r="Z161" s="33" t="s">
        <v>59</v>
      </c>
      <c r="AA161" s="33" t="s">
        <v>262</v>
      </c>
      <c r="AB161" s="36" t="s">
        <v>162</v>
      </c>
      <c r="AC161" s="48" t="s">
        <v>169</v>
      </c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</row>
    <row r="162" spans="1:64" ht="56.65" customHeight="1">
      <c r="A162" s="76"/>
      <c r="B162" s="76"/>
      <c r="C162" s="76"/>
      <c r="D162" s="78"/>
      <c r="E162" s="33" t="s">
        <v>173</v>
      </c>
      <c r="F162" s="33" t="s">
        <v>146</v>
      </c>
      <c r="G162" s="33" t="s">
        <v>147</v>
      </c>
      <c r="H162" s="36" t="s">
        <v>6</v>
      </c>
      <c r="I162" s="33" t="s">
        <v>174</v>
      </c>
      <c r="J162" s="36" t="s">
        <v>56</v>
      </c>
      <c r="K162" s="36" t="s">
        <v>56</v>
      </c>
      <c r="L162" s="36" t="s">
        <v>56</v>
      </c>
      <c r="M162" s="33">
        <v>2</v>
      </c>
      <c r="N162" s="33">
        <v>4</v>
      </c>
      <c r="O162" s="33">
        <f t="shared" si="15"/>
        <v>8</v>
      </c>
      <c r="P162" s="33" t="str">
        <f t="shared" si="16"/>
        <v>MEDIO</v>
      </c>
      <c r="Q162" s="33">
        <v>10</v>
      </c>
      <c r="R162" s="38">
        <f t="shared" si="17"/>
        <v>80</v>
      </c>
      <c r="S162" s="33" t="str">
        <f t="shared" si="18"/>
        <v>III</v>
      </c>
      <c r="T162" s="33" t="str">
        <f t="shared" si="20"/>
        <v>Mejorable</v>
      </c>
      <c r="U162" s="33">
        <v>5</v>
      </c>
      <c r="V162" s="33" t="s">
        <v>149</v>
      </c>
      <c r="W162" s="33" t="s">
        <v>8</v>
      </c>
      <c r="X162" s="33" t="s">
        <v>59</v>
      </c>
      <c r="Y162" s="33" t="s">
        <v>59</v>
      </c>
      <c r="Z162" s="33" t="s">
        <v>59</v>
      </c>
      <c r="AA162" s="33" t="s">
        <v>150</v>
      </c>
      <c r="AB162" s="36" t="s">
        <v>162</v>
      </c>
      <c r="AC162" s="48" t="s">
        <v>169</v>
      </c>
      <c r="AO162" s="25"/>
      <c r="AP162" s="25"/>
      <c r="AQ162" s="25"/>
      <c r="AR162" s="2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</row>
    <row r="163" spans="1:64" ht="52.7" customHeight="1">
      <c r="A163" s="76"/>
      <c r="B163" s="76"/>
      <c r="C163" s="76"/>
      <c r="D163" s="78"/>
      <c r="E163" s="33" t="s">
        <v>68</v>
      </c>
      <c r="F163" s="33" t="s">
        <v>175</v>
      </c>
      <c r="G163" s="33" t="s">
        <v>70</v>
      </c>
      <c r="H163" s="33" t="s">
        <v>6</v>
      </c>
      <c r="I163" s="33" t="s">
        <v>176</v>
      </c>
      <c r="J163" s="33" t="s">
        <v>72</v>
      </c>
      <c r="K163" s="36" t="s">
        <v>56</v>
      </c>
      <c r="L163" s="33" t="s">
        <v>56</v>
      </c>
      <c r="M163" s="33">
        <v>2</v>
      </c>
      <c r="N163" s="33">
        <v>4</v>
      </c>
      <c r="O163" s="33">
        <f t="shared" si="15"/>
        <v>8</v>
      </c>
      <c r="P163" s="33" t="str">
        <f t="shared" si="16"/>
        <v>MEDIO</v>
      </c>
      <c r="Q163" s="33">
        <v>25</v>
      </c>
      <c r="R163" s="38">
        <f t="shared" si="17"/>
        <v>200</v>
      </c>
      <c r="S163" s="33" t="str">
        <f t="shared" si="18"/>
        <v>II</v>
      </c>
      <c r="T163" s="33" t="str">
        <f t="shared" si="20"/>
        <v>No aceptable o aceptable con control específico</v>
      </c>
      <c r="U163" s="33">
        <v>5</v>
      </c>
      <c r="V163" s="33" t="s">
        <v>82</v>
      </c>
      <c r="W163" s="33" t="s">
        <v>6</v>
      </c>
      <c r="X163" s="33" t="s">
        <v>59</v>
      </c>
      <c r="Y163" s="33" t="s">
        <v>59</v>
      </c>
      <c r="Z163" s="33" t="s">
        <v>59</v>
      </c>
      <c r="AA163" s="33" t="s">
        <v>263</v>
      </c>
      <c r="AB163" s="33" t="s">
        <v>162</v>
      </c>
      <c r="AC163" s="48" t="s">
        <v>169</v>
      </c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</row>
    <row r="164" spans="1:64" ht="56.65" customHeight="1">
      <c r="A164" s="76"/>
      <c r="B164" s="76"/>
      <c r="C164" s="76"/>
      <c r="D164" s="78"/>
      <c r="E164" s="33" t="s">
        <v>77</v>
      </c>
      <c r="F164" s="33" t="s">
        <v>78</v>
      </c>
      <c r="G164" s="33" t="s">
        <v>79</v>
      </c>
      <c r="H164" s="36" t="s">
        <v>6</v>
      </c>
      <c r="I164" s="33" t="s">
        <v>80</v>
      </c>
      <c r="J164" s="33" t="s">
        <v>56</v>
      </c>
      <c r="K164" s="33" t="s">
        <v>56</v>
      </c>
      <c r="L164" s="33" t="s">
        <v>81</v>
      </c>
      <c r="M164" s="33">
        <v>2</v>
      </c>
      <c r="N164" s="33">
        <v>1</v>
      </c>
      <c r="O164" s="33">
        <f t="shared" si="15"/>
        <v>2</v>
      </c>
      <c r="P164" s="33" t="str">
        <f t="shared" si="16"/>
        <v>BAJO</v>
      </c>
      <c r="Q164" s="33">
        <v>60</v>
      </c>
      <c r="R164" s="38">
        <f t="shared" si="17"/>
        <v>120</v>
      </c>
      <c r="S164" s="33" t="str">
        <f t="shared" si="18"/>
        <v>III</v>
      </c>
      <c r="T164" s="33" t="str">
        <f t="shared" si="20"/>
        <v>Mejorable</v>
      </c>
      <c r="U164" s="33">
        <v>5</v>
      </c>
      <c r="V164" s="33" t="s">
        <v>82</v>
      </c>
      <c r="W164" s="33" t="s">
        <v>6</v>
      </c>
      <c r="X164" s="33" t="s">
        <v>59</v>
      </c>
      <c r="Y164" s="33" t="s">
        <v>59</v>
      </c>
      <c r="Z164" s="33" t="s">
        <v>59</v>
      </c>
      <c r="AA164" s="33" t="s">
        <v>264</v>
      </c>
      <c r="AB164" s="36" t="s">
        <v>162</v>
      </c>
      <c r="AC164" s="48" t="s">
        <v>76</v>
      </c>
      <c r="AD164" s="49"/>
      <c r="AE164" s="49"/>
      <c r="AF164" s="49"/>
      <c r="AG164" s="49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</row>
    <row r="165" spans="1:64" ht="63.75">
      <c r="A165" s="76"/>
      <c r="B165" s="76"/>
      <c r="C165" s="76"/>
      <c r="D165" s="78"/>
      <c r="E165" s="33" t="s">
        <v>182</v>
      </c>
      <c r="F165" s="33" t="s">
        <v>219</v>
      </c>
      <c r="G165" s="33" t="s">
        <v>220</v>
      </c>
      <c r="H165" s="36" t="s">
        <v>6</v>
      </c>
      <c r="I165" s="33" t="s">
        <v>203</v>
      </c>
      <c r="J165" s="36" t="s">
        <v>56</v>
      </c>
      <c r="K165" s="36" t="s">
        <v>56</v>
      </c>
      <c r="L165" s="33" t="s">
        <v>221</v>
      </c>
      <c r="M165" s="33">
        <v>2</v>
      </c>
      <c r="N165" s="33">
        <v>3</v>
      </c>
      <c r="O165" s="33">
        <f t="shared" si="15"/>
        <v>6</v>
      </c>
      <c r="P165" s="33" t="str">
        <f t="shared" si="16"/>
        <v>MEDIO</v>
      </c>
      <c r="Q165" s="33">
        <v>25</v>
      </c>
      <c r="R165" s="38">
        <f t="shared" si="17"/>
        <v>150</v>
      </c>
      <c r="S165" s="33" t="str">
        <f t="shared" si="18"/>
        <v>II</v>
      </c>
      <c r="T165" s="33" t="str">
        <f t="shared" si="20"/>
        <v>No aceptable o aceptable con control específico</v>
      </c>
      <c r="U165" s="33">
        <v>5</v>
      </c>
      <c r="V165" s="33" t="s">
        <v>203</v>
      </c>
      <c r="W165" s="33" t="s">
        <v>6</v>
      </c>
      <c r="X165" s="33"/>
      <c r="Y165" s="33"/>
      <c r="Z165" s="33"/>
      <c r="AA165" s="33" t="s">
        <v>150</v>
      </c>
      <c r="AB165" s="33" t="s">
        <v>222</v>
      </c>
      <c r="AC165" s="48" t="s">
        <v>207</v>
      </c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</row>
    <row r="166" spans="1:64" ht="58.7" customHeight="1">
      <c r="A166" s="79" t="s">
        <v>265</v>
      </c>
      <c r="B166" s="79" t="s">
        <v>266</v>
      </c>
      <c r="C166" s="79" t="s">
        <v>267</v>
      </c>
      <c r="D166" s="78" t="s">
        <v>268</v>
      </c>
      <c r="E166" s="33" t="s">
        <v>68</v>
      </c>
      <c r="F166" s="33" t="s">
        <v>175</v>
      </c>
      <c r="G166" s="33" t="s">
        <v>70</v>
      </c>
      <c r="H166" s="33" t="s">
        <v>6</v>
      </c>
      <c r="I166" s="33" t="s">
        <v>176</v>
      </c>
      <c r="J166" s="33" t="s">
        <v>72</v>
      </c>
      <c r="K166" s="36" t="s">
        <v>56</v>
      </c>
      <c r="L166" s="33" t="s">
        <v>56</v>
      </c>
      <c r="M166" s="33">
        <v>2</v>
      </c>
      <c r="N166" s="33">
        <v>4</v>
      </c>
      <c r="O166" s="33">
        <f t="shared" si="15"/>
        <v>8</v>
      </c>
      <c r="P166" s="33" t="str">
        <f t="shared" si="16"/>
        <v>MEDIO</v>
      </c>
      <c r="Q166" s="33">
        <v>25</v>
      </c>
      <c r="R166" s="38">
        <f t="shared" si="17"/>
        <v>200</v>
      </c>
      <c r="S166" s="33" t="str">
        <f t="shared" si="18"/>
        <v>II</v>
      </c>
      <c r="T166" s="33" t="str">
        <f t="shared" si="20"/>
        <v>No aceptable o aceptable con control específico</v>
      </c>
      <c r="U166" s="33">
        <v>30</v>
      </c>
      <c r="V166" s="33" t="s">
        <v>82</v>
      </c>
      <c r="W166" s="33" t="s">
        <v>6</v>
      </c>
      <c r="X166" s="33" t="s">
        <v>59</v>
      </c>
      <c r="Y166" s="33" t="s">
        <v>59</v>
      </c>
      <c r="Z166" s="33" t="s">
        <v>59</v>
      </c>
      <c r="AA166" s="33" t="s">
        <v>263</v>
      </c>
      <c r="AB166" s="33" t="s">
        <v>162</v>
      </c>
      <c r="AC166" s="48" t="s">
        <v>169</v>
      </c>
      <c r="AD166" s="25"/>
      <c r="AE166" s="25"/>
      <c r="AF166" s="25"/>
    </row>
    <row r="167" spans="1:64" ht="69.599999999999994" customHeight="1">
      <c r="A167" s="79"/>
      <c r="B167" s="79"/>
      <c r="C167" s="79"/>
      <c r="D167" s="78"/>
      <c r="E167" s="33" t="s">
        <v>77</v>
      </c>
      <c r="F167" s="33" t="s">
        <v>78</v>
      </c>
      <c r="G167" s="33" t="s">
        <v>79</v>
      </c>
      <c r="H167" s="36" t="s">
        <v>6</v>
      </c>
      <c r="I167" s="33" t="s">
        <v>80</v>
      </c>
      <c r="J167" s="33" t="s">
        <v>56</v>
      </c>
      <c r="K167" s="33" t="s">
        <v>56</v>
      </c>
      <c r="L167" s="33" t="s">
        <v>81</v>
      </c>
      <c r="M167" s="33">
        <v>2</v>
      </c>
      <c r="N167" s="33">
        <v>1</v>
      </c>
      <c r="O167" s="33">
        <f t="shared" si="15"/>
        <v>2</v>
      </c>
      <c r="P167" s="33" t="str">
        <f t="shared" si="16"/>
        <v>BAJO</v>
      </c>
      <c r="Q167" s="33">
        <v>60</v>
      </c>
      <c r="R167" s="38">
        <f t="shared" si="17"/>
        <v>120</v>
      </c>
      <c r="S167" s="33" t="str">
        <f t="shared" si="18"/>
        <v>III</v>
      </c>
      <c r="T167" s="33" t="str">
        <f t="shared" si="20"/>
        <v>Mejorable</v>
      </c>
      <c r="U167" s="33">
        <v>30</v>
      </c>
      <c r="V167" s="33" t="s">
        <v>82</v>
      </c>
      <c r="W167" s="33" t="s">
        <v>6</v>
      </c>
      <c r="X167" s="33" t="s">
        <v>59</v>
      </c>
      <c r="Y167" s="33" t="s">
        <v>59</v>
      </c>
      <c r="Z167" s="33" t="s">
        <v>59</v>
      </c>
      <c r="AA167" s="33" t="s">
        <v>264</v>
      </c>
      <c r="AB167" s="36" t="s">
        <v>162</v>
      </c>
      <c r="AC167" s="48" t="s">
        <v>76</v>
      </c>
      <c r="AD167" s="49"/>
      <c r="AE167" s="49"/>
      <c r="AF167" s="49"/>
    </row>
    <row r="168" spans="1:64" s="59" customFormat="1" ht="51.75" customHeight="1">
      <c r="A168" s="79"/>
      <c r="B168" s="79"/>
      <c r="C168" s="79"/>
      <c r="D168" s="78"/>
      <c r="E168" s="33" t="s">
        <v>92</v>
      </c>
      <c r="F168" s="33" t="s">
        <v>93</v>
      </c>
      <c r="G168" s="33" t="s">
        <v>94</v>
      </c>
      <c r="H168" s="33" t="s">
        <v>6</v>
      </c>
      <c r="I168" s="33" t="s">
        <v>95</v>
      </c>
      <c r="J168" s="33" t="s">
        <v>56</v>
      </c>
      <c r="K168" s="33" t="s">
        <v>56</v>
      </c>
      <c r="L168" s="33" t="s">
        <v>96</v>
      </c>
      <c r="M168" s="33">
        <v>2</v>
      </c>
      <c r="N168" s="33">
        <v>3</v>
      </c>
      <c r="O168" s="33">
        <f t="shared" si="15"/>
        <v>6</v>
      </c>
      <c r="P168" s="33" t="str">
        <f t="shared" si="16"/>
        <v>MEDIO</v>
      </c>
      <c r="Q168" s="33">
        <v>25</v>
      </c>
      <c r="R168" s="33">
        <f t="shared" si="17"/>
        <v>150</v>
      </c>
      <c r="S168" s="33" t="str">
        <f t="shared" si="18"/>
        <v>II</v>
      </c>
      <c r="T168" s="33" t="str">
        <f>+IF(AND(R168&gt;=1,R168&lt;=20),"Aceptable",IF(AND(R168&gt;=40,R168&lt;=120),"Mejorable",IF(AND(R168&gt;=150,R168&lt;=500),"Aceptable con control específico",IF(AND(R168&gt;=600,R168&lt;=4000),"No aceptable",0))))</f>
        <v>Aceptable con control específico</v>
      </c>
      <c r="U168" s="33">
        <v>30</v>
      </c>
      <c r="V168" s="51" t="s">
        <v>97</v>
      </c>
      <c r="W168" s="51" t="s">
        <v>6</v>
      </c>
      <c r="X168" s="51" t="s">
        <v>59</v>
      </c>
      <c r="Y168" s="51" t="s">
        <v>59</v>
      </c>
      <c r="Z168" s="51" t="s">
        <v>59</v>
      </c>
      <c r="AA168" s="51" t="s">
        <v>99</v>
      </c>
      <c r="AB168" s="51" t="s">
        <v>100</v>
      </c>
      <c r="AC168" s="39" t="s">
        <v>101</v>
      </c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</row>
    <row r="169" spans="1:64" ht="15.75">
      <c r="E169" s="60"/>
    </row>
    <row r="170" spans="1:64" ht="15.75">
      <c r="E170" s="60"/>
    </row>
    <row r="171" spans="1:64" ht="15.75">
      <c r="E171" s="60"/>
    </row>
    <row r="172" spans="1:64" ht="15.75">
      <c r="E172" s="60"/>
    </row>
    <row r="173" spans="1:64" ht="15.75">
      <c r="E173" s="60" t="s">
        <v>269</v>
      </c>
    </row>
    <row r="174" spans="1:64" ht="15.75">
      <c r="E174" s="60"/>
    </row>
    <row r="175" spans="1:64" ht="15.75">
      <c r="E175" s="60"/>
    </row>
    <row r="176" spans="1:64" ht="15.75">
      <c r="E176" s="60"/>
    </row>
    <row r="177" spans="4:5" ht="15.75">
      <c r="E177" s="60"/>
    </row>
    <row r="178" spans="4:5" ht="15.75">
      <c r="E178" s="60"/>
    </row>
    <row r="179" spans="4:5" ht="15.75">
      <c r="E179" s="60"/>
    </row>
    <row r="180" spans="4:5" ht="15.75">
      <c r="D180" s="1" t="s">
        <v>269</v>
      </c>
      <c r="E180" s="60"/>
    </row>
    <row r="181" spans="4:5" ht="15.75">
      <c r="E181" s="60"/>
    </row>
    <row r="182" spans="4:5" ht="15.75">
      <c r="E182" s="60"/>
    </row>
    <row r="183" spans="4:5" ht="15.75">
      <c r="E183" s="60"/>
    </row>
    <row r="184" spans="4:5" ht="15.75">
      <c r="E184" s="60"/>
    </row>
    <row r="185" spans="4:5" ht="15.75">
      <c r="E185" s="60"/>
    </row>
    <row r="186" spans="4:5" ht="15.75">
      <c r="E186" s="60"/>
    </row>
    <row r="187" spans="4:5" ht="15.75">
      <c r="E187" s="60"/>
    </row>
    <row r="188" spans="4:5" ht="15.75">
      <c r="E188" s="60"/>
    </row>
    <row r="189" spans="4:5" ht="15.75">
      <c r="E189" s="60"/>
    </row>
    <row r="190" spans="4:5" ht="15.75">
      <c r="E190" s="60"/>
    </row>
    <row r="191" spans="4:5" ht="15.75">
      <c r="E191" s="60"/>
    </row>
    <row r="192" spans="4:5" ht="15.75">
      <c r="E192" s="60"/>
    </row>
    <row r="193" spans="5:5" ht="15.75">
      <c r="E193" s="60"/>
    </row>
    <row r="194" spans="5:5" ht="15.75">
      <c r="E194" s="60"/>
    </row>
    <row r="195" spans="5:5" ht="15.75">
      <c r="E195" s="60"/>
    </row>
  </sheetData>
  <sheetProtection sheet="1" objects="1" scenarios="1"/>
  <mergeCells count="81">
    <mergeCell ref="A166:A168"/>
    <mergeCell ref="B166:B168"/>
    <mergeCell ref="C166:C168"/>
    <mergeCell ref="D166:D168"/>
    <mergeCell ref="C1:AA2"/>
    <mergeCell ref="AB1:AC2"/>
    <mergeCell ref="C3:I4"/>
    <mergeCell ref="J3:AA4"/>
    <mergeCell ref="AB3:AC4"/>
    <mergeCell ref="A148:A157"/>
    <mergeCell ref="B148:B157"/>
    <mergeCell ref="C148:C157"/>
    <mergeCell ref="D148:D154"/>
    <mergeCell ref="D155:D157"/>
    <mergeCell ref="A158:A165"/>
    <mergeCell ref="B158:B165"/>
    <mergeCell ref="C158:C165"/>
    <mergeCell ref="D158:D165"/>
    <mergeCell ref="D122:D124"/>
    <mergeCell ref="C125:C138"/>
    <mergeCell ref="D125:D132"/>
    <mergeCell ref="D134:D137"/>
    <mergeCell ref="A139:A147"/>
    <mergeCell ref="B139:B147"/>
    <mergeCell ref="C139:C147"/>
    <mergeCell ref="D139:D145"/>
    <mergeCell ref="A97:A138"/>
    <mergeCell ref="B97:B138"/>
    <mergeCell ref="C97:C109"/>
    <mergeCell ref="D97:D103"/>
    <mergeCell ref="D104:D105"/>
    <mergeCell ref="D106:D107"/>
    <mergeCell ref="C110:C124"/>
    <mergeCell ref="D110:D115"/>
    <mergeCell ref="D116:D118"/>
    <mergeCell ref="D119:D121"/>
    <mergeCell ref="C71:C83"/>
    <mergeCell ref="D71:D77"/>
    <mergeCell ref="D79:D80"/>
    <mergeCell ref="D81:D83"/>
    <mergeCell ref="C84:C96"/>
    <mergeCell ref="D84:D91"/>
    <mergeCell ref="D92:D94"/>
    <mergeCell ref="D95:D96"/>
    <mergeCell ref="C50:C59"/>
    <mergeCell ref="D50:D55"/>
    <mergeCell ref="D56:D57"/>
    <mergeCell ref="C60:C70"/>
    <mergeCell ref="D60:D65"/>
    <mergeCell ref="D66:D68"/>
    <mergeCell ref="D69:D70"/>
    <mergeCell ref="D25:D26"/>
    <mergeCell ref="D27:D28"/>
    <mergeCell ref="C29:C38"/>
    <mergeCell ref="D29:D33"/>
    <mergeCell ref="D34:D38"/>
    <mergeCell ref="C39:C49"/>
    <mergeCell ref="D39:D44"/>
    <mergeCell ref="D45:D46"/>
    <mergeCell ref="D47:D49"/>
    <mergeCell ref="I13:I14"/>
    <mergeCell ref="J13:L13"/>
    <mergeCell ref="M13:S13"/>
    <mergeCell ref="U13:W13"/>
    <mergeCell ref="X13:AB13"/>
    <mergeCell ref="A15:A96"/>
    <mergeCell ref="B15:B96"/>
    <mergeCell ref="C15:C28"/>
    <mergeCell ref="D15:D19"/>
    <mergeCell ref="D20:D23"/>
    <mergeCell ref="A13:A14"/>
    <mergeCell ref="B13:B14"/>
    <mergeCell ref="C13:C14"/>
    <mergeCell ref="D13:D14"/>
    <mergeCell ref="E13:G13"/>
    <mergeCell ref="H13:H14"/>
    <mergeCell ref="A1:B4"/>
    <mergeCell ref="A7:AC7"/>
    <mergeCell ref="J8:R8"/>
    <mergeCell ref="A10:F10"/>
    <mergeCell ref="G10:M10"/>
  </mergeCells>
  <conditionalFormatting sqref="Q90 Q131 Q133 Q144 Q147 Q152 Q157">
    <cfRule type="cellIs" dxfId="19" priority="10" stopIfTrue="1" operator="equal">
      <formula>"No significativo"</formula>
    </cfRule>
  </conditionalFormatting>
  <conditionalFormatting sqref="O14:Q14">
    <cfRule type="cellIs" dxfId="18" priority="15" stopIfTrue="1" operator="equal">
      <formula>"No significativo"</formula>
    </cfRule>
  </conditionalFormatting>
  <conditionalFormatting sqref="O35:Q36 O51:Q51 O53:O59 Q53 P54:Q55 Q56 P57:Q59 O72:Q72 O74:O83 Q74 P75:Q76 Q77 P78:Q78 Q79:Q81 P82:Q83 O96:Q96 O111:Q111 O112:O124 Q112 P113:Q115 Q116 P117:Q118 Q119 P120:Q121 Q122 P123:Q124 O140:Q141 O143:Q143 O144:P147 Q145:Q146 Q163 Q166">
    <cfRule type="cellIs" dxfId="17" priority="17" stopIfTrue="1" operator="equal">
      <formula>"No significativo"</formula>
    </cfRule>
  </conditionalFormatting>
  <conditionalFormatting sqref="T136:U136 W136 T155:U155 W155 T165:U165 W165">
    <cfRule type="cellIs" dxfId="16" priority="13" stopIfTrue="1" operator="equal">
      <formula>"No significativo"</formula>
    </cfRule>
  </conditionalFormatting>
  <conditionalFormatting sqref="P53 P56 P74 P77 P79:P81 P112 P116 P119 P122">
    <cfRule type="cellIs" dxfId="15" priority="19" stopIfTrue="1" operator="equal">
      <formula>"No significativo"</formula>
    </cfRule>
  </conditionalFormatting>
  <conditionalFormatting sqref="S17:S19 U17 S31:S33 U31 S36 S40 S42:S44 U42 S46:S47 S49 S51 S53:S55 U53 S57:S59 S61 S63:S66 U63 S68 S70 S72 S74:S79 S82:S83 S85:S86 S95 S98 S100:S101 U100 S103 S105 S107:S109 S111:S113 U112 S117 S120:S121 S123:S124 S126:S127 S135 S140 S146 S159 S161">
    <cfRule type="cellIs" dxfId="14" priority="3" stopIfTrue="1" operator="equal">
      <formula>"No significativo"</formula>
    </cfRule>
  </conditionalFormatting>
  <conditionalFormatting sqref="T136:U136 W136 T155:U155 W155 T165:U165 W165">
    <cfRule type="cellIs" dxfId="13" priority="12" stopIfTrue="1" operator="equal">
      <formula>"SIGNIFICATIVO"</formula>
    </cfRule>
  </conditionalFormatting>
  <conditionalFormatting sqref="S85:S86 S95 S126:S127 S135 T136:U136 W136 S140 S146 T155:U155 W155 S159 S161 T165:U165 W165">
    <cfRule type="cellIs" dxfId="12" priority="2" stopIfTrue="1" operator="equal">
      <formula>"SIGNIFICATIVO"</formula>
    </cfRule>
  </conditionalFormatting>
  <conditionalFormatting sqref="Q90 Q131 Q133 Q144 Q147 Q152 Q157">
    <cfRule type="cellIs" dxfId="11" priority="9" stopIfTrue="1" operator="equal">
      <formula>"SIGNIFICATIVO"</formula>
    </cfRule>
  </conditionalFormatting>
  <conditionalFormatting sqref="P53 P56 P74 P77 P79:P81 P112 P116 P119 P122">
    <cfRule type="cellIs" dxfId="10" priority="18" stopIfTrue="1" operator="equal">
      <formula>"SIGNIFICATIVO"</formula>
    </cfRule>
  </conditionalFormatting>
  <conditionalFormatting sqref="O35:Q36 O51:Q51 O53:Q59 O72:Q72 O74:Q83 O96:Q96 O111:Q124 O140:Q141 O143:Q143 O144:P147 Q145:Q146 Q163 Q166">
    <cfRule type="cellIs" dxfId="9" priority="16" stopIfTrue="1" operator="equal">
      <formula>"SIGNIFICATIVO"</formula>
    </cfRule>
  </conditionalFormatting>
  <conditionalFormatting sqref="O14:Q14 O35:Q36 O51:Q51 O53:O59 Q53 P54:Q55 Q56 P57:Q59 O72:Q72 O74:O83 Q74 P75:Q76 Q77 P78:Q78 Q79:Q81 P82:Q83 O96:Q96 O111:Q111 O112:O124 Q112 P113:Q115 Q116 P117:Q118 Q119 P120:Q121 Q122 P123:Q124 O140:Q141 O143:Q143 O144:P147 Q145:Q146 Q163 Q166">
    <cfRule type="cellIs" dxfId="8" priority="14" stopIfTrue="1" operator="equal">
      <formula>"SIGNIFICATIVO"</formula>
    </cfRule>
  </conditionalFormatting>
  <conditionalFormatting sqref="O14:Q14 S85:S86 Q90 S95 S126:S127 Q131 Q133 S135 S140 Q144 S146 Q147 Q152 Q157 S159 S161">
    <cfRule type="cellIs" dxfId="7" priority="1" stopIfTrue="1" operator="equal">
      <formula>"SIGNIFICATIVO"</formula>
    </cfRule>
  </conditionalFormatting>
  <conditionalFormatting sqref="P15:P34 P37:P50 P52 P60:P71 P73 P84:P86 P89:P91 P93 P95 P97:P110 P125:P127 P130:P136 P139 P148 P151:P159 P161:P167">
    <cfRule type="cellIs" dxfId="6" priority="5" stopIfTrue="1" operator="between">
      <formula>"ALTO"</formula>
      <formula>"ALTO"</formula>
    </cfRule>
  </conditionalFormatting>
  <conditionalFormatting sqref="P84:P86 P89:P91 P93 P95 P125:P127 P130:P136 P139 P148 P151:P159 P161:P167">
    <cfRule type="cellIs" dxfId="5" priority="7" stopIfTrue="1" operator="between">
      <formula>"BAJO"</formula>
      <formula>"BAJO"</formula>
    </cfRule>
  </conditionalFormatting>
  <conditionalFormatting sqref="S15:S16 S20:S30 S34:S35 S37:S39 S41 S45 S48 S50 S52 S56 S60 S62 S67 S69 S71 S73 S80:S81 S84 S89:S91 S93 S97 S99 S102 S104 S106 S110 S114:S116 S118:S119 S122 S125 S130:S134 S136 S139 S143:S145 S147:S148 S151:S158 S162:S167">
    <cfRule type="cellIs" dxfId="4" priority="11" stopIfTrue="1" operator="between">
      <formula>"I"</formula>
      <formula>"I"</formula>
    </cfRule>
  </conditionalFormatting>
  <conditionalFormatting sqref="S84 S89:S91 S93 S125 S130:S134 S136 S139 S143:S145 S147:S148 S151:S158 S162:S167">
    <cfRule type="cellIs" dxfId="3" priority="20" stopIfTrue="1" operator="between">
      <formula>"III"</formula>
      <formula>"IV"</formula>
    </cfRule>
  </conditionalFormatting>
  <conditionalFormatting sqref="P84:P86 P89:P91 P93 P95 P125:P127 P130:P136 P139 P148 P151:P159 P161:P167">
    <cfRule type="cellIs" dxfId="2" priority="6" stopIfTrue="1" operator="between">
      <formula>"MEDIO"</formula>
      <formula>"MEDIO"</formula>
    </cfRule>
  </conditionalFormatting>
  <conditionalFormatting sqref="P84:P86 P89:P91 P93 P95 P125:P127 P130:P136 P139 P148 P151:P159 P161:P167">
    <cfRule type="cellIs" dxfId="1" priority="4" stopIfTrue="1" operator="between">
      <formula>"MUY ALTO"</formula>
      <formula>"MUY ALTO"</formula>
    </cfRule>
  </conditionalFormatting>
  <conditionalFormatting sqref="R15:R86 R89:R91 R93 R95 R97:R127 R130:R136 R139:R140 R143:R148 R151:R159 R161:R167">
    <cfRule type="cellIs" dxfId="0" priority="8" stopIfTrue="1" operator="between">
      <formula>20</formula>
      <formula>120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MATRIZ_PH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MACLCALIDAD</cp:lastModifiedBy>
  <cp:revision>53</cp:revision>
  <dcterms:created xsi:type="dcterms:W3CDTF">2016-10-05T21:30:04Z</dcterms:created>
  <dcterms:modified xsi:type="dcterms:W3CDTF">2021-03-06T13:17:34Z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LG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