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3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MACLAPOYODX\Desktop\informe2017\INFORME HASTA JUNIO\"/>
    </mc:Choice>
  </mc:AlternateContent>
  <bookViews>
    <workbookView xWindow="0" yWindow="0" windowWidth="20730" windowHeight="11760"/>
  </bookViews>
  <sheets>
    <sheet name="MATRIZ NUEVA" sheetId="16" r:id="rId1"/>
    <sheet name="CONSULTAS" sheetId="21" r:id="rId2"/>
    <sheet name="EXAMENES" sheetId="22" r:id="rId3"/>
    <sheet name="GRAFICAS" sheetId="27" r:id="rId4"/>
    <sheet name="TENDENCIA S CE" sheetId="11" r:id="rId5"/>
    <sheet name="SERVICIOS NO PRESTADOS" sheetId="23" r:id="rId6"/>
    <sheet name="Mapa de riesgos" sheetId="17" r:id="rId7"/>
    <sheet name="INDICADORES DE  RIESGO" sheetId="7" r:id="rId8"/>
    <sheet name="indicadores obligatorios" sheetId="19" r:id="rId9"/>
  </sheets>
  <externalReferences>
    <externalReference r:id="rId10"/>
    <externalReference r:id="rId11"/>
    <externalReference r:id="rId12"/>
    <externalReference r:id="rId13"/>
  </externalReferences>
  <calcPr calcId="171027"/>
  <fileRecoveryPr autoRecover="0"/>
</workbook>
</file>

<file path=xl/calcChain.xml><?xml version="1.0" encoding="utf-8"?>
<calcChain xmlns="http://schemas.openxmlformats.org/spreadsheetml/2006/main">
  <c r="H29" i="22" l="1"/>
  <c r="H30" i="21"/>
  <c r="H13" i="21"/>
  <c r="W5" i="19" l="1"/>
  <c r="W7" i="19"/>
  <c r="W9" i="19"/>
  <c r="W11" i="19"/>
  <c r="G29" i="22" l="1"/>
  <c r="G30" i="21"/>
  <c r="F30" i="21" l="1"/>
  <c r="S3" i="16" l="1"/>
  <c r="S4" i="16"/>
  <c r="S5" i="16"/>
  <c r="S6" i="16"/>
  <c r="S7" i="16"/>
  <c r="S8" i="16"/>
  <c r="S9" i="16"/>
  <c r="S10" i="16"/>
  <c r="S11" i="16"/>
  <c r="S12" i="16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S49" i="16"/>
  <c r="S50" i="16"/>
  <c r="S51" i="16"/>
  <c r="S52" i="16"/>
  <c r="S53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2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3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AC3" i="19" l="1"/>
  <c r="AB3" i="19"/>
  <c r="AA3" i="19"/>
  <c r="Z3" i="19"/>
  <c r="Y3" i="19"/>
  <c r="X3" i="19"/>
  <c r="W3" i="19"/>
  <c r="V3" i="19"/>
  <c r="O272" i="7"/>
  <c r="N272" i="7"/>
  <c r="M272" i="7"/>
  <c r="L272" i="7"/>
  <c r="K272" i="7"/>
  <c r="J272" i="7"/>
  <c r="I272" i="7"/>
  <c r="H272" i="7"/>
  <c r="G272" i="7"/>
  <c r="F272" i="7"/>
  <c r="E272" i="7"/>
  <c r="D272" i="7"/>
  <c r="O262" i="7"/>
  <c r="N262" i="7"/>
  <c r="M262" i="7"/>
  <c r="L262" i="7"/>
  <c r="K262" i="7"/>
  <c r="J262" i="7"/>
  <c r="I262" i="7"/>
  <c r="H262" i="7"/>
  <c r="G262" i="7"/>
  <c r="F262" i="7"/>
  <c r="E262" i="7"/>
  <c r="D262" i="7"/>
  <c r="O252" i="7"/>
  <c r="N252" i="7"/>
  <c r="M252" i="7"/>
  <c r="L252" i="7"/>
  <c r="K252" i="7"/>
  <c r="J252" i="7"/>
  <c r="I252" i="7"/>
  <c r="H252" i="7"/>
  <c r="G252" i="7"/>
  <c r="F252" i="7"/>
  <c r="E252" i="7"/>
  <c r="D252" i="7"/>
  <c r="O242" i="7"/>
  <c r="N242" i="7"/>
  <c r="M242" i="7"/>
  <c r="L242" i="7"/>
  <c r="K242" i="7"/>
  <c r="J242" i="7"/>
  <c r="I242" i="7"/>
  <c r="H242" i="7"/>
  <c r="G242" i="7"/>
  <c r="F242" i="7"/>
  <c r="E242" i="7"/>
  <c r="D242" i="7"/>
  <c r="O232" i="7"/>
  <c r="N232" i="7"/>
  <c r="M232" i="7"/>
  <c r="L232" i="7"/>
  <c r="K232" i="7"/>
  <c r="J232" i="7"/>
  <c r="I232" i="7"/>
  <c r="H232" i="7"/>
  <c r="G232" i="7"/>
  <c r="F232" i="7"/>
  <c r="E232" i="7"/>
  <c r="D232" i="7"/>
  <c r="O222" i="7"/>
  <c r="N222" i="7"/>
  <c r="M222" i="7"/>
  <c r="L222" i="7"/>
  <c r="K222" i="7"/>
  <c r="J222" i="7"/>
  <c r="I222" i="7"/>
  <c r="H222" i="7"/>
  <c r="G222" i="7"/>
  <c r="F222" i="7"/>
  <c r="E222" i="7"/>
  <c r="D222" i="7"/>
  <c r="O212" i="7"/>
  <c r="N212" i="7"/>
  <c r="M212" i="7"/>
  <c r="L212" i="7"/>
  <c r="K212" i="7"/>
  <c r="J212" i="7"/>
  <c r="I212" i="7"/>
  <c r="H212" i="7"/>
  <c r="G212" i="7"/>
  <c r="F212" i="7"/>
  <c r="E212" i="7"/>
  <c r="D212" i="7"/>
  <c r="O202" i="7"/>
  <c r="N202" i="7"/>
  <c r="M202" i="7"/>
  <c r="L202" i="7"/>
  <c r="K202" i="7"/>
  <c r="J202" i="7"/>
  <c r="I202" i="7"/>
  <c r="H202" i="7"/>
  <c r="G202" i="7"/>
  <c r="F202" i="7"/>
  <c r="E202" i="7"/>
  <c r="D202" i="7"/>
  <c r="O192" i="7"/>
  <c r="N192" i="7"/>
  <c r="M192" i="7"/>
  <c r="L192" i="7"/>
  <c r="K192" i="7"/>
  <c r="J192" i="7"/>
  <c r="I192" i="7"/>
  <c r="H192" i="7"/>
  <c r="G192" i="7"/>
  <c r="F192" i="7"/>
  <c r="E192" i="7"/>
  <c r="D192" i="7"/>
  <c r="O182" i="7"/>
  <c r="N182" i="7"/>
  <c r="M182" i="7"/>
  <c r="L182" i="7"/>
  <c r="K182" i="7"/>
  <c r="J182" i="7"/>
  <c r="I182" i="7"/>
  <c r="H182" i="7"/>
  <c r="G182" i="7"/>
  <c r="F182" i="7"/>
  <c r="E182" i="7"/>
  <c r="D182" i="7"/>
  <c r="O172" i="7"/>
  <c r="N172" i="7"/>
  <c r="M172" i="7"/>
  <c r="L172" i="7"/>
  <c r="K172" i="7"/>
  <c r="J172" i="7"/>
  <c r="I172" i="7"/>
  <c r="H172" i="7"/>
  <c r="G172" i="7"/>
  <c r="F172" i="7"/>
  <c r="E172" i="7"/>
  <c r="D172" i="7"/>
  <c r="O162" i="7"/>
  <c r="N162" i="7"/>
  <c r="M162" i="7"/>
  <c r="L162" i="7"/>
  <c r="K162" i="7"/>
  <c r="J162" i="7"/>
  <c r="I162" i="7"/>
  <c r="H162" i="7"/>
  <c r="G162" i="7"/>
  <c r="F162" i="7"/>
  <c r="E162" i="7"/>
  <c r="D162" i="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B11" i="11"/>
  <c r="B10" i="11"/>
  <c r="B8" i="11"/>
  <c r="B6" i="11"/>
  <c r="B5" i="11"/>
  <c r="E29" i="22"/>
  <c r="D29" i="22"/>
  <c r="B29" i="22"/>
  <c r="E12" i="21"/>
  <c r="S2" i="16"/>
</calcChain>
</file>

<file path=xl/comments1.xml><?xml version="1.0" encoding="utf-8"?>
<comments xmlns="http://schemas.openxmlformats.org/spreadsheetml/2006/main">
  <authors>
    <author>MACLAPOYODX</author>
    <author>Diego</author>
  </authors>
  <commentList>
    <comment ref="K2" authorId="0" shapeId="0">
      <text>
        <r>
          <rPr>
            <b/>
            <sz val="9"/>
            <color indexed="81"/>
            <rFont val="Tahoma"/>
            <charset val="1"/>
          </rPr>
          <t>MACLAPOYODX:</t>
        </r>
        <r>
          <rPr>
            <sz val="9"/>
            <color indexed="81"/>
            <rFont val="Tahoma"/>
            <charset val="1"/>
          </rPr>
          <t xml:space="preserve">
sumatoria de tiempo pacientes programados 483373/ 15089 pacientes programados, promedio de dias 32, para un cumplimiento del 63%</t>
        </r>
      </text>
    </comment>
    <comment ref="L2" authorId="0" shapeId="0">
      <text>
        <r>
          <rPr>
            <b/>
            <sz val="9"/>
            <color indexed="81"/>
            <rFont val="Tahoma"/>
            <charset val="1"/>
          </rPr>
          <t>MACLAPOYODX:</t>
        </r>
        <r>
          <rPr>
            <sz val="9"/>
            <color indexed="81"/>
            <rFont val="Tahoma"/>
            <charset val="1"/>
          </rPr>
          <t xml:space="preserve">
Sumatoria de tiempo para programación 458224, pacientes programados 13107, promedio dias de 35 para un cumplimiento del 57%</t>
        </r>
      </text>
    </comment>
    <comment ref="M2" authorId="0" shapeId="0">
      <text>
        <r>
          <rPr>
            <b/>
            <sz val="9"/>
            <color indexed="81"/>
            <rFont val="Tahoma"/>
            <charset val="1"/>
          </rPr>
          <t>MACLAPOYODX:</t>
        </r>
        <r>
          <rPr>
            <sz val="9"/>
            <color indexed="81"/>
            <rFont val="Tahoma"/>
            <charset val="1"/>
          </rPr>
          <t xml:space="preserve">
MACLAPOYODX:
Sumatot¿ria de dias entre la solicitud de la cita y la asignación de esta 470552 / 12212 pacientes programados total 38,5 dias, para un cumplimiento del 52% teniendo en cuenta </t>
        </r>
      </text>
    </comment>
    <comment ref="K3" authorId="0" shapeId="0">
      <text>
        <r>
          <rPr>
            <b/>
            <sz val="9"/>
            <color indexed="81"/>
            <rFont val="Tahoma"/>
            <charset val="1"/>
          </rPr>
          <t>MACLAPOYODX:</t>
        </r>
        <r>
          <rPr>
            <sz val="9"/>
            <color indexed="81"/>
            <rFont val="Tahoma"/>
            <charset val="1"/>
          </rPr>
          <t xml:space="preserve">
tiempo transcurrido 67320 y total de examenes realizados 2205 (587 d eoftalmo y 1618 de cardiologia) para un promedio de 30 dias</t>
        </r>
      </text>
    </comment>
    <comment ref="L3" authorId="0" shapeId="0">
      <text>
        <r>
          <rPr>
            <b/>
            <sz val="9"/>
            <color indexed="81"/>
            <rFont val="Tahoma"/>
            <charset val="1"/>
          </rPr>
          <t>MACLAPOYODX:</t>
        </r>
        <r>
          <rPr>
            <sz val="9"/>
            <color indexed="81"/>
            <rFont val="Tahoma"/>
            <charset val="1"/>
          </rPr>
          <t xml:space="preserve">
Sumatoria de dias 44461(2597 de oftalmo y 41864 de cardiologia, ayudas realizadas (566 oftalmo y 1733 de cardio), promedio de dias 19 para un cumplimiento de 42%</t>
        </r>
      </text>
    </comment>
    <comment ref="M3" authorId="0" shapeId="0">
      <text>
        <r>
          <rPr>
            <b/>
            <sz val="9"/>
            <color indexed="81"/>
            <rFont val="Tahoma"/>
            <charset val="1"/>
          </rPr>
          <t>MACLAPOYODX:</t>
        </r>
        <r>
          <rPr>
            <sz val="9"/>
            <color indexed="81"/>
            <rFont val="Tahoma"/>
            <charset val="1"/>
          </rPr>
          <t xml:space="preserve">
sumatoria de tiempo 49914 (oftalmo 3505 y cardio 46409) ayudas realizadas 1877 (oftalmo 579 y cardio 1298)</t>
        </r>
      </text>
    </comment>
    <comment ref="K4" authorId="0" shapeId="0">
      <text>
        <r>
          <rPr>
            <b/>
            <sz val="9"/>
            <color indexed="81"/>
            <rFont val="Tahoma"/>
            <charset val="1"/>
          </rPr>
          <t>MACLAPOYODX:</t>
        </r>
        <r>
          <rPr>
            <sz val="9"/>
            <color indexed="81"/>
            <rFont val="Tahoma"/>
            <charset val="1"/>
          </rPr>
          <t xml:space="preserve">
se tienen datos a ´partir de junio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MACLAPOYODX:</t>
        </r>
        <r>
          <rPr>
            <sz val="9"/>
            <color indexed="81"/>
            <rFont val="Tahoma"/>
            <family val="2"/>
          </rPr>
          <t xml:space="preserve">
Se realizaron 248 holter con una sumatoria de tiempo para la entrega de resultado de 3295 dias, se realziaron 72 MAPAS sumatoria de dias de 939 y PE 74 con una sumatoria de dias 850 en promedio 13 dias para entrega de resultados, pero en ocasiones es por el paciente que no lo reclama oportunamente </t>
        </r>
      </text>
    </comment>
    <comment ref="M4" authorId="0" shapeId="0">
      <text>
        <r>
          <rPr>
            <b/>
            <sz val="9"/>
            <color indexed="81"/>
            <rFont val="Tahoma"/>
            <charset val="1"/>
          </rPr>
          <t>MACLAPOYODX:</t>
        </r>
        <r>
          <rPr>
            <sz val="9"/>
            <color indexed="81"/>
            <rFont val="Tahoma"/>
            <charset val="1"/>
          </rPr>
          <t xml:space="preserve">
en promedio 13 dias para entrega del repsorte al paciente</t>
        </r>
      </text>
    </comment>
    <comment ref="K6" authorId="0" shapeId="0">
      <text>
        <r>
          <rPr>
            <b/>
            <sz val="9"/>
            <color indexed="81"/>
            <rFont val="Tahoma"/>
            <charset val="1"/>
          </rPr>
          <t>MACLAPOYODX:</t>
        </r>
        <r>
          <rPr>
            <sz val="9"/>
            <color indexed="81"/>
            <rFont val="Tahoma"/>
            <charset val="1"/>
          </rPr>
          <t xml:space="preserve">
se socializó según cronograma de capacitación las guias de reacción inmediata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MACLAPOYODX:</t>
        </r>
        <r>
          <rPr>
            <sz val="9"/>
            <color indexed="81"/>
            <rFont val="Tahoma"/>
            <family val="2"/>
          </rPr>
          <t xml:space="preserve">
Se socializo atención de victamas de abuso sexual, politiuca de confidencialidad y seguridad del paciente</t>
        </r>
      </text>
    </comment>
    <comment ref="J7" authorId="0" shapeId="0">
      <text>
        <r>
          <rPr>
            <b/>
            <sz val="9"/>
            <color indexed="81"/>
            <rFont val="Tahoma"/>
            <charset val="1"/>
          </rPr>
          <t>MACLAPOYODX:</t>
        </r>
        <r>
          <rPr>
            <sz val="9"/>
            <color indexed="81"/>
            <rFont val="Tahoma"/>
            <charset val="1"/>
          </rPr>
          <t xml:space="preserve">
Se atendieron en total 11672 pacientes en consulta, 2446 en radiologia, 675 en oftalmologia, 1375 en cardiologia, 2498 en laboratorio para un total de 16220 y se realizaron 4078 encuentas para un porcentaje de 25 </t>
        </r>
      </text>
    </comment>
    <comment ref="K7" authorId="0" shapeId="0">
      <text>
        <r>
          <rPr>
            <b/>
            <sz val="9"/>
            <color indexed="81"/>
            <rFont val="Tahoma"/>
            <charset val="1"/>
          </rPr>
          <t>MACLAPOYODX:</t>
        </r>
        <r>
          <rPr>
            <sz val="9"/>
            <color indexed="81"/>
            <rFont val="Tahoma"/>
            <charset val="1"/>
          </rPr>
          <t xml:space="preserve">
se atendieron en total 19152 pacientes y se encuestaron 4313 pacientes para un cumplimoentpo del 23%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MACLAPOYODX:</t>
        </r>
        <r>
          <rPr>
            <sz val="9"/>
            <color indexed="81"/>
            <rFont val="Tahoma"/>
            <family val="2"/>
          </rPr>
          <t xml:space="preserve">
Se atendieron en total en apoyo dx 14785 pacientes y se encuentraron 4158 que corresponde al 28%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MACLAPOYODX:</t>
        </r>
        <r>
          <rPr>
            <sz val="9"/>
            <color indexed="81"/>
            <rFont val="Tahoma"/>
            <family val="2"/>
          </rPr>
          <t xml:space="preserve">
SE REALIZARON 3588 ENCUENTAS QUE corresponden a 26%</t>
        </r>
      </text>
    </comment>
    <comment ref="J8" authorId="0" shapeId="0">
      <text>
        <r>
          <rPr>
            <b/>
            <sz val="9"/>
            <color indexed="81"/>
            <rFont val="Tahoma"/>
            <charset val="1"/>
          </rPr>
          <t>MACLAPOYODX:</t>
        </r>
        <r>
          <rPr>
            <sz val="9"/>
            <color indexed="81"/>
            <rFont val="Tahoma"/>
            <charset val="1"/>
          </rPr>
          <t xml:space="preserve">
solo se llamo a 21 oacientes de 16220 atenciones debido a dificultades con envio de encuestras por parte del SIAU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MACLAPOYODX:</t>
        </r>
        <r>
          <rPr>
            <sz val="9"/>
            <color indexed="81"/>
            <rFont val="Tahoma"/>
            <family val="2"/>
          </rPr>
          <t xml:space="preserve">
Se atendieron en total 19152 pacientes en apoyo dx, y se llamaron a 39 pacientes que corresponden a 0,2% para un cumplimiento del 20%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MACLAPOYODX:</t>
        </r>
        <r>
          <rPr>
            <sz val="9"/>
            <color indexed="81"/>
            <rFont val="Tahoma"/>
            <family val="2"/>
          </rPr>
          <t xml:space="preserve">
se atendieron en total 12792 en apoyo dx y se realizo llamado a 62 pacientes para un cumplimiento del 48% 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MACLAPOYODX:</t>
        </r>
        <r>
          <rPr>
            <sz val="9"/>
            <color indexed="81"/>
            <rFont val="Tahoma"/>
            <family val="2"/>
          </rPr>
          <t xml:space="preserve">
se llamaron a 116 pacientes</t>
        </r>
      </text>
    </comment>
    <comment ref="J15" authorId="0" shapeId="0">
      <text>
        <r>
          <rPr>
            <b/>
            <sz val="9"/>
            <color indexed="81"/>
            <rFont val="Tahoma"/>
            <charset val="1"/>
          </rPr>
          <t>MACLAPOYODX:</t>
        </r>
        <r>
          <rPr>
            <sz val="9"/>
            <color indexed="81"/>
            <rFont val="Tahoma"/>
            <charset val="1"/>
          </rPr>
          <t xml:space="preserve">
Se tiene dato de evaluación 2016, dato suministrado por recursos humanos</t>
        </r>
      </text>
    </comment>
    <comment ref="J16" authorId="0" shapeId="0">
      <text>
        <r>
          <rPr>
            <b/>
            <sz val="9"/>
            <color indexed="81"/>
            <rFont val="Tahoma"/>
            <charset val="1"/>
          </rPr>
          <t>MACLAPOYODX:</t>
        </r>
        <r>
          <rPr>
            <sz val="9"/>
            <color indexed="81"/>
            <rFont val="Tahoma"/>
            <charset val="1"/>
          </rPr>
          <t xml:space="preserve">
se recibieron 45 PQRS en el mes de abril  de las cuales se tramitaron en el tiempo establecido el 100%</t>
        </r>
      </text>
    </comment>
    <comment ref="K16" authorId="0" shapeId="0">
      <text>
        <r>
          <rPr>
            <b/>
            <sz val="9"/>
            <color indexed="81"/>
            <rFont val="Tahoma"/>
            <charset val="1"/>
          </rPr>
          <t>MACLAPOYODX:</t>
        </r>
        <r>
          <rPr>
            <sz val="9"/>
            <color indexed="81"/>
            <rFont val="Tahoma"/>
            <charset val="1"/>
          </rPr>
          <t xml:space="preserve">
se recibieron 16 PQRS de las cuales todas fueron tramitadas en el tiempo establecido</t>
        </r>
      </text>
    </comment>
    <comment ref="J22" authorId="1" shapeId="0">
      <text>
        <r>
          <rPr>
            <sz val="9"/>
            <color indexed="81"/>
            <rFont val="Tahoma"/>
            <family val="2"/>
          </rPr>
          <t xml:space="preserve">No se revisó en el mes de abril  indicadores de morbilidad y mortalidad, se eleva no conformidad para hacer plan de mejoramiento
</t>
        </r>
      </text>
    </comment>
    <comment ref="J35" authorId="0" shapeId="0">
      <text>
        <r>
          <rPr>
            <b/>
            <sz val="9"/>
            <color indexed="81"/>
            <rFont val="Tahoma"/>
            <charset val="1"/>
          </rPr>
          <t>MACLAPOYODX:</t>
        </r>
        <r>
          <rPr>
            <sz val="9"/>
            <color indexed="81"/>
            <rFont val="Tahoma"/>
            <charset val="1"/>
          </rPr>
          <t xml:space="preserve">
Se participó en los comites que conciernen a apoyo Dx no se generaron tareas</t>
        </r>
      </text>
    </comment>
    <comment ref="J37" authorId="1" shapeId="0">
      <text>
        <r>
          <rPr>
            <b/>
            <sz val="9"/>
            <color indexed="81"/>
            <rFont val="Tahoma"/>
            <charset val="1"/>
          </rPr>
          <t>Ver indicadores de obligatorio cumplimiento</t>
        </r>
      </text>
    </comment>
    <comment ref="J41" authorId="0" shapeId="0">
      <text>
        <r>
          <rPr>
            <b/>
            <sz val="9"/>
            <color indexed="81"/>
            <rFont val="Tahoma"/>
            <charset val="1"/>
          </rPr>
          <t>MACLAPOYODX:</t>
        </r>
        <r>
          <rPr>
            <sz val="9"/>
            <color indexed="81"/>
            <rFont val="Tahoma"/>
            <charset val="1"/>
          </rPr>
          <t xml:space="preserve">
solo se llamaron a 21 paciemtes </t>
        </r>
      </text>
    </comment>
    <comment ref="K41" authorId="0" shapeId="0">
      <text>
        <r>
          <rPr>
            <b/>
            <sz val="9"/>
            <color indexed="81"/>
            <rFont val="Tahoma"/>
            <family val="2"/>
          </rPr>
          <t>MACLAPOYODX:</t>
        </r>
        <r>
          <rPr>
            <sz val="9"/>
            <color indexed="81"/>
            <rFont val="Tahoma"/>
            <family val="2"/>
          </rPr>
          <t xml:space="preserve">
Se atendieron en total 19152 pacientes en apoyo dx, y se llamaron a 39 pacientes que corresponden a 0,2% para un cumplimiento del 20%</t>
        </r>
      </text>
    </comment>
    <comment ref="L41" authorId="0" shapeId="0">
      <text>
        <r>
          <rPr>
            <b/>
            <sz val="9"/>
            <color indexed="81"/>
            <rFont val="Tahoma"/>
            <family val="2"/>
          </rPr>
          <t>MACLAPOYODX:</t>
        </r>
        <r>
          <rPr>
            <sz val="9"/>
            <color indexed="81"/>
            <rFont val="Tahoma"/>
            <family val="2"/>
          </rPr>
          <t xml:space="preserve">
se atendieron en total 12792 en apoyo dx y se realizo llamado a 62 pacientes para un cumplimiento del 48% </t>
        </r>
      </text>
    </comment>
    <comment ref="J61" authorId="0" shapeId="0">
      <text>
        <r>
          <rPr>
            <b/>
            <sz val="9"/>
            <color indexed="81"/>
            <rFont val="Tahoma"/>
            <charset val="1"/>
          </rPr>
          <t>MACLAPOYODX:</t>
        </r>
        <r>
          <rPr>
            <sz val="9"/>
            <color indexed="81"/>
            <rFont val="Tahoma"/>
            <charset val="1"/>
          </rPr>
          <t xml:space="preserve">
programado para junio</t>
        </r>
      </text>
    </comment>
    <comment ref="J66" authorId="0" shapeId="0">
      <text>
        <r>
          <rPr>
            <b/>
            <sz val="9"/>
            <color indexed="81"/>
            <rFont val="Tahoma"/>
            <charset val="1"/>
          </rPr>
          <t>MACLAPOYODX:</t>
        </r>
        <r>
          <rPr>
            <sz val="9"/>
            <color indexed="81"/>
            <rFont val="Tahoma"/>
            <charset val="1"/>
          </rPr>
          <t xml:space="preserve">
programado para mayo</t>
        </r>
      </text>
    </comment>
    <comment ref="L82" authorId="0" shapeId="0">
      <text>
        <r>
          <rPr>
            <b/>
            <sz val="9"/>
            <color indexed="81"/>
            <rFont val="Tahoma"/>
            <family val="2"/>
          </rPr>
          <t>MACLAPOYODX:</t>
        </r>
        <r>
          <rPr>
            <sz val="9"/>
            <color indexed="81"/>
            <rFont val="Tahoma"/>
            <family val="2"/>
          </rPr>
          <t xml:space="preserve">
se atendieron en total 12792 en apoyo dx y se realizo llamado a 62 pacientes para un cumplimiento del 48% </t>
        </r>
      </text>
    </comment>
    <comment ref="J88" authorId="0" shapeId="0">
      <text>
        <r>
          <rPr>
            <b/>
            <sz val="9"/>
            <color indexed="81"/>
            <rFont val="Tahoma"/>
            <charset val="1"/>
          </rPr>
          <t>MACLAPOYODX:</t>
        </r>
        <r>
          <rPr>
            <sz val="9"/>
            <color indexed="81"/>
            <rFont val="Tahoma"/>
            <charset val="1"/>
          </rPr>
          <t xml:space="preserve">
ver mapa de risgos</t>
        </r>
      </text>
    </comment>
    <comment ref="I107" authorId="1" shapeId="0">
      <text>
        <r>
          <rPr>
            <b/>
            <sz val="9"/>
            <color indexed="81"/>
            <rFont val="Tahoma"/>
            <family val="2"/>
          </rPr>
          <t>Programado para junio en cronograma de capacitaciones</t>
        </r>
      </text>
    </comment>
    <comment ref="L120" authorId="0" shapeId="0">
      <text>
        <r>
          <rPr>
            <b/>
            <sz val="9"/>
            <color indexed="81"/>
            <rFont val="Tahoma"/>
            <family val="2"/>
          </rPr>
          <t>MACLAPOYODX:</t>
        </r>
        <r>
          <rPr>
            <sz val="9"/>
            <color indexed="81"/>
            <rFont val="Tahoma"/>
            <family val="2"/>
          </rPr>
          <t xml:space="preserve">
se atendieron en total 12792 en apoyo dx y se realizo llamado a 62 pacientes para un cumplimiento del 48% </t>
        </r>
      </text>
    </comment>
    <comment ref="G127" authorId="1" shapeId="0">
      <text>
        <r>
          <rPr>
            <b/>
            <sz val="9"/>
            <color indexed="81"/>
            <rFont val="Tahoma"/>
            <family val="2"/>
          </rPr>
          <t>Programada para junio y noviembre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D4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Aumento en el volumen de pacientes, se estan realizando 3 dias a la semana se propone como plan de mejora realizar jornadas  jueves y sabado</t>
        </r>
      </text>
    </comment>
    <comment ref="F4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Realziación de pruebas de esfuerzo sabados y jueves jornada continua</t>
        </r>
      </text>
    </comment>
    <comment ref="B14" authorId="0" shapeId="0">
      <text>
        <r>
          <rPr>
            <b/>
            <sz val="9"/>
            <color rgb="FF000000"/>
            <rFont val="Liberation Sans1"/>
            <family val="2"/>
          </rPr>
          <t>Diego: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Se programan jrnadas jueves y viernes con el Dr Ramirez</t>
        </r>
      </text>
    </comment>
    <comment ref="D14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El Dr Ramirez Moros no volvió a dar agenda para jueves y viernes</t>
        </r>
      </text>
    </comment>
    <comment ref="F14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Cancelación de agendas del Dr Aristizabal y Ramirez</t>
        </r>
      </text>
    </comment>
    <comment ref="C25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Inicia aux de enfermería a realziar campos</t>
        </r>
      </text>
    </comment>
    <comment ref="D25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Se realzan lunes y viernes debido al bajo volumen de pacientes</t>
        </r>
      </text>
    </comment>
    <comment ref="A42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Dr Lopez y Velez con 80 dias de oportunidad</t>
        </r>
      </text>
    </comment>
    <comment ref="B42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Dr Romero 79 dias en promedio de oportunidad y Lopez con 110 dias</t>
        </r>
      </text>
    </comment>
    <comment ref="C42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se programan jornadas en espejo con el Dr Lopez, Lagos y Sierra</t>
        </r>
      </text>
    </comment>
    <comment ref="D42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Disminución de horas de los Dres Erik Lagos e Izquierdo</t>
        </r>
      </text>
    </comment>
    <comment ref="E42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Dr Isaza y Velez a 90 dias en promedio no aceptan jornadas adicionales</t>
        </r>
      </text>
    </comment>
    <comment ref="A58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Dr Abello y Aguirre oportunidada 100 dias en promedio, a fin de mes ingresa el Dr Portocarrero</t>
        </r>
      </text>
    </comment>
    <comment ref="B58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Ingresa Dra Lida Lara y Franklin Perez</t>
        </r>
      </text>
    </comment>
    <comment ref="C58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Doctor Aguirre con 109 dias en promedio</t>
        </r>
      </text>
    </comment>
    <comment ref="D58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se cuenta con 8 especialistas, se realizan jornadas en espejo, pero hay alto volumen de pacientes en abril se atendieron 1006 en esta especialidad</t>
        </r>
      </text>
    </comment>
    <comment ref="A72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LA Dra Caroliuna esta a tres meses y la Dra Montes en dic no estuvo</t>
        </r>
      </text>
    </comment>
    <comment ref="B72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Renuncia de la Dra Mesias</t>
        </r>
      </text>
    </comment>
    <comment ref="C72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Dra Carolina Rodriguez  con 107 dias de oportunidad</t>
        </r>
      </text>
    </comment>
    <comment ref="D72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Renuncia en la primera semana de la Dra Carolina Rodriguez se aumentan jornadas a la Dra Montes</t>
        </r>
      </text>
    </comment>
    <comment ref="E72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Dr Franklin Perez realiza jornada adicional</t>
        </r>
      </text>
    </comment>
    <comment ref="F72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No da mas agenda la Dra Carolina Rodriguez y la Dra Taquez, ingresa el Dr Hector Rios</t>
        </r>
      </text>
    </comment>
    <comment ref="B86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La Dra Rojas no realiza consulta externba pasa a UCI</t>
        </r>
      </text>
    </comment>
    <comment ref="D86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Se modificó el tiemo de cosnulta para el Dr baena a 20 minutos por cada paciente debido as PQRS debido a atraso en las agendas</t>
        </r>
      </text>
    </comment>
    <comment ref="E86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Dr Mario correa Realiza consulta de MI, disminución en numero de pacientes del Dr Baena y modificaciuón de horario de la Dra Osorio</t>
        </r>
      </text>
    </comment>
    <comment ref="B101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Dr Arcila con 80 dias en promedio de oportunidad, se propone a OAT asignar a la Dra Farias</t>
        </r>
      </text>
    </comment>
    <comment ref="D101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El Dr Arcila tiene oportunidad de 90 dias en promedio, a pesar de estar la Dra Farias los pacientes prefieren esperar la consulta con el Dr</t>
        </r>
      </text>
    </comment>
    <comment ref="E101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Disminución de horas del Dr Rafael García y de la Dra Ormaza, el DR Arcila tiene promedio 88 dias de oportunidad</t>
        </r>
      </text>
    </comment>
    <comment ref="A114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Dr Jairo Ramirez con 2 meses de oportunidad</t>
        </r>
      </text>
    </comment>
    <comment ref="C114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Se programaron jornadas de consulta asistida con el Dr Tovar y Jairo Ramirez</t>
        </r>
      </text>
    </comment>
    <comment ref="D114" authorId="0" shapeId="0">
      <text>
        <r>
          <rPr>
            <b/>
            <sz val="9"/>
            <color rgb="FF000000"/>
            <rFont val="Liberation Sans1"/>
            <family val="2"/>
          </rPr>
          <t>MACLAPOYODX:</t>
        </r>
        <r>
          <rPr>
            <b/>
            <sz val="9"/>
            <color rgb="FF000000"/>
            <rFont val="Liberation Sans1"/>
            <family val="2"/>
          </rPr>
          <t xml:space="preserve">
</t>
        </r>
        <r>
          <rPr>
            <sz val="9"/>
            <color rgb="FF000000"/>
            <rFont val="Liberation Sans1"/>
            <family val="2"/>
          </rPr>
          <t>Se realizaron jornadas los sabados con el Dr Jairo Ramnirez y el Dr Tovar realiza tres agendas fijas todos los sabados</t>
        </r>
      </text>
    </comment>
  </commentList>
</comments>
</file>

<file path=xl/comments3.xml><?xml version="1.0" encoding="utf-8"?>
<comments xmlns="http://schemas.openxmlformats.org/spreadsheetml/2006/main">
  <authors>
    <author>MACLAPOYODX</author>
  </authors>
  <commentList>
    <comment ref="F7" authorId="0" shapeId="0">
      <text>
        <r>
          <rPr>
            <b/>
            <sz val="9"/>
            <color indexed="81"/>
            <rFont val="Tahoma"/>
            <family val="2"/>
          </rPr>
          <t>MACLAPOYODX:</t>
        </r>
        <r>
          <rPr>
            <sz val="9"/>
            <color indexed="81"/>
            <rFont val="Tahoma"/>
            <family val="2"/>
          </rPr>
          <t xml:space="preserve">
259 Pacientes cancelados y total de programados 17294 corresponde al 1,49%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MACLAPOYODX:</t>
        </r>
        <r>
          <rPr>
            <sz val="9"/>
            <color indexed="81"/>
            <rFont val="Tahoma"/>
            <family val="2"/>
          </rPr>
          <t xml:space="preserve">
se programaron 13107 pacientes y se cancelaron 679</t>
        </r>
      </text>
    </comment>
  </commentList>
</comments>
</file>

<file path=xl/comments4.xml><?xml version="1.0" encoding="utf-8"?>
<comments xmlns="http://schemas.openxmlformats.org/spreadsheetml/2006/main">
  <authors>
    <author>MACLAPOYODX</author>
  </authors>
  <commentList>
    <comment ref="I240" authorId="0" shapeId="0">
      <text>
        <r>
          <rPr>
            <b/>
            <sz val="9"/>
            <color indexed="81"/>
            <rFont val="Tahoma"/>
            <family val="2"/>
          </rPr>
          <t>MACLAPOYODX:</t>
        </r>
        <r>
          <rPr>
            <sz val="9"/>
            <color indexed="81"/>
            <rFont val="Tahoma"/>
            <family val="2"/>
          </rPr>
          <t xml:space="preserve">
2 equipos de MAPA en mantenimiento</t>
        </r>
      </text>
    </comment>
    <comment ref="H241" authorId="0" shapeId="0">
      <text>
        <r>
          <rPr>
            <b/>
            <sz val="9"/>
            <color indexed="81"/>
            <rFont val="Tahoma"/>
            <charset val="1"/>
          </rPr>
          <t>MACLAPOYODX:</t>
        </r>
        <r>
          <rPr>
            <sz val="9"/>
            <color indexed="81"/>
            <rFont val="Tahoma"/>
            <charset val="1"/>
          </rPr>
          <t xml:space="preserve">
1618 cardio y 587 oftalmologia</t>
        </r>
      </text>
    </comment>
  </commentList>
</comments>
</file>

<file path=xl/sharedStrings.xml><?xml version="1.0" encoding="utf-8"?>
<sst xmlns="http://schemas.openxmlformats.org/spreadsheetml/2006/main" count="1053" uniqueCount="626">
  <si>
    <t>OBJETIVO</t>
  </si>
  <si>
    <t>ACTIVIDADES</t>
  </si>
  <si>
    <t>INDICADORES</t>
  </si>
  <si>
    <t>META DEL INDICADOR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</si>
  <si>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</si>
  <si>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</si>
  <si>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</si>
  <si>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</si>
  <si>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</si>
  <si>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</si>
  <si>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</si>
  <si>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</si>
  <si>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</si>
  <si>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</si>
  <si>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</si>
  <si>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</si>
  <si>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</si>
  <si>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Encuestas de satisfacción y trámite de PQR´S</t>
  </si>
  <si>
    <t>Verificación de trámite de PQR´S (Usuarios externos que incluye: Usuario final del servicio y entidades aseguradoras)</t>
  </si>
  <si>
    <t>Análisis de datos de encuestas de satisfacción</t>
  </si>
  <si>
    <t>Informe de tendencias de encuestas</t>
  </si>
  <si>
    <t>Elaboración de planes de Mejoramiento</t>
  </si>
  <si>
    <t>Evidencia de planes de mejora y análisis</t>
  </si>
  <si>
    <t>Implementación de planes de mejora</t>
  </si>
  <si>
    <t>Planes implementados</t>
  </si>
  <si>
    <t>Retroalimentación al grupo de mejoramiento contínuo</t>
  </si>
  <si>
    <t>Actas del grupo</t>
  </si>
  <si>
    <t>Revisón de documentación en concordancia con el SOGCS</t>
  </si>
  <si>
    <t>Revisión de documentos requeridos por el asesor de Calidad, de acuerdo con el cronograma de actividades planteado.</t>
  </si>
  <si>
    <t>Cronograma de documentación terminado.</t>
  </si>
  <si>
    <t>Cronograma de documentación acorde con las exigencias de la resolución 2003</t>
  </si>
  <si>
    <t>Cronograma de documentación presentado y ejecutado mes a mes</t>
  </si>
  <si>
    <t>Ajuste de documentos existentes.</t>
  </si>
  <si>
    <t>Documentos terminados y  ajustados a los requerimientos y las actividades desarrolladas dentro de la institución</t>
  </si>
  <si>
    <t>Elaboración de nuevos documentos requeridos, dentro del cronograma de cumplimiento del SOGCS.</t>
  </si>
  <si>
    <t>Revisión y aprobación de documentos requeridos en el cronograma establecido.</t>
  </si>
  <si>
    <t>Documentos revisados y aprobados.</t>
  </si>
  <si>
    <t>Garantizar el enfoque preventivo en la prestación de todos los servicios.</t>
  </si>
  <si>
    <t>Desarrollar plan de capacitaciones y evaluaciones al personal de la institución. Incluyendo Guías, protocolos, procesos, procedimientos, Instructivos y demás documentos incluidos dentro del programa de gestión de Calidad.</t>
  </si>
  <si>
    <t>Presentación y ejecución del plan anual de capacitaciones y evaluaciones.</t>
  </si>
  <si>
    <t>Presentación del mapa de riesgos del área, incluyendo todos los derivados de la implementación de las políticas institucionales, las actividades planteadas en la matríz de gestión y todos los que pudieran generarse a partir del proceso de atención.</t>
  </si>
  <si>
    <t>Mapa de riesgos completo y revisado mes a mes</t>
  </si>
  <si>
    <t>Verificación de adherencia al enfoque preventivo</t>
  </si>
  <si>
    <t>Resumen de capacitaciones con hojas de asistencia</t>
  </si>
  <si>
    <t>Revisión de evaluciones sobre temas socializados</t>
  </si>
  <si>
    <t>Presentación de indicadores de seguimiento a riesgo</t>
  </si>
  <si>
    <t>Dar cumplimiento a los planes de actividades, comités y reporte de indicadores de gestión a todas las entidades competentes.</t>
  </si>
  <si>
    <t>Desarrollar el Plan de actividades por área, de acuerdo con los objetivos propuestos para el año, donde incluyan: Objetivos, alcance, actividades,  indicadores de seguimiento con metas, responsable y el cronograma para la implementación.</t>
  </si>
  <si>
    <t>Plan de actividades presentado, aprobado y con seguimiento mensual</t>
  </si>
  <si>
    <t>Desarrollar todas las reuniones de los comités propuestas en las resoluciones correspondientes. Realizar seguimiento a las actividades propuestas y la ejecución de las mismas.</t>
  </si>
  <si>
    <t>Actas de comité completas y revisión de ejecución del plan de actividades propuesto o planes de mejora.</t>
  </si>
  <si>
    <t>Elaboración de estadísticas con indicadores de Satisfacción y de calidad en la prestación de los servicios.</t>
  </si>
  <si>
    <t>Envío de estadísticas a la supersalud, a todas las entidades prestadoras de servicios con las cuales existen convenios vigentes y a todos los organismos de control, de acuerdo con los indicadores propuestos.</t>
  </si>
  <si>
    <t>Garantizar el acceso a los servicios.</t>
  </si>
  <si>
    <t>Verificación de adherencia al procedimiento de acceso a servicios</t>
  </si>
  <si>
    <t>Documento revisado y ajustado</t>
  </si>
  <si>
    <t>Verificación de adherencia al proceso y los temas socializados.</t>
  </si>
  <si>
    <t>Verificación de seguimiento usuario (Muestra del 1% de los usuarios atendidos)</t>
  </si>
  <si>
    <t>Verificación indicadores seguimiento a riesgo</t>
  </si>
  <si>
    <t>Evidencia de planes de mejora y análisis de datos</t>
  </si>
  <si>
    <t>Identificación y medición de la demanda insatisfecha de servicios.</t>
  </si>
  <si>
    <t>Resocializar con todo el personal asistencial de nómina y adscrito, el procedimiento de medición de demanda insatisfecha.</t>
  </si>
  <si>
    <t>Revisión de informe de demanda insatisfecha</t>
  </si>
  <si>
    <t>Análisis de datos con tendencias</t>
  </si>
  <si>
    <t>Verificación del procedimiento de ingreso del usuario al servicio.</t>
  </si>
  <si>
    <t>Revisión del procedimiento de ingreso del paciente</t>
  </si>
  <si>
    <t>Documentos revisados y ajustados.</t>
  </si>
  <si>
    <t>Verificación de adherencia al procedimiento y los temas socializados.</t>
  </si>
  <si>
    <t>Encuentas de satisfacción (Muestra mínima del 10% de la población atendida en el servicio)</t>
  </si>
  <si>
    <t xml:space="preserve">Verificación de adherencia al proceso para proceso específico para identificación de víctimas de maltrato infantil, abuso sexual o violencia intrafamiliar. </t>
  </si>
  <si>
    <t>Documentos revisados y ajustados</t>
  </si>
  <si>
    <t>Resocializar el proceso, las guías y los formatos relacionados.</t>
  </si>
  <si>
    <t>Verificación de seguimiento a las guías de reacción inmediata.</t>
  </si>
  <si>
    <t>Revisión de guías de reacción inmediata y manejo de eventos adversos que potencialmente sean producto de los procesos de atención.</t>
  </si>
  <si>
    <t>Revisión de cumplimiento de meta de eventos adversos presentados (Inferior al 0.5%)</t>
  </si>
  <si>
    <t>Revisión de cumplimiento de meta de eventos adversos gestionados (Gestión del 100%)</t>
  </si>
  <si>
    <t>Verificación de seguimiento de los servicios de apoyo diagnóstico.</t>
  </si>
  <si>
    <t>Verificación del procedimiento de reporte de hallazgos en ayudas diagnósticas</t>
  </si>
  <si>
    <t xml:space="preserve"> Socialización al personal asistencial, de imágenes diagnósticas y laboratorio clínico</t>
  </si>
  <si>
    <t>Verificación de adherencia en los temas socializados</t>
  </si>
  <si>
    <t>Verificación de seguimiento a la gestión del riesgo en la prestación de servicios.</t>
  </si>
  <si>
    <t>Seguimiento a la gestión del riesgo, manteniendo siempre un enfoque preventivo</t>
  </si>
  <si>
    <t>Resocializar el proceso, las guías y los formatos relacionados con todo el personal del área (nómina y adscritos)</t>
  </si>
  <si>
    <t xml:space="preserve">Verificación de adherencia a los procesos y los temas socializados </t>
  </si>
  <si>
    <t>Eventos adversos relacionados con el no seguimiento al riesgo</t>
  </si>
  <si>
    <t>Verificación de seguimiento a mapa de riesgos institucional</t>
  </si>
  <si>
    <t>Verificación de adherencia a la política de seguridad del paciente.</t>
  </si>
  <si>
    <t>Verificación de adherencia a la política de seguridad del paciente</t>
  </si>
  <si>
    <t>Resocializar el proceso, las guías y los formatos relacionados con todo el personal asistencial, adscrito y outsoursing involucrados en el proceso de atención.</t>
  </si>
  <si>
    <t>Realizar todas las reuniones programadas por el comité de seguridad del paciente.</t>
  </si>
  <si>
    <t>Actas de comités realizados</t>
  </si>
  <si>
    <t>Revisión de formatos de rondas de seguridad.</t>
  </si>
  <si>
    <t>Cumplimiento de meta de indicador de eventos adversos.</t>
  </si>
  <si>
    <t>Cumplimiento de meta de indicador de gestión de eventos adversos.</t>
  </si>
  <si>
    <t>Verificación de adherencia a la política de humanización.</t>
  </si>
  <si>
    <t>Verificación de adherencia a la política de humanización</t>
  </si>
  <si>
    <t>Resocializar el proceso, las guías y los formatos relacionados con todo el personal de la institución (Procesos misionales y procesos de apoyo).</t>
  </si>
  <si>
    <t>Acta de reunión con resumen de socialización y hoja de asistencia.</t>
  </si>
  <si>
    <t>Verificación de adherencia a la política de confidencialidad.</t>
  </si>
  <si>
    <t>Verificación de adherencia a la política de confidencialidad tanto al personal de planta como al contratado por prestación de servicios y outsoursing</t>
  </si>
  <si>
    <t>Evidencia de actividades de socialización con personal de planta(mínimo 2 veces x año)</t>
  </si>
  <si>
    <t>Evidencia de actividades de socialización con personal de prestación de servicios y outsoursing</t>
  </si>
  <si>
    <t>CONSULTA EXTERNA</t>
  </si>
  <si>
    <t>Verificación del cumplimiento de metas en oportunidad de prestación de servicios.</t>
  </si>
  <si>
    <t>Verificación de oportunidad en número de días de asignación de consulta especializada.</t>
  </si>
  <si>
    <t>El tiempo de espera desde la solicitud de la consulta y la fecha asignada, debe ser inferior a 20 días calendario. Se excluye de la estadística, las especialidades cuyos profesionales, no viven en la ciudad y son considerados de difícil consecución.</t>
  </si>
  <si>
    <t>El tiempo de espera desde la solicitud del servicio y la fecha asignada, debe ser inferior a 8 días calendario. Se excluye de la estadística, las especialidades cuyos profesionales, no viven en la ciudad y son considerados de difícil consecución.</t>
  </si>
  <si>
    <t>Verificación de adherencia al procedimiento de seguimiento de causas de NO atención</t>
  </si>
  <si>
    <t>Presentación de informe mensual con análisis de datos y tendencias.</t>
  </si>
  <si>
    <t>Verificación de seguimiento usuario (Llamadas a usuarios con reporte de queja de no atención o baja calidad en el servicio de call center)</t>
  </si>
  <si>
    <t>META</t>
  </si>
  <si>
    <t>Número de pacientes satisfechos con la atención del personal médico/Número total de encuestas realizadas</t>
  </si>
  <si>
    <t>%</t>
  </si>
  <si>
    <t xml:space="preserve">ENERO  </t>
  </si>
  <si>
    <t xml:space="preserve">FEBRERO  </t>
  </si>
  <si>
    <t>OPORTUNIDAD CE ESPECIALIZADA</t>
  </si>
  <si>
    <t>% DE CANCELACIÓN</t>
  </si>
  <si>
    <t>% DE  DEMANDA INSATISFECHA</t>
  </si>
  <si>
    <t xml:space="preserve">% SATISFACCIÓN GLOBAL </t>
  </si>
  <si>
    <t>% DE NO CONFORMIDADES</t>
  </si>
  <si>
    <t>% DE NO ATENCIONES</t>
  </si>
  <si>
    <t>NOMBRE DEL INDICADOR:</t>
  </si>
  <si>
    <t>NUMERADOR</t>
  </si>
  <si>
    <t>DENOMINADOR</t>
  </si>
  <si>
    <t>UNIDAD DE MEDIDA</t>
  </si>
  <si>
    <t>Numerador</t>
  </si>
  <si>
    <t>Denominador</t>
  </si>
  <si>
    <t>Resultado</t>
  </si>
  <si>
    <t xml:space="preserve">META </t>
  </si>
  <si>
    <t>Número de pacientes reportados con maltrato infantil, abuso sexual o violencia intrafamiliar</t>
  </si>
  <si>
    <t>Número de pacientes atendidos en el periodo</t>
  </si>
  <si>
    <t>PREGUNTA</t>
  </si>
  <si>
    <t>Oportunidad asignación consulta</t>
  </si>
  <si>
    <t>Claridad y vercidad información</t>
  </si>
  <si>
    <t>Cumplimiento consulta</t>
  </si>
  <si>
    <t>Atención médica en consulta</t>
  </si>
  <si>
    <t>Amabilidad personal Laboratorio</t>
  </si>
  <si>
    <t>Entrega de resultados de laboratorio</t>
  </si>
  <si>
    <t>Amabilidad personal radiología</t>
  </si>
  <si>
    <t>Entrega de resultados imágenes Diagnosticas</t>
  </si>
  <si>
    <t>OPORTUNIDAD  AYUDAS   DX CARDIOLOGIA</t>
  </si>
  <si>
    <t>OPORTUNIDAD AYUDAS  DX  OFTALMOLOGIA</t>
  </si>
  <si>
    <t>PRODUCTIVIDAD</t>
  </si>
  <si>
    <t>%CUMPLIMIENTO</t>
  </si>
  <si>
    <t>numero de  ptes  atendidos *100</t>
  </si>
  <si>
    <t>numetro de pacientes  encuestados *100</t>
  </si>
  <si>
    <t>NUMERO DE PACIENTES  ANTENDIDOS *100</t>
  </si>
  <si>
    <t>% PTES  IDENTIFICADOS  COMO MALTRATO ABUSO SEXUAL O VIOLENCIA  INTRAFAMILIAR</t>
  </si>
  <si>
    <t>total encuestas realizadas</t>
  </si>
  <si>
    <t>Aumentar los niveles de satisfacción, oportunidad y calidez en el servicio, mediante el acompañamiento integral que se traduzca en una fidelización y confianza de nuestros usuarios, y un referente como empresa líder en el sector salud.</t>
  </si>
  <si>
    <t>Verificación de oportunidad en número de días de asignación y entrega de reportes de ayudas diagnósticas.</t>
  </si>
  <si>
    <t>El teimpo de espera desde la prestación del servicio hasta el momento de la entrega del reporte al usuario, debe ser inferior a 5 días calendario.</t>
  </si>
  <si>
    <t>Informe de tendencias sobre oportunidad en servicios de apoyo diagnóstico y terapéutico</t>
  </si>
  <si>
    <t>Planes implementados/planes de mejora o acciones preventivas acerca de la oportunidad en la prestación del servicio</t>
  </si>
  <si>
    <t>Revisión de estadísticas de satisfacción (Encuentas de satisfacción al usuario interno y externo)</t>
  </si>
  <si>
    <t>Índice de satisfacción al cliente externo</t>
  </si>
  <si>
    <t>Índice de satisfacción al cliente interno</t>
  </si>
  <si>
    <t>PQR´S tramitadas buzones de sugerencias</t>
  </si>
  <si>
    <t>PQR´S tramitadas por entidad prestadora de servicios de salud</t>
  </si>
  <si>
    <t>Planes implementados acerca del índice de satisfacción y trámite de PQR´S</t>
  </si>
  <si>
    <t>• Incrementar la eficiencia y calidad en el desempeño de los procesos, mediante la prestación de servicios de salud innovadores y de alta complejidad, que generen competitividad y desarrollo del negocio hacia la categoría mundial.
• Fortalecer la cultura de la calidad integral mediante una gestión por competencias que genere valor agregado, satisfacción, motivación y calidad de vida de nuestro talento humano.</t>
  </si>
  <si>
    <t>Revisión de autoevaluación 2003</t>
  </si>
  <si>
    <t>Actas del grupo con compromisos al día</t>
  </si>
  <si>
    <t>Cumplimiento de actividades derivadas del comité</t>
  </si>
  <si>
    <t xml:space="preserve">• Lograr que nuestros clientes estén “Satisfechos” con los servicios prestados.
• Lograr que nuestros clientes estén “Bien Informados” en cuanto a los servicios que proporciona la Institución.
• Entregar oportunamente los servicios prestados.
• Asegurar que los procesos utilizados para entregar el servicio sean confiables y seguros.
• Asegurar que los procesos administrativos cumplan con los requisitos definidos por la Organización.
</t>
  </si>
  <si>
    <t>Resocializar con todo el personal asistencial y administrativo, el procedimiento de acceso a servicios y el proceso de atención.</t>
  </si>
  <si>
    <t>Revisión de evaluaciones sobre temas socializados</t>
  </si>
  <si>
    <t>Informe con identificación de barreras de acceso</t>
  </si>
  <si>
    <t>Planes implementados/planes de mejora o acciones preventivas acerca de barreras de acceso</t>
  </si>
  <si>
    <t xml:space="preserve">• Aumentar los niveles de satisfacción, oportunidad y calidez en el servicio, mediante el acompañamiento integral que se traduzca en una fidelización y confianza de nuestros usuarios, y un referente como empresa líder en el sector salud.
• Entregar oportunamente los servicios prestados.
• Asegurar que los procesos utilizados para entregar el servicio sean confiables y seguros.
</t>
  </si>
  <si>
    <t>Identificación y medición de demanda insatisfecha del servicio.
Verificación de cumplimiento en los tiempos de espera consignados para los procedimientos realizados en el área, dentro del proceso de atención.</t>
  </si>
  <si>
    <t>Informe de NO conformidades por parte de líderes de otros procesos.</t>
  </si>
  <si>
    <t>Planes implementados/planes de mejora o acciones preventivas acerca de demanda insatisfecha</t>
  </si>
  <si>
    <t xml:space="preserve">• Lograr que nuestros clientes estén “Satisfechos” con los servicios prestados.
• Lograr que nuestros clientes estén “Bien Informados” en cuanto a los servicios que proporciona la Institución.
• Entregar oportunamente los servicios prestados.
• Asegurar que los procesos utilizados para entregar el servicio sean confiables y seguros.
• Aumentar los niveles de satisfacción, oportunidad y calidez en el servicio, mediante el acompañamiento integral que se traduzca en una fidelización y confianza de nuestros usuarios, y un referente como empresa líder en el sector salud.
• Incrementar la eficiencia y calidad en el desempeño de los procesos, mediante la prestación de servicios de salud innovadores y de alta complejidad, que generen competitividad y desarrollo del negocio hacia la categoría mundial.
• Fortalecer la cultura de la calidad integral mediante una gestión por competencias que genere valor agregado, satisfacción, motivación y calidad de vida de nuestro talento humano.
</t>
  </si>
  <si>
    <t>Encuentas de satisfacción (Muestra mínima del 50% de la población atendida en el servicio)</t>
  </si>
  <si>
    <t>Resumen de capacitaciones con hojas de asistencia y evaluaciones a todo el personal de planta y contratado por prestación de servicios.</t>
  </si>
  <si>
    <t>Planes implementados/planes de mejora o acciones preventivas acerca de verificación de cumplimiento de proceso de ingreso del paciente al servicio</t>
  </si>
  <si>
    <t>Resumen de capacitaciones y evaluaciones con hojas de asistencia</t>
  </si>
  <si>
    <t>Planes implementados/planes de mejora o acciones preventivas acerca de los eventos adversos presentados en el servicio</t>
  </si>
  <si>
    <t>Seguimiento a la información suministrada al usuario acerca de su proceso de atención.</t>
  </si>
  <si>
    <t>Verificación de suministro de información al usuario sobre su proceso de atención</t>
  </si>
  <si>
    <t>Revisión de capacitaciones y evaluaciones con hojas de asistencia</t>
  </si>
  <si>
    <t>Encuestas de satisfacción (Muestra mínima del 10% de la población atendida en el servicio)</t>
  </si>
  <si>
    <t>Planes implementados/planes de mejora o acciones preventivas acerca del manejo de la información</t>
  </si>
  <si>
    <t>Informe de tendencias de gestión de indicadores de riesgo</t>
  </si>
  <si>
    <t>Seguimiento al impacto de acciones de mejora sobre indicadores con incumplimiento</t>
  </si>
  <si>
    <t xml:space="preserve">Planes implementados/planes de mejora o acciones preventivas acerca de </t>
  </si>
  <si>
    <t>Verificar adherencia al enfoque de promoción y prevención.</t>
  </si>
  <si>
    <t>Verificación enfoque de PROMOCIÓN Y PREVENCIÓN</t>
  </si>
  <si>
    <t>Documentos revisados, ajustados y aprobados.</t>
  </si>
  <si>
    <t>Resocilización del proceso, formatos e instructivos</t>
  </si>
  <si>
    <t>Verificación de cumplimiento del indicador en auditoría de historias clínicas</t>
  </si>
  <si>
    <t>Planes implementados/planes de mejora o acciones preventivas acerca del enfoque de promoción y prevención</t>
  </si>
  <si>
    <t xml:space="preserve">• Asegurar que los procesos utilizados para entregar el servicio sean confiables y seguros.
• Aumentar los niveles de satisfacción, oportunidad y calidez en el servicio, mediante el acompañamiento integral que se traduzca en una fidelización y confianza de nuestros usuarios, y un referente como empresa líder en el sector salud.
• Implementar toda la tecnología de última generación y recurso humano calificado necesario para ofertar un portafolio integral de servicios, competitivo y así, atender la demanda insatisfecha en la región y generar valor al usuario, su familia y la comunidad en general.
• Fortalecer la cultura de la calidad integral mediante una gestión por competencias que genere valor agregado, satisfacción, motivación y calidad de vida de nuestro talento humano.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</si>
  <si>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Informe de tendencias sobre reporte de eventos adversos e impactos de acciones de mejora</t>
  </si>
  <si>
    <t>Planes implementados/planes de mejora o acciones preventivas acerca de los eventos adversos presentados</t>
  </si>
  <si>
    <t>Retroalimentación al grupo asistencial y mejoramiento contínuo.</t>
  </si>
  <si>
    <t xml:space="preserve">• Asegurar que los procesos utilizados para entregar el servicio sean confiables y seguros.
• Asegurar que los procesos administrativos cumplan con los requisitos definidos por la Organización.
• Aumentar los niveles de satisfacción, oportunidad y calidez en el servicio, mediante el acompañamiento integral que se traduzca en una fidelización y confianza de nuestros usuarios, y un referente como empresa líder en el sector salud.
• Implementar toda la tecnología de última generación y recurso humano calificado necesario para ofertar un portafolio integral de servicios, competitivo y así, atender la demanda insatisfecha en la región y generar valor al usuario, su familia y la comunidad en general.
• Fortalecer la cultura de la calidad integral mediante una gestión por competencias que genere valor agregado, satisfacción, motivación y calidad de vida de nuestro talento humano.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</si>
  <si>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Resumen de capacitaciones con hojas de asistencia (Mínimo dos veces al año)</t>
  </si>
  <si>
    <t>Resocializar la política con todos los terceros contratados que intervengan en el proceso de prestación de servicios. (Alimentación, ayudas diagnósticas, lavandería, rehabilitación, entre otros)</t>
  </si>
  <si>
    <t>Planes implementados/planes de mejora o acciones preventivas acerca de PQR´S presentadas por falta de humanización del servicio</t>
  </si>
  <si>
    <t>Planes implementados/planes de mejora o acciones preventivas acerca de PQR´S presentadas por mal manejo de la información</t>
  </si>
  <si>
    <t>Encuentas de satisfacción (Muestra mínima del 20% de la población atendida en el servicio)</t>
  </si>
  <si>
    <t>AREA DE ALCANCE</t>
  </si>
  <si>
    <t>ESTANDAR</t>
  </si>
  <si>
    <t>La entidad la que debe seleccionar de acuerdo a la naturaleza del riesgo cuáles va a trabajar primero, los de alto impacto pero baja probabilidad o los de alta probabilidad y bajo impacto, ya que estos pueden ser peligrosos para el logro de los objetivos institucionales,</t>
  </si>
  <si>
    <t>Los que no requieren acciones inmediatas (pero desde luego requieren que se formulen)</t>
  </si>
  <si>
    <t>REQUIERE ACCIONES INMEDIATAS</t>
  </si>
  <si>
    <t>EJECUCIÓN ANTE  EL NIVEL DEL RIESGO</t>
  </si>
  <si>
    <t>LIDER GESTION DE TALENTO HUMANO</t>
  </si>
  <si>
    <r>
      <rPr>
        <b/>
        <sz val="12"/>
        <color theme="1"/>
        <rFont val="Calibri"/>
        <family val="2"/>
        <scheme val="minor"/>
      </rPr>
      <t>BAJO:</t>
    </r>
    <r>
      <rPr>
        <sz val="12"/>
        <color theme="1"/>
        <rFont val="Calibri"/>
        <family val="2"/>
        <scheme val="minor"/>
      </rPr>
      <t xml:space="preserve"> Cuando el riesgo presenta vulnerabilidad baja.( Impacto y probabilidad baja vs controles).</t>
    </r>
  </si>
  <si>
    <t>LIDER DE MANTENIMIENTO</t>
  </si>
  <si>
    <r>
      <rPr>
        <b/>
        <sz val="12"/>
        <color theme="1"/>
        <rFont val="Calibri"/>
        <family val="2"/>
        <scheme val="minor"/>
      </rPr>
      <t xml:space="preserve">MEDIO: </t>
    </r>
    <r>
      <rPr>
        <sz val="12"/>
        <color theme="1"/>
        <rFont val="Calibri"/>
        <family val="2"/>
        <scheme val="minor"/>
      </rPr>
      <t>Cuando el riesgo presenta una vulnerabilidad media. (Impacto alto - probabilidad baja o Impacto bajo – probabilidad alta vs controles).</t>
    </r>
  </si>
  <si>
    <t>LIDER DE SISTEMAS</t>
  </si>
  <si>
    <r>
      <rPr>
        <b/>
        <sz val="12"/>
        <color theme="1"/>
        <rFont val="Calibri"/>
        <family val="2"/>
        <scheme val="minor"/>
      </rPr>
      <t>ALTO</t>
    </r>
    <r>
      <rPr>
        <sz val="12"/>
        <color theme="1"/>
        <rFont val="Calibri"/>
        <family val="2"/>
        <scheme val="minor"/>
      </rPr>
      <t>: Cuando el riesgo hace altamente vulnerable a la entidad o unidad. (Impacto y probabilidad alta vs controles)</t>
    </r>
  </si>
  <si>
    <t>NIVEL DEL RIESGO</t>
  </si>
  <si>
    <t>LIDER  DE CUENTAS MEDICAS</t>
  </si>
  <si>
    <t>LIDER  DE FRMACIA</t>
  </si>
  <si>
    <t>RIESGO DE TECNOLOGIA</t>
  </si>
  <si>
    <t>LIDER  DE TALENTO  HUMANO</t>
  </si>
  <si>
    <t>RIESGO  DE CUMPLIMIENTO</t>
  </si>
  <si>
    <t>LIDER DE CIRUGIA</t>
  </si>
  <si>
    <t>RIESGOS FINANCIEROS</t>
  </si>
  <si>
    <t>CX  ENFERMERIA</t>
  </si>
  <si>
    <t>RIESGO DE CONTROL</t>
  </si>
  <si>
    <t>DIRECCION MEDICA</t>
  </si>
  <si>
    <t>RIESGO OPERATIVO</t>
  </si>
  <si>
    <t>GERENCIA</t>
  </si>
  <si>
    <t>RIESGO ESTRATEGICOS</t>
  </si>
  <si>
    <t>Numero de PQR recibidas por citas agendadas a la hora equiocada</t>
  </si>
  <si>
    <t>volumen de correos pendientes por responder</t>
  </si>
  <si>
    <t>se sugiere no utilizar plantillas o resarlatr los datos que deben ser cambiados en cada correo</t>
  </si>
  <si>
    <t>utilización deplantillas para asignar las citas por medio de correo</t>
  </si>
  <si>
    <t>Identificación de la PQRS, verificación de funcionaria quien envió el correo asignando la cita , retroalimentación, firma de acta y compromisos</t>
  </si>
  <si>
    <t>cuando envian correo a los pacientes informandole sobre la cita utilizan plantillas y no cambian todos los datos, han asignado citas a las 9 pm.</t>
  </si>
  <si>
    <t>citas mal agendadas</t>
  </si>
  <si>
    <t>Falla enb la calidad de la atención</t>
  </si>
  <si>
    <t>Socialización, enrolar a los espcislitas, retroaliemntación individual</t>
  </si>
  <si>
    <t>Nueva plataforma de CTC pr sistema</t>
  </si>
  <si>
    <t>Socialización a los especialistas sobre el manejo de la plataforma por parte de dirección medica</t>
  </si>
  <si>
    <t>No hay adherencia o conocimiento de la plataforma por parte de los especialistas por lo cual no ndiligencian formatos no POS y los usuarios no pueden recibir los medicamentos</t>
  </si>
  <si>
    <t>numero de pacientes cancelados por daño en los equipos/numero de ayudas diagnosticas realizadas</t>
  </si>
  <si>
    <t>deterioro de los usurios, postergación de procedimientos quirurgicos</t>
  </si>
  <si>
    <t>Reporte y reparación oportuna, llamado de pacientes e información</t>
  </si>
  <si>
    <t>Uso continuo de equios medicos, falta de tiempo para realizar mantemiento preventivo (del equipo)</t>
  </si>
  <si>
    <t>Revisión de equipos, manteminiento preventivos, repsración oprtuna</t>
  </si>
  <si>
    <t>CANCELACIÓN DE EXAMENES POR DAÑO EN EQUIPOS, MAPAS, HOLTER.</t>
  </si>
  <si>
    <t>CANCELACIÓN DE EXAMENES POR DAÑO EN EQUIPOS MEDICOS</t>
  </si>
  <si>
    <t>Número de pacientes reportados con maltrato infantil, abuso sexual o violencia intrafamiliar/Número de pacientes atendidos</t>
  </si>
  <si>
    <t>REVICTIMIZACIÓN DEL PACIENTE, NUEVO ABUSO, PROPAGACIÓN DE ETS</t>
  </si>
  <si>
    <t>SOCIALIZAR  AL  100%  DEL PERSONAL  EN   IDENTIFICACION Y MANEJO DE PACIENTES   VICTIMAS DE  ABUSO  Y  VIOLENCIA SEXUAL Y LA OBLIGACION DEL REPORTE EN SIVIGILA</t>
  </si>
  <si>
    <t xml:space="preserve">PACIENTES  A  QUIENES  SE LES IDENTIFICA  EN ALGUNA  E LAS  ATENCIONES  QUE  SON  VICTIMAS DE  VIOLENCIA  O  ABUSO SEXUAL </t>
  </si>
  <si>
    <t xml:space="preserve">notificacion oportuna, POLITICA DE CONFIDENCIALIDAD , CAPACITACIÓN Y  SOCIALIZACION DE  ATENCION A  USUARIOS  VICTIMAS DE  ABUSO  Y  VIOLENCIA  SEXUAL </t>
  </si>
  <si>
    <t>PACIENTES QUIEN SON IDENTIFICADOS  COMO  VICTIMAS  DE  ABUSO Y  VIOLENCIA SEXUAL Y  SON ATENDISO EN LA  IPS</t>
  </si>
  <si>
    <t xml:space="preserve">VICTIMAS DE  VIOLENCIA  SEXUAL </t>
  </si>
  <si>
    <t>numero de caidas en consulta externa/ numero de pacientes atendidos en el periodo</t>
  </si>
  <si>
    <t>Lesiones</t>
  </si>
  <si>
    <t>ayuda por parte de especialistas, acompañamiento por parte de auxiliares de enfermería y acompañantes</t>
  </si>
  <si>
    <t>altura de las camillas, estado y edad de los pacientes</t>
  </si>
  <si>
    <t>asistencia de pacientes adultos mayores acompañados a la consulta, ayuda de auxiliares de enfermería en caso de requerirse</t>
  </si>
  <si>
    <t>PACIENTES  QUE  POR SU EDAD  O LIMITACIONES PUEDEN  SUFRIR  CAIDAS DENTRIO DE LA INSTITUCIÓN</t>
  </si>
  <si>
    <t>RIESGO DE  CAIDA DENTRO DE LA INSTITUCIÓN</t>
  </si>
  <si>
    <t>Mala imagen de la institucion en el mercado</t>
  </si>
  <si>
    <t>Socialización de quejas a los especialistas, no asignación de pacientes adicionales en alto volumen</t>
  </si>
  <si>
    <t>No adherencia de especialistas a poñítica de humanización, asignación de pacientes adicionales a los especialistas</t>
  </si>
  <si>
    <t>PQRS, encuestas de satisfacción</t>
  </si>
  <si>
    <t>PACIENTE  QUIEN SE  SIENTE MAL ATENDIDO POR ESPECIALISTA</t>
  </si>
  <si>
    <t>numero de HC manuales</t>
  </si>
  <si>
    <t xml:space="preserve">no atencion  no soportes de las  atenciones, insatisfaccion del  ususario </t>
  </si>
  <si>
    <t xml:space="preserve">mantenimiento preventivo con cronogramas  evidentes </t>
  </si>
  <si>
    <t>cambios del  fluido electrico,  desconeccion de red, daños  de la  linea  de  recepción.</t>
  </si>
  <si>
    <t>mantenimiento preventivo de redesy de equipos de  computo,  respuesta  inmediata ante daño  con  correccion  mediata  e inmediata</t>
  </si>
  <si>
    <t>NO REALIZACION DE  HISTORIA  CLINICA</t>
  </si>
  <si>
    <t>Numero de pacientes que asisten a cita cancelada y no fueron informados</t>
  </si>
  <si>
    <t>Insatisfacción por parte del paciente, agresión al personal</t>
  </si>
  <si>
    <t>Información portuna a los usuarios cuando halla novedades con las agendas como cambio de fecha, hora, lugar</t>
  </si>
  <si>
    <t>No información oportuna al usuario</t>
  </si>
  <si>
    <t>asignación de funcionarios de admisiones para información a pacientes sobre novedades en las agendas ya asignadas</t>
  </si>
  <si>
    <t>NO SE ADMISIONA POR QUE  NO LE INFORMARON  OPORTUNAMENTE LA CANCELACIÓN DE LA AGENDA</t>
  </si>
  <si>
    <t>NO ADMISIÓN</t>
  </si>
  <si>
    <t xml:space="preserve">no atención , agresion al personal asistencial, demandas  quejas ante entes de control </t>
  </si>
  <si>
    <t>Resocializaciones de  proceso y procedimeitnos de  admision.</t>
  </si>
  <si>
    <t>falta de  información al usuario por   desconocimeitno del personal de call center debido a personal nuevo</t>
  </si>
  <si>
    <t xml:space="preserve">Información clara  al  usuario por parte de call center </t>
  </si>
  <si>
    <t>NO SE ENCUENTRA AGENDO  EN EL SISTEMA</t>
  </si>
  <si>
    <t>no atención ,demandas  quejas ante entes de control, descompemnsación de los pacientes</t>
  </si>
  <si>
    <t>Programacion de jornadas de consulta en espejo, adecuación de nuevos consultorios, apertura de nuevas agendas</t>
  </si>
  <si>
    <t>No disponibilidad de tiempo del especialista, no disponibilidad de consultorios</t>
  </si>
  <si>
    <t>Revisión de oportunidad de consulta semanal con el fin de identificar  especialidades por fuera del rango y llevar a cabo planes de mejora</t>
  </si>
  <si>
    <t>NO ACCESO A CONSULTA MEDICA ESPECIALIZADA</t>
  </si>
  <si>
    <t>no atencion oportuna, deterioro de la condicon clinica del paciente. Insatisfacción del usuario.</t>
  </si>
  <si>
    <t>Seguimiento continu9o a productividad, asigncación de personal de apoyo en horas pico, promover el uso del correop electronico</t>
  </si>
  <si>
    <t>No atención de llamadas continuamente por parte de alggunos agentes, horas pico con congestion de llamadas</t>
  </si>
  <si>
    <t xml:space="preserve">Seguimiento continuo a productividad del Call center por parte de lider de area, </t>
  </si>
  <si>
    <t>NO ATENCIÓN POR PARTE DE AGENTES DEL CALL DEBIDO A VOLUMEN DE LLAMADAS ENTRANTES</t>
  </si>
  <si>
    <t>NO ACCESO AL CALL CENTER</t>
  </si>
  <si>
    <t>CRONOGRAMA</t>
  </si>
  <si>
    <t xml:space="preserve">RESPONSABLE </t>
  </si>
  <si>
    <t>POSIBLES CONSECUENCIAS</t>
  </si>
  <si>
    <t>ACCIONES</t>
  </si>
  <si>
    <t>CAUSAS</t>
  </si>
  <si>
    <t>CONTROLES EXISTENTES</t>
  </si>
  <si>
    <t>NIVEL DE RIESGO</t>
  </si>
  <si>
    <t>COSTO</t>
  </si>
  <si>
    <t>FRECUENCIA</t>
  </si>
  <si>
    <t>TIPO DE RIESGO</t>
  </si>
  <si>
    <t>DESCRIPSIÓN</t>
  </si>
  <si>
    <t xml:space="preserve">RIESGO </t>
  </si>
  <si>
    <t>NUMERO DE PACIENTES QUE RECOMENDARIAN LA INSTITUCION</t>
  </si>
  <si>
    <t>PROPORCION DE PACIENTES QUE RECOMENDARIAN LA IPS</t>
  </si>
  <si>
    <t>NUMERO DE PACIENTES SATISFECHOS</t>
  </si>
  <si>
    <t>NUMERO TOTAL DE ENCUESTAS REALIZADAS</t>
  </si>
  <si>
    <t>PROPORCION DE PACIENTES ENCUESTADOS</t>
  </si>
  <si>
    <t>NUMERO DE HORAS CONSULTORIO DISPONIBLES</t>
  </si>
  <si>
    <t>NUMERO DE HORAS CONSULTORIO AGENDADAS</t>
  </si>
  <si>
    <t>PROPORCION DE PACIENTES SATISFECHOS</t>
  </si>
  <si>
    <t>NUMERO DE CONSULTORIOS HABILITADOS</t>
  </si>
  <si>
    <t>NUMERO DE AGENDAS TRASLADADAS</t>
  </si>
  <si>
    <t>DISPONIBILIDAD</t>
  </si>
  <si>
    <t>NUMERO DE AGENDAS CANCELADAS</t>
  </si>
  <si>
    <t>NUMERO DE PACIENTES NO ATENDIDOS POR NO CONTAR CON COPAGO</t>
  </si>
  <si>
    <t>PROPORCION DE QUEJAS ANTES DE 15 DIAS</t>
  </si>
  <si>
    <t>NUMERO DE PACIENTES NO ATENDIDOS POR CANCELACION DE AGENDA</t>
  </si>
  <si>
    <t>NUMERO DE PACIENTES NO ATENDIDOS POR ASIGNACION DE CITA EQUIVOCADA</t>
  </si>
  <si>
    <t>PROPORCION DE EVENTOS GESTIONADOS</t>
  </si>
  <si>
    <t>NUMERO DE PQR GESTIONADAS ANTES DE 15 DIAS</t>
  </si>
  <si>
    <t>NUMERO TOTAL DE PQR</t>
  </si>
  <si>
    <t>EVENTOS ADVERSOS</t>
  </si>
  <si>
    <t>NUMERO TOTAL DE EVENTOS ADVERSOS GESTIONADOS</t>
  </si>
  <si>
    <t>NUMERO TOTAL DE EVENTOS ADVERSOS PRESENTADOS EN EL PERIODO</t>
  </si>
  <si>
    <t>CAIDAS EN EL SERVICIO</t>
  </si>
  <si>
    <t>TOTAL DE CAIDAS EN EL SERVICIO</t>
  </si>
  <si>
    <t>NUMERO DE PACIENTES PROGRAMADOS PARA SERVICIOS DE IMAGENOLOGIA Y DIAGNOSTICO ESPECIALIZADO TAC</t>
  </si>
  <si>
    <t>OPORTUNIDAD DE TAC</t>
  </si>
  <si>
    <t>SUMATORIA DE DIAS SERVICIOS DE IMAGENOLOGIA Y DIAGNOSTICO ESPECIALIZADO TAC</t>
  </si>
  <si>
    <t>TOTAL DE PACIENTES PROGRAMADOS PARA ECOGRAFIA</t>
  </si>
  <si>
    <t>OPORTUNIDAD DE ECOGRAFIA</t>
  </si>
  <si>
    <t>SUMATORIA DE DIAS DE PACIENTES PROGRAMADOS PARA ECOGRAFIA</t>
  </si>
  <si>
    <t>TOTAL DE PACIENTES PROGRAMADOS PARA CONSULTA CIRUGIA GENERAL</t>
  </si>
  <si>
    <t>OPORTUNIDAD DE CIRUGIA GENERAL</t>
  </si>
  <si>
    <t>SUMATORIA DE DIAS DE PACIENTES PROGRAMADOS PARA CONSULTA CIRUGIA GENERAL</t>
  </si>
  <si>
    <t>TOTAL DE PACIENTES PROGRAMADOS PARA CONSULTA MEDICINA INTERNA</t>
  </si>
  <si>
    <t>OPORTUNIDAD DE CONSULTA MEDICINA INTERNA</t>
  </si>
  <si>
    <t>SUMATORIA DE DIAS DE PACIENTES PROGRAMADOS PARA CONSULTA MEDICINA INTERNA</t>
  </si>
  <si>
    <t>TOTAL DE PACIENTES PROGRAMADOS PARA CONSULTA GINECOLOGICA</t>
  </si>
  <si>
    <t>OPORTUNIDAD DE CONSULTA GINECOLOGIA</t>
  </si>
  <si>
    <t>SUMATORIA DE DIAS DE PACIENTES PROGRAMADOS PARA CONSULTA GINECOLOGICA</t>
  </si>
  <si>
    <t>TOTAL DE PACIENTES PROGRAMADOS PARA LABORATORIO BASICO</t>
  </si>
  <si>
    <t>OPORTUNIDAD DE AYUDAS DIAGNOSTICAS LABORATORIO BASICO</t>
  </si>
  <si>
    <t>SUMATORIA DE DIAS DE PACIENTES PROGRAMADOS PARA AYUDAS DE LABOTORIO BASICO</t>
  </si>
  <si>
    <t>TOTAL DE PACIENTES PROGRAMADOS PARA AYUDAS CARDIOLOGIA</t>
  </si>
  <si>
    <t>OPORTUNIDAD DE AYUDAS DIAGNOSTICAS CARDIOLOGICAS</t>
  </si>
  <si>
    <t>SUMATORIA DE DIAS DE PACIENTES PROGRAMADOS PARA AYUDAS DX DE CARDIOLOGIA</t>
  </si>
  <si>
    <t>TOTAL DE PACIENTES PROGRAMADOS PARA AYUDAS OFTALMOLOGICAS</t>
  </si>
  <si>
    <t>OPORTUNIDAD DE AYUDAS DIAGNOSTICAS OFTALMOLOGICAS</t>
  </si>
  <si>
    <t>SUMATORIA DE DIAS DE PACIENTES PROGRAMADOS PARA AYUDAS DX OFTALMOLOGICAS</t>
  </si>
  <si>
    <t>TOTAL DE PACIENTES PROGRAMADOS PARA IMAGENOLOGIA BASICA</t>
  </si>
  <si>
    <t>OPORTUNIDAD DE AYUDAS DIAGNOSTICAS IMAGENOLOGIA BASICA</t>
  </si>
  <si>
    <t>SUMATORIA DE DIAS DE PACIENTES PROGRAMDOS PARA IMAGENES BASICAS</t>
  </si>
  <si>
    <t>TOTAL DE PACIENTES CANCELADOS</t>
  </si>
  <si>
    <t>NUMERO DE PACIENTES CANCELADOS</t>
  </si>
  <si>
    <t>SUMATORIA DE DIAS DE PACIENTES PROGRAMADOS</t>
  </si>
  <si>
    <t>NUMERO TOTAL DE PACIENTES REALIZADOS</t>
  </si>
  <si>
    <t>OPORTUNIDAD DE CITAS AMBULATORIAS</t>
  </si>
  <si>
    <t>NUMERO TOTAL DE PACIENTES PROGRAMADOS</t>
  </si>
  <si>
    <t>FEBERERO</t>
  </si>
  <si>
    <t>INDICADOR</t>
  </si>
  <si>
    <t>SERVICIO</t>
  </si>
  <si>
    <t>FUENTE</t>
  </si>
  <si>
    <t>DATO A RECOLECTAR</t>
  </si>
  <si>
    <t>MAC 2017</t>
  </si>
  <si>
    <t>ACCESO AL CALL CENTER</t>
  </si>
  <si>
    <t>numero de llamadas exitosas/llamadas entrantes</t>
  </si>
  <si>
    <t>Numero de llamadas exitosas</t>
  </si>
  <si>
    <t>Número total de llamadas entrantes</t>
  </si>
  <si>
    <t>NO ASIGNACIÓN DE UNA CITA MEDICA POR NO DISPONIBIIDAD  DE AGENDA DEL ESPECIALISTA</t>
  </si>
  <si>
    <t>ACCESO A CONSULTA MEDICA ESPECIALIZADA</t>
  </si>
  <si>
    <t>oportunidad para la atención en consulta medica especializada debe ser inferior a 20 dias</t>
  </si>
  <si>
    <t>promedio dias</t>
  </si>
  <si>
    <t>Sumatoria de días pacientes programados</t>
  </si>
  <si>
    <t>Numero total de pacientes programados</t>
  </si>
  <si>
    <t>20 dias</t>
  </si>
  <si>
    <t>Numero de pacientes no atendidos por citas mal agendadas/ numero de pacientes atendidos</t>
  </si>
  <si>
    <t>PACIENTES NO ATENDIDOS PORQUE NO SE ENCONTRABAN AGENDADOS EN EL SISTEMA</t>
  </si>
  <si>
    <t>Numero de pacientes no atendidos por citas mal agendadas</t>
  </si>
  <si>
    <t>numero total de pacientes atendidos*100</t>
  </si>
  <si>
    <t>PACIENTES QUE ASISTEN A CITA Y LA AGENDA SE HABIA CANCELADO</t>
  </si>
  <si>
    <t>Numero de pacientes que asisten a la cita y la agenda se cancela</t>
  </si>
  <si>
    <t>NO SE REALIZA HISTORIA  CLINICA  EN EL SISTEMA POR  DAÑO EN EL SOFTWARE O HARDWARE</t>
  </si>
  <si>
    <t>HISTORIAS CLINICAS MANUALES POR DAÑO EN EL SISTEMA</t>
  </si>
  <si>
    <t>numero de  hc  manuales</t>
  </si>
  <si>
    <t>INSATISFACCION DEL PACIENTE  CON LA ATENCION  MEDICA</t>
  </si>
  <si>
    <t>% DE PACEINTES SATISFECHOS  CON LA ATENCIÓN DEL MEDICO</t>
  </si>
  <si>
    <t>Numero de pacientes satisfechos  con la atención del médico según encuestas de satisfacción</t>
  </si>
  <si>
    <t>NUMERO DE CAIDAS EN LA INSTITUCION</t>
  </si>
  <si>
    <t>Numero de pacientes cancelados por daño en equipos médicos</t>
  </si>
  <si>
    <t>Número de ayudas Diagnósticas realizadas</t>
  </si>
  <si>
    <t>FALLAS CON LA PLATAFORMA MIPRES LO CUAL GENERA REPROCESOS EN LOS PACIENTES E INCONFORMIDAD</t>
  </si>
  <si>
    <t>numero de pacientes que asisten para ingreso de procedimientos o medicamentos A plataforma MIPRES/ Pacientes atendidos en consulta</t>
  </si>
  <si>
    <t>Fallas con plataforma MIPRES</t>
  </si>
  <si>
    <t xml:space="preserve">Numero de pacientes que asisten para cambios de MIPRES </t>
  </si>
  <si>
    <t>numero de pacientes tendidos en consulta</t>
  </si>
  <si>
    <t>Pacientes con citas mal agendadas</t>
  </si>
  <si>
    <t>Numero de paciemtes a quienes les agendan cita con especialista equivocado</t>
  </si>
  <si>
    <t>Número total de pacientes atendidos</t>
  </si>
  <si>
    <t>Pacientes no atendidos por autorización vencida</t>
  </si>
  <si>
    <t>Pacientes quienes asisten a la cita y al momento de facturar no pueden ser atendidos por que la autorización se encuentra vencida</t>
  </si>
  <si>
    <t>El call center debe preguntar la fecha de la autorización e indicar si se debe hacer cambiar para el momento de la consulta</t>
  </si>
  <si>
    <t>Especialidades con portunidad mayor al tiempo estipulado</t>
  </si>
  <si>
    <t>Control por parte del call center al momento de agendar la cita</t>
  </si>
  <si>
    <t>NO ATENCIONES POR AUTORIZACIONES VENCIDAS</t>
  </si>
  <si>
    <t>Insatisfacción del usuario, perdida de tiempo del especalista, disminución en la productividad</t>
  </si>
  <si>
    <t>Numero de pacientes no atendidos por autorizacion vencida/numero de pacientes atendidos</t>
  </si>
  <si>
    <t>Numero de pacientes no atendidos por autorizacion vencida</t>
  </si>
  <si>
    <t>Numero de pacientes atendidos</t>
  </si>
  <si>
    <t>CAMPOS VISUALES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</si>
  <si>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</si>
  <si>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</si>
  <si>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</si>
  <si>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</si>
  <si>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</si>
  <si>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</si>
  <si>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</si>
  <si>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</si>
  <si>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</si>
  <si>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</si>
  <si>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</si>
  <si>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</si>
  <si>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OPORTUNIDAD ORTOPEDIA</t>
  </si>
  <si>
    <t>OPORTUNIDAD NEUROLOGIA</t>
  </si>
  <si>
    <t>OPORTUNIDAD DERMATOLOGIA</t>
  </si>
  <si>
    <t>OPORTUNIDAD MEDICINA INTERNA</t>
  </si>
  <si>
    <t>OPORTUNIDAD OFTALMOLOGIA</t>
  </si>
  <si>
    <t>OPORTUNIDAD CIRUGIA GENERAL</t>
  </si>
  <si>
    <t xml:space="preserve">ESPECIALIDAD </t>
  </si>
  <si>
    <t xml:space="preserve">ENERO </t>
  </si>
  <si>
    <t xml:space="preserve">DICIEMBRE </t>
  </si>
  <si>
    <t>TOTAL</t>
  </si>
  <si>
    <t>PROMEDIO MES</t>
  </si>
  <si>
    <t>CARDIOLOGIA</t>
  </si>
  <si>
    <t>CARDIO PED</t>
  </si>
  <si>
    <t>NEURO</t>
  </si>
  <si>
    <t>CX CARDIO</t>
  </si>
  <si>
    <t>VASCULAR</t>
  </si>
  <si>
    <t>DERMATOLOGIA</t>
  </si>
  <si>
    <t>OFTALOMOLOGIA</t>
  </si>
  <si>
    <t xml:space="preserve">ORTOPEDIA </t>
  </si>
  <si>
    <t>ENDOCRINO</t>
  </si>
  <si>
    <t xml:space="preserve">GINECOLOGIA </t>
  </si>
  <si>
    <t xml:space="preserve">CX GENERAL </t>
  </si>
  <si>
    <t xml:space="preserve">NUTRICION </t>
  </si>
  <si>
    <t xml:space="preserve">MEDICINA INTERNA </t>
  </si>
  <si>
    <t>OTORRINO</t>
  </si>
  <si>
    <t xml:space="preserve">CX PLASTICA </t>
  </si>
  <si>
    <t xml:space="preserve">UROLOGIA </t>
  </si>
  <si>
    <t xml:space="preserve">INFECTOLOGIA </t>
  </si>
  <si>
    <t xml:space="preserve">CX PEDIATRICA </t>
  </si>
  <si>
    <t xml:space="preserve">NEUMOLOGIA </t>
  </si>
  <si>
    <t xml:space="preserve">PSICOLOGIA </t>
  </si>
  <si>
    <t>RETINOLOGIA</t>
  </si>
  <si>
    <t xml:space="preserve">CX TORAX </t>
  </si>
  <si>
    <t xml:space="preserve">NOMBRE </t>
  </si>
  <si>
    <t xml:space="preserve">ANGIOGRAFIAS </t>
  </si>
  <si>
    <t xml:space="preserve">BIOMETRIAS </t>
  </si>
  <si>
    <t>CAMPOS</t>
  </si>
  <si>
    <t xml:space="preserve">ECO MODO M </t>
  </si>
  <si>
    <t>ECO STRESS</t>
  </si>
  <si>
    <t>ECOGRAFIAS OCULARES</t>
  </si>
  <si>
    <t xml:space="preserve">ECOS PEDIATRICOS </t>
  </si>
  <si>
    <t>ECOS TRANSE</t>
  </si>
  <si>
    <t>EKG</t>
  </si>
  <si>
    <t xml:space="preserve">EVALUACION DE BAJA VISION </t>
  </si>
  <si>
    <t xml:space="preserve">FOTOGRAFIAS A COLOR </t>
  </si>
  <si>
    <t>HOLTER</t>
  </si>
  <si>
    <t>MAPA</t>
  </si>
  <si>
    <t xml:space="preserve">PAQUIMETRIAS </t>
  </si>
  <si>
    <t>PRUEBAS DE ESFUERZO</t>
  </si>
  <si>
    <t xml:space="preserve">PRUEBAS DE MESA BASCULANTE </t>
  </si>
  <si>
    <t xml:space="preserve">REPROGRAMACION DE MARCA PASOS </t>
  </si>
  <si>
    <t>TERAPIAS DE REHAB</t>
  </si>
  <si>
    <t>TOMOGRAFIAS</t>
  </si>
  <si>
    <t xml:space="preserve">TOPOGRAFIAS </t>
  </si>
  <si>
    <t xml:space="preserve">NO PRESTACIÒN DE SERVICIO ENERO </t>
  </si>
  <si>
    <t>REUMATOLOGIA</t>
  </si>
  <si>
    <t>MEDICINA NUCLEAR</t>
  </si>
  <si>
    <t>ELECTRORETINOGRAFIA</t>
  </si>
  <si>
    <t>PSIQUIATRIA</t>
  </si>
  <si>
    <t>HEMATOLOGIA</t>
  </si>
  <si>
    <t>CIRUGIA MAXILOFACIAL</t>
  </si>
  <si>
    <t>AUDIOMETRIA</t>
  </si>
  <si>
    <t>GASTROENTEROLOGIA</t>
  </si>
  <si>
    <t>FISIATRIA</t>
  </si>
  <si>
    <t>MASTOLOGIA</t>
  </si>
  <si>
    <t>NO PRESTACIÒN DE SERVICIO FEBRERO</t>
  </si>
  <si>
    <t>ALERGOLOGIA </t>
  </si>
  <si>
    <t>CARDIOVASCULAR PEDIHATRICO </t>
  </si>
  <si>
    <t>CIRUGIA MAXILOFACIAL</t>
  </si>
  <si>
    <t>COLONDOSCOPIA</t>
  </si>
  <si>
    <t>CONSULTA DE CORNEA</t>
  </si>
  <si>
    <t>CORNEOLOGO </t>
  </si>
  <si>
    <t>ELECTROENCEFALOGRAMA</t>
  </si>
  <si>
    <t>ELECTRORETINOGRAMA MULTIFOCAL</t>
  </si>
  <si>
    <t>GASTROENTEROLOGIA </t>
  </si>
  <si>
    <t>IMITANCIA ACÚSTICA [IMPEDANCIOMETRIA]</t>
  </si>
  <si>
    <t>IMPEDANCIOMETRIA</t>
  </si>
  <si>
    <t>IMPEDANCIOMETRIA </t>
  </si>
  <si>
    <t>LOGOAUDIOMETRIA</t>
  </si>
  <si>
    <t>LOGOAUDIOMETRIA </t>
  </si>
  <si>
    <t>MAMOGRAFIA</t>
  </si>
  <si>
    <t>MAXILOFACIAL </t>
  </si>
  <si>
    <t>MEDICINA FAMILIAR</t>
  </si>
  <si>
    <t>NEFROLOGIA</t>
  </si>
  <si>
    <t>NUEROLOGIA PEDIATRICA</t>
  </si>
  <si>
    <t>ONCOLOGIA</t>
  </si>
  <si>
    <t>OPTOMETRIA</t>
  </si>
  <si>
    <t>OSTEOCEMENTARIA</t>
  </si>
  <si>
    <t>OSTEODENSITOMETRIA</t>
  </si>
  <si>
    <t> PARESENTESIS  ABDOMINALM ESPECIALISTA EN CORNEA</t>
  </si>
  <si>
    <t>PEDIATRIA</t>
  </si>
  <si>
    <t>PERFUSION MIOCARDICA</t>
  </si>
  <si>
    <t> RADIOLOGIA INTERVENSIONISTA</t>
  </si>
  <si>
    <t>RECTOSIGMOIDOSCOPIA</t>
  </si>
  <si>
    <t>RESONANCIA MAGNETICA</t>
  </si>
  <si>
    <t>RESONANCIA NUCLEAR MAGNETICA</t>
  </si>
  <si>
    <t> REUMATOLOGIA </t>
  </si>
  <si>
    <t>NO PRESTACIÒN DE SERVICIO MARZO</t>
  </si>
  <si>
    <t>AUDIMETRIA POR OBSERVACION DEL COMPORTAMIENTO </t>
  </si>
  <si>
    <t>AUDIOMETRIA POR REFUERZO VISUAL</t>
  </si>
  <si>
    <t>CURVA DE FLUJO VOLUMEN PRE Y POST BRONCO DILATADORES</t>
  </si>
  <si>
    <t>ELECTROMIOGRAFÍA EN CADA EXTREMIDAD (UNO O MAS MUSCULOS)</t>
  </si>
  <si>
    <t>ESOFAGOGASTRODUDENOSCOPIA</t>
  </si>
  <si>
    <t>ESPIROMETRIA</t>
  </si>
  <si>
    <t>GASTROINTEROLOGIA</t>
  </si>
  <si>
    <t>INFECTOLOGIA PEDIATRICA</t>
  </si>
  <si>
    <t>MONITOREO CONTINUO DE GLUCOSA</t>
  </si>
  <si>
    <t>NEUROCONDUCCION POR CADA EXTREMIDAD (UNO O MAS NERVIOS)</t>
  </si>
  <si>
    <t>NEUROLOGIA PEDIATRICA </t>
  </si>
  <si>
    <t>POLISONOGRAFIA</t>
  </si>
  <si>
    <t>QUIMIOFOTOTERAPIA </t>
  </si>
  <si>
    <t>UROLOGIA ONCOLOGICA</t>
  </si>
  <si>
    <t>AUDIOMETRIA TONAL</t>
  </si>
  <si>
    <t>NO PRESTACIÒN DE SERVICIO ABRIL</t>
  </si>
  <si>
    <t>PERFUSIÓN   MIOCARDICA CON PRUEBA DE ESTRESS</t>
  </si>
  <si>
    <t>GASES  ARTERIALES EN REPOSO Ó  EJERCICIO</t>
  </si>
  <si>
    <t>CONSULTA DE   GENETICA</t>
  </si>
  <si>
    <t>TERAPIA  RESPIRATORIA</t>
  </si>
  <si>
    <t>AUDIOMETRÍA DE TONOS  AEREOS  PUROS</t>
  </si>
  <si>
    <t>DEPORTOLOGÍA</t>
  </si>
  <si>
    <t>ESOFAGRAMA</t>
  </si>
  <si>
    <t>NEUROLOGÍA PEDIATRA</t>
  </si>
  <si>
    <t>ALERGOLOGÍA</t>
  </si>
  <si>
    <t>REUMATOLOGÍA</t>
  </si>
  <si>
    <t>NEFROLOGÍA</t>
  </si>
  <si>
    <t>COLANGIOPANCREOGRAFÍA  VIA  ENDOSCOPICA</t>
  </si>
  <si>
    <t>MAMOGRAFÍA</t>
  </si>
  <si>
    <t>PSIQUIATRÍA</t>
  </si>
  <si>
    <t>LOBO AUDIOMETRÍA</t>
  </si>
  <si>
    <t>FISIATRA</t>
  </si>
  <si>
    <t>OPTOMETRÍA</t>
  </si>
  <si>
    <t>TERAPIA  FISICA</t>
  </si>
  <si>
    <t>ESPIROMETRÍA</t>
  </si>
  <si>
    <t>CONSULTA DE   CORNEA</t>
  </si>
  <si>
    <t>GASTROENTEROLOGÍA</t>
  </si>
  <si>
    <t>OSTEODESINTOMETRIA</t>
  </si>
  <si>
    <t>POLISONOGRAFÍA EN  TITULACIÓN DE CRAP NASAL</t>
  </si>
  <si>
    <t>TRATOSIMOIDOSCOPIA</t>
  </si>
  <si>
    <t>CONSOLIDADO</t>
  </si>
  <si>
    <t>Días Oportunidad Pruebas de Esfuerzo</t>
  </si>
  <si>
    <t>ECOCARDIOGRAMA CONVENCIONAL</t>
  </si>
  <si>
    <t>Días Oportunidad Ecocardiograma Modo M</t>
  </si>
  <si>
    <t>NUMERO DE SOLICITUDES DE CITAS POR EMAIL</t>
  </si>
  <si>
    <t>NUMERO DE LLAMADAS CONTESTADAS</t>
  </si>
  <si>
    <t>NUMERO DE LLAMADAS FALLIDAS</t>
  </si>
  <si>
    <t>NUMERO DE LLAMADAS PERDIDAS POR NO RESPUESTA</t>
  </si>
  <si>
    <t>NUMERO DE CORREOS NO RESPONDIDOS EN 24 H</t>
  </si>
  <si>
    <t>NUMERO DE LLAMADAS QUE ENTRARON</t>
  </si>
  <si>
    <t>NO PRESTACION  DE SERVICIO MAYO</t>
  </si>
  <si>
    <t>estudio polisomnografico completo con oximetria</t>
  </si>
  <si>
    <t>fonoaudiología</t>
  </si>
  <si>
    <t>IMITACION   ACUSTICA</t>
  </si>
  <si>
    <t>EPILEPTOLOGO </t>
  </si>
  <si>
    <t>Neumología Pediátrica </t>
  </si>
  <si>
    <t>URETROCISTOGRAFIA MICCIONAL</t>
  </si>
  <si>
    <t>ENCEFALOGRAMA</t>
  </si>
  <si>
    <t>PLETISMOGRAFIA DE VASOS ARTERIALES EN MIEMBROS INFERIORES</t>
  </si>
  <si>
    <t>PRUEBA DE ESFUERZO  CARDIOPULMONAR</t>
  </si>
  <si>
    <t>PRUEBA DE ESTIMULO REPITITIVA</t>
  </si>
  <si>
    <t>NO PRESTACIÓN DE SERVICIOS JUNIO</t>
  </si>
  <si>
    <r>
      <t>REUMATOLOGÍA</t>
    </r>
    <r>
      <rPr>
        <sz val="12"/>
        <color rgb="FF000000"/>
        <rFont val="Arial"/>
        <family val="2"/>
      </rPr>
      <t xml:space="preserve"> </t>
    </r>
  </si>
  <si>
    <t xml:space="preserve">OSTEODENSITOMETRÍA </t>
  </si>
  <si>
    <t xml:space="preserve">ESPIROMETRIA O CURVA DE FLUJO VOLUMEN PRE Y POST BRONCODILATADORES </t>
  </si>
  <si>
    <t xml:space="preserve">NEUROLOGÍA PEDIÁTRICA </t>
  </si>
  <si>
    <t xml:space="preserve">PEDIATRIA </t>
  </si>
  <si>
    <t xml:space="preserve">FISIATRÍA </t>
  </si>
  <si>
    <t xml:space="preserve">CIRUGÍA PEADIATRICA </t>
  </si>
  <si>
    <t xml:space="preserve">ESPIROMETRIA SIMPLE </t>
  </si>
  <si>
    <t xml:space="preserve">CIRUGÍA MAXILOFACIAL </t>
  </si>
  <si>
    <t xml:space="preserve">GASTROENTEROLOGÍA </t>
  </si>
  <si>
    <t xml:space="preserve">PSIQUIATRIA </t>
  </si>
  <si>
    <t xml:space="preserve">OPTOMETRÍA  </t>
  </si>
  <si>
    <t xml:space="preserve">CONSULTA DE CORNEA </t>
  </si>
  <si>
    <t xml:space="preserve">CLINICA DEL DOLOR  </t>
  </si>
  <si>
    <t xml:space="preserve">NEUMOLOGÍA PEDIÁTRICA </t>
  </si>
  <si>
    <t xml:space="preserve">GASTROENTEROLOGÍA PEDIATRICA </t>
  </si>
  <si>
    <t>INYECTOLOGIA 1INYECTOLOGÍA PEDIATRICA 1</t>
  </si>
  <si>
    <t>ESPIROMETRIA 1</t>
  </si>
  <si>
    <t>OXINOMETRIA  1</t>
  </si>
  <si>
    <t>ENCEFALOGRAMA 1</t>
  </si>
  <si>
    <t>TERAPIA RESPIRATORIAL INTEGRAL  1</t>
  </si>
  <si>
    <t>NEFROLOGIA 3</t>
  </si>
  <si>
    <t>NÚMERO DE SOLICITUDES</t>
  </si>
  <si>
    <t>NEUMOLOGÍA PEDIÁTRICA</t>
  </si>
  <si>
    <t>MAXILOFACIAL</t>
  </si>
  <si>
    <t>NEUROLOGÍA PEDIÁTRICA</t>
  </si>
  <si>
    <t>PODOLOGÍA</t>
  </si>
  <si>
    <t>GERIATRÍA</t>
  </si>
  <si>
    <t>DERMATOLOGÍA PEDIÁTRICA</t>
  </si>
  <si>
    <t>CIRUGÍA PEDIÁTRICA</t>
  </si>
  <si>
    <t>FISIATRÍA</t>
  </si>
  <si>
    <t>CONSULTA DE CORNEA</t>
  </si>
  <si>
    <t>INFECTOLOGÍA PEDIÁTRICA</t>
  </si>
  <si>
    <t>UROLOGÍA PEDIÁTRICA</t>
  </si>
  <si>
    <t>GASTROENTEROLOGÍA PEDIÁTRICA</t>
  </si>
  <si>
    <t>ESTRABOLOGÍA</t>
  </si>
  <si>
    <t>SOMNOLOGÍA</t>
  </si>
  <si>
    <t>NO PRESTACIÓN DE SERVICIO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</si>
</sst>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0.0%"/>
    <numFmt numFmtId="166" formatCode="#,##0.00&quot; &quot;;&quot;(&quot;#,##0.00&quot;)&quot;;&quot;-&quot;#&quot; &quot;;&quot; &quot;@&quot; &quot;"/>
    <numFmt numFmtId="167" formatCode="&quot; &quot;#,##0.00&quot; &quot;;&quot;-&quot;#,##0.00&quot; &quot;;&quot; -&quot;00&quot; &quot;;&quot; &quot;@&quot; &quot;"/>
    <numFmt numFmtId="168" formatCode="_-* #,##0_-;\-* #,##0_-;_-* &quot;-&quot;??_-;_-@_-"/>
  </numFmts>
  <fonts count="71">
    <font>
      <sz val="12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indexed="12"/>
      <name val="Calibri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trike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7"/>
      <color rgb="FFFFFFFF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Liberation Sans"/>
      <family val="2"/>
    </font>
    <font>
      <sz val="11"/>
      <color rgb="FFFF0000"/>
      <name val="Calibri"/>
      <family val="2"/>
      <scheme val="minor"/>
    </font>
    <font>
      <sz val="12"/>
      <color rgb="FFFF0000"/>
      <name val="Showcard Gothic"/>
      <family val="5"/>
    </font>
    <font>
      <b/>
      <sz val="14"/>
      <color rgb="FFFF0000"/>
      <name val="Calibri"/>
      <family val="2"/>
      <scheme val="minor"/>
    </font>
    <font>
      <sz val="11"/>
      <color rgb="FF000000"/>
      <name val="Helvetica"/>
      <family val="2"/>
    </font>
    <font>
      <sz val="11"/>
      <color rgb="FF000000"/>
      <name val="Arial"/>
      <family val="2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sz val="11"/>
      <color rgb="FF000000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0"/>
      <color rgb="FF000000"/>
      <name val="Liberation Serif"/>
      <family val="1"/>
    </font>
    <font>
      <sz val="12"/>
      <color theme="1"/>
      <name val="Calibri"/>
      <family val="2"/>
      <charset val="128"/>
      <scheme val="minor"/>
    </font>
    <font>
      <sz val="8"/>
      <color theme="1"/>
      <name val="Calibri"/>
      <family val="2"/>
      <charset val="128"/>
      <scheme val="minor"/>
    </font>
    <font>
      <sz val="7"/>
      <color theme="1"/>
      <name val="Calibri"/>
      <family val="2"/>
      <charset val="128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charset val="128"/>
      <scheme val="minor"/>
    </font>
    <font>
      <b/>
      <sz val="26"/>
      <name val="Calibri"/>
      <family val="2"/>
    </font>
    <font>
      <u/>
      <sz val="11"/>
      <color indexed="12"/>
      <name val="Calibri"/>
      <family val="2"/>
    </font>
    <font>
      <sz val="11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15967"/>
      <name val="Calibri"/>
      <family val="2"/>
      <scheme val="minor"/>
    </font>
    <font>
      <sz val="12"/>
      <color theme="3"/>
      <name val="Calibri"/>
      <family val="2"/>
      <charset val="128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8"/>
      <color rgb="FF80008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EEEEEE"/>
      <name val="Liberation Sans"/>
      <family val="2"/>
    </font>
    <font>
      <b/>
      <sz val="16"/>
      <color rgb="FFFF0000"/>
      <name val="Calibri"/>
      <family val="2"/>
      <scheme val="minor"/>
    </font>
    <font>
      <sz val="11"/>
      <color rgb="FF000000"/>
      <name val="Liberation Sans1"/>
    </font>
    <font>
      <b/>
      <sz val="9"/>
      <color rgb="FF000000"/>
      <name val="Liberation Sans1"/>
      <family val="2"/>
    </font>
    <font>
      <sz val="9"/>
      <color rgb="FF000000"/>
      <name val="Liberation Sans1"/>
      <family val="2"/>
    </font>
  </fonts>
  <fills count="41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EFEE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4F4FF"/>
        <bgColor indexed="64"/>
      </patternFill>
    </fill>
    <fill>
      <patternFill patternType="solid">
        <fgColor rgb="FFA9C6D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9FFC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3DEE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1ED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DED9E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CCFF"/>
        <bgColor rgb="FF00CC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rgb="FF99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00FF"/>
        <bgColor rgb="FF0000FF"/>
      </patternFill>
    </fill>
  </fills>
  <borders count="86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7F7F7F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/>
      <diagonal/>
    </border>
    <border>
      <left/>
      <right style="thin">
        <color rgb="FF000000"/>
      </right>
      <top style="thin">
        <color rgb="FFCCCCCC"/>
      </top>
      <bottom/>
      <diagonal/>
    </border>
    <border>
      <left style="thin">
        <color rgb="FFCCCCCC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CCCCCC"/>
      </left>
      <right/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CCCCCC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CCCCCC"/>
      </left>
      <right style="thin">
        <color rgb="FF000000"/>
      </right>
      <top/>
      <bottom/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rgb="FFCCCCCC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166" fontId="18" fillId="0" borderId="0" applyFont="0" applyBorder="0" applyProtection="0"/>
    <xf numFmtId="0" fontId="18" fillId="0" borderId="0"/>
    <xf numFmtId="167" fontId="18" fillId="0" borderId="0" applyFont="0" applyFill="0" applyBorder="0" applyAlignment="0" applyProtection="0"/>
    <xf numFmtId="0" fontId="19" fillId="21" borderId="49" applyNumberFormat="0" applyAlignment="0" applyProtection="0"/>
    <xf numFmtId="0" fontId="4" fillId="0" borderId="0"/>
    <xf numFmtId="0" fontId="3" fillId="0" borderId="0"/>
    <xf numFmtId="0" fontId="31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8" fillId="0" borderId="0"/>
  </cellStyleXfs>
  <cellXfs count="654">
    <xf numFmtId="0" fontId="0" fillId="0" borderId="0" xfId="0"/>
    <xf numFmtId="0" fontId="10" fillId="0" borderId="0" xfId="0" applyFont="1"/>
    <xf numFmtId="0" fontId="12" fillId="0" borderId="0" xfId="0" applyFont="1" applyFill="1" applyBorder="1" applyAlignment="1">
      <alignment horizontal="center"/>
    </xf>
    <xf numFmtId="0" fontId="0" fillId="0" borderId="44" xfId="0" applyFill="1" applyBorder="1"/>
    <xf numFmtId="9" fontId="12" fillId="0" borderId="0" xfId="0" applyNumberFormat="1" applyFont="1" applyFill="1" applyBorder="1" applyAlignment="1">
      <alignment horizontal="center"/>
    </xf>
    <xf numFmtId="9" fontId="10" fillId="0" borderId="0" xfId="1" applyFont="1"/>
    <xf numFmtId="17" fontId="12" fillId="19" borderId="37" xfId="0" applyNumberFormat="1" applyFont="1" applyFill="1" applyBorder="1" applyAlignment="1">
      <alignment horizontal="center"/>
    </xf>
    <xf numFmtId="0" fontId="12" fillId="19" borderId="5" xfId="0" applyFont="1" applyFill="1" applyBorder="1" applyAlignment="1">
      <alignment horizontal="center"/>
    </xf>
    <xf numFmtId="0" fontId="12" fillId="19" borderId="21" xfId="0" applyFont="1" applyFill="1" applyBorder="1" applyAlignment="1">
      <alignment horizontal="center"/>
    </xf>
    <xf numFmtId="9" fontId="12" fillId="19" borderId="16" xfId="1" applyFont="1" applyFill="1" applyBorder="1" applyAlignment="1">
      <alignment horizontal="center"/>
    </xf>
    <xf numFmtId="164" fontId="12" fillId="19" borderId="16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13" xfId="0" applyFont="1" applyBorder="1"/>
    <xf numFmtId="0" fontId="17" fillId="0" borderId="13" xfId="0" applyFont="1" applyBorder="1" applyAlignment="1">
      <alignment vertical="center"/>
    </xf>
    <xf numFmtId="10" fontId="10" fillId="0" borderId="0" xfId="0" applyNumberFormat="1" applyFont="1"/>
    <xf numFmtId="9" fontId="12" fillId="19" borderId="21" xfId="1" applyFont="1" applyFill="1" applyBorder="1" applyAlignment="1">
      <alignment horizontal="center"/>
    </xf>
    <xf numFmtId="0" fontId="4" fillId="0" borderId="0" xfId="9" applyAlignment="1">
      <alignment wrapText="1"/>
    </xf>
    <xf numFmtId="0" fontId="4" fillId="0" borderId="0" xfId="9" applyAlignment="1">
      <alignment horizontal="center" vertical="center" wrapText="1"/>
    </xf>
    <xf numFmtId="0" fontId="4" fillId="0" borderId="0" xfId="9" applyAlignment="1">
      <alignment vertical="center" wrapText="1"/>
    </xf>
    <xf numFmtId="0" fontId="20" fillId="0" borderId="0" xfId="9" applyFont="1" applyAlignment="1">
      <alignment wrapText="1"/>
    </xf>
    <xf numFmtId="0" fontId="20" fillId="0" borderId="0" xfId="9" applyFont="1" applyAlignment="1">
      <alignment horizontal="center" vertical="center" wrapText="1"/>
    </xf>
    <xf numFmtId="0" fontId="20" fillId="0" borderId="0" xfId="9" applyFont="1" applyAlignment="1">
      <alignment vertical="center" wrapText="1"/>
    </xf>
    <xf numFmtId="0" fontId="20" fillId="29" borderId="13" xfId="9" applyFont="1" applyFill="1" applyBorder="1" applyAlignment="1">
      <alignment horizontal="center" vertical="center" wrapText="1"/>
    </xf>
    <xf numFmtId="0" fontId="20" fillId="30" borderId="13" xfId="9" applyFont="1" applyFill="1" applyBorder="1" applyAlignment="1">
      <alignment horizontal="center" vertical="center" wrapText="1"/>
    </xf>
    <xf numFmtId="0" fontId="21" fillId="20" borderId="13" xfId="9" applyFont="1" applyFill="1" applyBorder="1" applyAlignment="1">
      <alignment horizontal="center" vertical="center" wrapText="1"/>
    </xf>
    <xf numFmtId="0" fontId="20" fillId="0" borderId="13" xfId="9" applyFont="1" applyBorder="1" applyAlignment="1">
      <alignment wrapText="1"/>
    </xf>
    <xf numFmtId="0" fontId="20" fillId="0" borderId="13" xfId="9" applyFont="1" applyBorder="1" applyAlignment="1">
      <alignment horizontal="center" vertical="center" wrapText="1"/>
    </xf>
    <xf numFmtId="0" fontId="20" fillId="0" borderId="13" xfId="9" applyFont="1" applyBorder="1" applyAlignment="1">
      <alignment vertical="center" wrapText="1"/>
    </xf>
    <xf numFmtId="0" fontId="20" fillId="19" borderId="13" xfId="9" applyFont="1" applyFill="1" applyBorder="1" applyAlignment="1">
      <alignment wrapText="1"/>
    </xf>
    <xf numFmtId="0" fontId="20" fillId="0" borderId="13" xfId="9" applyFont="1" applyBorder="1" applyAlignment="1">
      <alignment vertical="top" wrapText="1"/>
    </xf>
    <xf numFmtId="0" fontId="22" fillId="12" borderId="13" xfId="9" applyFont="1" applyFill="1" applyBorder="1" applyAlignment="1">
      <alignment wrapText="1"/>
    </xf>
    <xf numFmtId="0" fontId="22" fillId="12" borderId="0" xfId="9" applyFont="1" applyFill="1" applyAlignment="1">
      <alignment horizontal="center" vertical="center" wrapText="1"/>
    </xf>
    <xf numFmtId="0" fontId="22" fillId="18" borderId="13" xfId="9" applyFont="1" applyFill="1" applyBorder="1" applyAlignment="1">
      <alignment horizontal="center" vertical="center" wrapText="1"/>
    </xf>
    <xf numFmtId="0" fontId="22" fillId="18" borderId="13" xfId="9" applyFont="1" applyFill="1" applyBorder="1" applyAlignment="1">
      <alignment wrapText="1"/>
    </xf>
    <xf numFmtId="0" fontId="22" fillId="18" borderId="13" xfId="9" applyFont="1" applyFill="1" applyBorder="1" applyAlignment="1">
      <alignment vertical="center" wrapText="1"/>
    </xf>
    <xf numFmtId="0" fontId="4" fillId="0" borderId="13" xfId="9" applyBorder="1" applyAlignment="1">
      <alignment wrapText="1"/>
    </xf>
    <xf numFmtId="0" fontId="12" fillId="0" borderId="0" xfId="0" applyFont="1" applyFill="1" applyBorder="1" applyAlignment="1">
      <alignment horizontal="center"/>
    </xf>
    <xf numFmtId="0" fontId="3" fillId="0" borderId="0" xfId="10"/>
    <xf numFmtId="0" fontId="3" fillId="0" borderId="0" xfId="10" applyAlignment="1">
      <alignment horizontal="center"/>
    </xf>
    <xf numFmtId="0" fontId="3" fillId="7" borderId="13" xfId="10" applyFont="1" applyFill="1" applyBorder="1" applyAlignment="1">
      <alignment wrapText="1" readingOrder="1"/>
    </xf>
    <xf numFmtId="0" fontId="3" fillId="7" borderId="61" xfId="10" applyFont="1" applyFill="1" applyBorder="1" applyAlignment="1">
      <alignment wrapText="1" readingOrder="1"/>
    </xf>
    <xf numFmtId="0" fontId="23" fillId="7" borderId="62" xfId="10" applyFont="1" applyFill="1" applyBorder="1" applyAlignment="1">
      <alignment wrapText="1" readingOrder="1"/>
    </xf>
    <xf numFmtId="0" fontId="3" fillId="7" borderId="62" xfId="10" applyFont="1" applyFill="1" applyBorder="1" applyAlignment="1">
      <alignment wrapText="1" readingOrder="1"/>
    </xf>
    <xf numFmtId="0" fontId="23" fillId="7" borderId="63" xfId="10" applyFont="1" applyFill="1" applyBorder="1" applyAlignment="1">
      <alignment wrapText="1" readingOrder="1"/>
    </xf>
    <xf numFmtId="0" fontId="3" fillId="7" borderId="13" xfId="10" applyFill="1" applyBorder="1" applyAlignment="1">
      <alignment horizontal="center"/>
    </xf>
    <xf numFmtId="0" fontId="23" fillId="7" borderId="13" xfId="10" applyFont="1" applyFill="1" applyBorder="1" applyAlignment="1">
      <alignment wrapText="1" readingOrder="1"/>
    </xf>
    <xf numFmtId="0" fontId="23" fillId="7" borderId="61" xfId="10" applyFont="1" applyFill="1" applyBorder="1" applyAlignment="1">
      <alignment wrapText="1" readingOrder="1"/>
    </xf>
    <xf numFmtId="0" fontId="23" fillId="7" borderId="68" xfId="10" applyFont="1" applyFill="1" applyBorder="1" applyAlignment="1">
      <alignment wrapText="1" readingOrder="1"/>
    </xf>
    <xf numFmtId="0" fontId="23" fillId="7" borderId="69" xfId="10" applyFont="1" applyFill="1" applyBorder="1" applyAlignment="1">
      <alignment wrapText="1" readingOrder="1"/>
    </xf>
    <xf numFmtId="0" fontId="23" fillId="7" borderId="70" xfId="10" applyFont="1" applyFill="1" applyBorder="1" applyAlignment="1">
      <alignment wrapText="1" readingOrder="1"/>
    </xf>
    <xf numFmtId="0" fontId="24" fillId="31" borderId="13" xfId="10" applyFont="1" applyFill="1" applyBorder="1" applyAlignment="1">
      <alignment wrapText="1" readingOrder="1"/>
    </xf>
    <xf numFmtId="0" fontId="25" fillId="31" borderId="61" xfId="10" applyFont="1" applyFill="1" applyBorder="1" applyAlignment="1">
      <alignment wrapText="1" readingOrder="1"/>
    </xf>
    <xf numFmtId="0" fontId="24" fillId="31" borderId="62" xfId="10" applyFont="1" applyFill="1" applyBorder="1" applyAlignment="1">
      <alignment wrapText="1" readingOrder="1"/>
    </xf>
    <xf numFmtId="0" fontId="24" fillId="31" borderId="62" xfId="10" applyFont="1" applyFill="1" applyBorder="1" applyAlignment="1">
      <alignment horizontal="center" wrapText="1" readingOrder="1"/>
    </xf>
    <xf numFmtId="0" fontId="24" fillId="31" borderId="64" xfId="10" applyFont="1" applyFill="1" applyBorder="1" applyAlignment="1">
      <alignment wrapText="1" readingOrder="1"/>
    </xf>
    <xf numFmtId="0" fontId="24" fillId="31" borderId="63" xfId="10" applyFont="1" applyFill="1" applyBorder="1" applyAlignment="1">
      <alignment wrapText="1" readingOrder="1"/>
    </xf>
    <xf numFmtId="0" fontId="3" fillId="31" borderId="13" xfId="10" applyFill="1" applyBorder="1" applyAlignment="1">
      <alignment horizontal="center"/>
    </xf>
    <xf numFmtId="1" fontId="12" fillId="19" borderId="16" xfId="1" applyNumberFormat="1" applyFont="1" applyFill="1" applyBorder="1" applyAlignment="1">
      <alignment horizontal="center"/>
    </xf>
    <xf numFmtId="17" fontId="12" fillId="19" borderId="35" xfId="0" applyNumberFormat="1" applyFont="1" applyFill="1" applyBorder="1" applyAlignment="1">
      <alignment horizontal="center"/>
    </xf>
    <xf numFmtId="0" fontId="12" fillId="19" borderId="7" xfId="0" applyFont="1" applyFill="1" applyBorder="1" applyAlignment="1">
      <alignment horizontal="center"/>
    </xf>
    <xf numFmtId="0" fontId="12" fillId="19" borderId="20" xfId="0" applyFont="1" applyFill="1" applyBorder="1" applyAlignment="1">
      <alignment horizontal="center"/>
    </xf>
    <xf numFmtId="17" fontId="12" fillId="19" borderId="13" xfId="0" applyNumberFormat="1" applyFont="1" applyFill="1" applyBorder="1" applyAlignment="1">
      <alignment horizontal="center"/>
    </xf>
    <xf numFmtId="0" fontId="12" fillId="19" borderId="13" xfId="0" applyFont="1" applyFill="1" applyBorder="1" applyAlignment="1">
      <alignment horizontal="center"/>
    </xf>
    <xf numFmtId="0" fontId="8" fillId="19" borderId="13" xfId="10" applyFont="1" applyFill="1" applyBorder="1" applyAlignment="1">
      <alignment horizontal="center" wrapText="1" readingOrder="1"/>
    </xf>
    <xf numFmtId="0" fontId="23" fillId="19" borderId="31" xfId="10" applyFont="1" applyFill="1" applyBorder="1" applyAlignment="1">
      <alignment wrapText="1" readingOrder="1"/>
    </xf>
    <xf numFmtId="0" fontId="12" fillId="19" borderId="30" xfId="0" applyFont="1" applyFill="1" applyBorder="1" applyAlignment="1">
      <alignment horizontal="center"/>
    </xf>
    <xf numFmtId="9" fontId="12" fillId="19" borderId="72" xfId="1" applyFont="1" applyFill="1" applyBorder="1" applyAlignment="1">
      <alignment horizontal="center"/>
    </xf>
    <xf numFmtId="0" fontId="5" fillId="19" borderId="71" xfId="4" applyFill="1" applyBorder="1" applyAlignment="1">
      <alignment vertical="center"/>
    </xf>
    <xf numFmtId="0" fontId="12" fillId="19" borderId="71" xfId="0" applyFont="1" applyFill="1" applyBorder="1" applyAlignment="1"/>
    <xf numFmtId="0" fontId="12" fillId="19" borderId="71" xfId="0" applyFont="1" applyFill="1" applyBorder="1" applyAlignment="1">
      <alignment horizontal="center"/>
    </xf>
    <xf numFmtId="0" fontId="29" fillId="19" borderId="71" xfId="10" applyFont="1" applyFill="1" applyBorder="1" applyAlignment="1">
      <alignment horizontal="center" wrapText="1" readingOrder="1"/>
    </xf>
    <xf numFmtId="9" fontId="12" fillId="19" borderId="71" xfId="1" applyFont="1" applyFill="1" applyBorder="1" applyAlignment="1">
      <alignment horizontal="center"/>
    </xf>
    <xf numFmtId="0" fontId="30" fillId="19" borderId="71" xfId="10" applyFont="1" applyFill="1" applyBorder="1" applyAlignment="1">
      <alignment horizontal="center" wrapText="1" readingOrder="1"/>
    </xf>
    <xf numFmtId="0" fontId="20" fillId="19" borderId="13" xfId="9" applyFont="1" applyFill="1" applyBorder="1" applyAlignment="1">
      <alignment vertical="center" wrapText="1"/>
    </xf>
    <xf numFmtId="0" fontId="30" fillId="19" borderId="73" xfId="0" applyFont="1" applyFill="1" applyBorder="1" applyAlignment="1">
      <alignment horizontal="center" wrapText="1" readingOrder="1"/>
    </xf>
    <xf numFmtId="0" fontId="30" fillId="19" borderId="69" xfId="0" applyFont="1" applyFill="1" applyBorder="1" applyAlignment="1">
      <alignment horizontal="center" wrapText="1" readingOrder="1"/>
    </xf>
    <xf numFmtId="0" fontId="30" fillId="19" borderId="71" xfId="0" applyFont="1" applyFill="1" applyBorder="1" applyAlignment="1">
      <alignment horizontal="center" wrapText="1" readingOrder="1"/>
    </xf>
    <xf numFmtId="0" fontId="23" fillId="7" borderId="73" xfId="0" applyFont="1" applyFill="1" applyBorder="1" applyAlignment="1">
      <alignment wrapText="1" readingOrder="1"/>
    </xf>
    <xf numFmtId="0" fontId="23" fillId="7" borderId="69" xfId="0" applyFont="1" applyFill="1" applyBorder="1" applyAlignment="1">
      <alignment wrapText="1" readingOrder="1"/>
    </xf>
    <xf numFmtId="0" fontId="23" fillId="7" borderId="74" xfId="0" applyFont="1" applyFill="1" applyBorder="1" applyAlignment="1">
      <alignment wrapText="1" readingOrder="1"/>
    </xf>
    <xf numFmtId="0" fontId="23" fillId="7" borderId="62" xfId="0" applyFont="1" applyFill="1" applyBorder="1" applyAlignment="1">
      <alignment wrapText="1" readingOrder="1"/>
    </xf>
    <xf numFmtId="9" fontId="11" fillId="22" borderId="13" xfId="2" applyNumberFormat="1" applyFill="1" applyBorder="1" applyAlignment="1" applyProtection="1">
      <alignment horizontal="center" vertical="center"/>
    </xf>
    <xf numFmtId="0" fontId="31" fillId="0" borderId="0" xfId="11"/>
    <xf numFmtId="0" fontId="31" fillId="0" borderId="73" xfId="11" applyBorder="1"/>
    <xf numFmtId="0" fontId="2" fillId="0" borderId="0" xfId="12"/>
    <xf numFmtId="0" fontId="8" fillId="29" borderId="37" xfId="12" applyFont="1" applyFill="1" applyBorder="1" applyAlignment="1">
      <alignment vertical="center"/>
    </xf>
    <xf numFmtId="17" fontId="8" fillId="29" borderId="36" xfId="12" applyNumberFormat="1" applyFont="1" applyFill="1" applyBorder="1" applyAlignment="1">
      <alignment horizontal="center" vertical="center" textRotation="89"/>
    </xf>
    <xf numFmtId="0" fontId="8" fillId="29" borderId="36" xfId="12" applyFont="1" applyFill="1" applyBorder="1" applyAlignment="1">
      <alignment horizontal="center" vertical="center" textRotation="89"/>
    </xf>
    <xf numFmtId="0" fontId="8" fillId="29" borderId="75" xfId="12" applyFont="1" applyFill="1" applyBorder="1" applyAlignment="1">
      <alignment horizontal="center" vertical="center" textRotation="89"/>
    </xf>
    <xf numFmtId="0" fontId="2" fillId="19" borderId="9" xfId="12" applyFill="1" applyBorder="1"/>
    <xf numFmtId="0" fontId="20" fillId="19" borderId="71" xfId="12" applyFont="1" applyFill="1" applyBorder="1" applyAlignment="1">
      <alignment horizontal="center" vertical="center"/>
    </xf>
    <xf numFmtId="0" fontId="20" fillId="32" borderId="71" xfId="12" applyFont="1" applyFill="1" applyBorder="1" applyAlignment="1">
      <alignment horizontal="center" vertical="center"/>
    </xf>
    <xf numFmtId="0" fontId="2" fillId="33" borderId="71" xfId="12" applyNumberFormat="1" applyFill="1" applyBorder="1"/>
    <xf numFmtId="0" fontId="20" fillId="6" borderId="71" xfId="12" applyFont="1" applyFill="1" applyBorder="1" applyAlignment="1">
      <alignment horizontal="center" vertical="center"/>
    </xf>
    <xf numFmtId="0" fontId="22" fillId="18" borderId="14" xfId="12" applyFont="1" applyFill="1" applyBorder="1" applyAlignment="1">
      <alignment horizontal="center"/>
    </xf>
    <xf numFmtId="1" fontId="22" fillId="12" borderId="14" xfId="12" applyNumberFormat="1" applyFont="1" applyFill="1" applyBorder="1" applyAlignment="1">
      <alignment horizontal="center"/>
    </xf>
    <xf numFmtId="0" fontId="2" fillId="19" borderId="27" xfId="12" applyFill="1" applyBorder="1"/>
    <xf numFmtId="0" fontId="20" fillId="19" borderId="31" xfId="12" applyFont="1" applyFill="1" applyBorder="1" applyAlignment="1">
      <alignment horizontal="center" vertical="center"/>
    </xf>
    <xf numFmtId="0" fontId="20" fillId="32" borderId="31" xfId="12" applyFont="1" applyFill="1" applyBorder="1" applyAlignment="1">
      <alignment horizontal="center" vertical="center"/>
    </xf>
    <xf numFmtId="0" fontId="20" fillId="6" borderId="31" xfId="12" applyFont="1" applyFill="1" applyBorder="1" applyAlignment="1">
      <alignment horizontal="center" vertical="center"/>
    </xf>
    <xf numFmtId="0" fontId="2" fillId="19" borderId="71" xfId="12" applyFill="1" applyBorder="1"/>
    <xf numFmtId="0" fontId="33" fillId="0" borderId="71" xfId="12" applyFont="1" applyBorder="1"/>
    <xf numFmtId="0" fontId="34" fillId="19" borderId="10" xfId="12" applyFont="1" applyFill="1" applyBorder="1" applyAlignment="1">
      <alignment horizontal="center"/>
    </xf>
    <xf numFmtId="0" fontId="34" fillId="0" borderId="10" xfId="12" applyFont="1" applyBorder="1" applyAlignment="1">
      <alignment horizontal="center"/>
    </xf>
    <xf numFmtId="0" fontId="34" fillId="0" borderId="26" xfId="12" applyFont="1" applyBorder="1" applyAlignment="1">
      <alignment horizontal="center"/>
    </xf>
    <xf numFmtId="1" fontId="34" fillId="19" borderId="10" xfId="12" applyNumberFormat="1" applyFont="1" applyFill="1" applyBorder="1" applyAlignment="1">
      <alignment horizontal="center"/>
    </xf>
    <xf numFmtId="0" fontId="22" fillId="34" borderId="6" xfId="12" applyFont="1" applyFill="1" applyBorder="1" applyAlignment="1">
      <alignment horizontal="center"/>
    </xf>
    <xf numFmtId="43" fontId="22" fillId="35" borderId="6" xfId="13" applyFont="1" applyFill="1" applyBorder="1" applyAlignment="1">
      <alignment horizontal="center"/>
    </xf>
    <xf numFmtId="0" fontId="2" fillId="0" borderId="0" xfId="12" applyAlignment="1">
      <alignment horizontal="center"/>
    </xf>
    <xf numFmtId="0" fontId="32" fillId="19" borderId="0" xfId="12" applyFont="1" applyFill="1"/>
    <xf numFmtId="49" fontId="2" fillId="0" borderId="0" xfId="12" applyNumberFormat="1"/>
    <xf numFmtId="0" fontId="2" fillId="29" borderId="37" xfId="12" applyFill="1" applyBorder="1"/>
    <xf numFmtId="43" fontId="0" fillId="7" borderId="0" xfId="13" applyFont="1" applyFill="1" applyBorder="1" applyAlignment="1">
      <alignment horizontal="left"/>
    </xf>
    <xf numFmtId="0" fontId="20" fillId="19" borderId="5" xfId="13" applyNumberFormat="1" applyFont="1" applyFill="1" applyBorder="1" applyAlignment="1">
      <alignment horizontal="center" vertical="center"/>
    </xf>
    <xf numFmtId="0" fontId="20" fillId="32" borderId="5" xfId="13" applyNumberFormat="1" applyFont="1" applyFill="1" applyBorder="1" applyAlignment="1">
      <alignment horizontal="center" vertical="center"/>
    </xf>
    <xf numFmtId="43" fontId="20" fillId="6" borderId="7" xfId="13" applyFont="1" applyFill="1" applyBorder="1" applyAlignment="1">
      <alignment horizontal="center" vertical="center"/>
    </xf>
    <xf numFmtId="43" fontId="20" fillId="32" borderId="5" xfId="13" applyFont="1" applyFill="1" applyBorder="1" applyAlignment="1">
      <alignment horizontal="center" vertical="center"/>
    </xf>
    <xf numFmtId="168" fontId="20" fillId="19" borderId="5" xfId="13" applyNumberFormat="1" applyFont="1" applyFill="1" applyBorder="1" applyAlignment="1">
      <alignment horizontal="center" vertical="center"/>
    </xf>
    <xf numFmtId="43" fontId="0" fillId="7" borderId="71" xfId="13" applyFont="1" applyFill="1" applyBorder="1" applyAlignment="1">
      <alignment horizontal="left"/>
    </xf>
    <xf numFmtId="0" fontId="20" fillId="19" borderId="71" xfId="13" applyNumberFormat="1" applyFont="1" applyFill="1" applyBorder="1" applyAlignment="1">
      <alignment horizontal="center" vertical="center"/>
    </xf>
    <xf numFmtId="0" fontId="20" fillId="32" borderId="71" xfId="13" applyNumberFormat="1" applyFont="1" applyFill="1" applyBorder="1" applyAlignment="1">
      <alignment horizontal="center" vertical="center"/>
    </xf>
    <xf numFmtId="43" fontId="20" fillId="6" borderId="12" xfId="13" applyFont="1" applyFill="1" applyBorder="1" applyAlignment="1">
      <alignment horizontal="center" vertical="center"/>
    </xf>
    <xf numFmtId="43" fontId="20" fillId="32" borderId="71" xfId="13" applyFont="1" applyFill="1" applyBorder="1" applyAlignment="1">
      <alignment horizontal="center" vertical="center"/>
    </xf>
    <xf numFmtId="168" fontId="20" fillId="19" borderId="71" xfId="13" applyNumberFormat="1" applyFont="1" applyFill="1" applyBorder="1" applyAlignment="1">
      <alignment horizontal="center" vertical="center"/>
    </xf>
    <xf numFmtId="0" fontId="2" fillId="7" borderId="71" xfId="12" applyFill="1" applyBorder="1" applyAlignment="1">
      <alignment horizontal="left"/>
    </xf>
    <xf numFmtId="0" fontId="20" fillId="6" borderId="12" xfId="12" applyFont="1" applyFill="1" applyBorder="1" applyAlignment="1">
      <alignment horizontal="center" vertical="center"/>
    </xf>
    <xf numFmtId="168" fontId="20" fillId="19" borderId="71" xfId="12" applyNumberFormat="1" applyFont="1" applyFill="1" applyBorder="1" applyAlignment="1">
      <alignment horizontal="center" vertical="center"/>
    </xf>
    <xf numFmtId="0" fontId="20" fillId="19" borderId="10" xfId="13" applyNumberFormat="1" applyFont="1" applyFill="1" applyBorder="1" applyAlignment="1">
      <alignment horizontal="center" vertical="center"/>
    </xf>
    <xf numFmtId="0" fontId="20" fillId="32" borderId="10" xfId="13" applyNumberFormat="1" applyFont="1" applyFill="1" applyBorder="1" applyAlignment="1">
      <alignment horizontal="center" vertical="center"/>
    </xf>
    <xf numFmtId="43" fontId="20" fillId="6" borderId="26" xfId="13" applyFont="1" applyFill="1" applyBorder="1" applyAlignment="1">
      <alignment horizontal="center" vertical="center"/>
    </xf>
    <xf numFmtId="43" fontId="20" fillId="32" borderId="10" xfId="13" applyFont="1" applyFill="1" applyBorder="1" applyAlignment="1">
      <alignment horizontal="center" vertical="center"/>
    </xf>
    <xf numFmtId="168" fontId="20" fillId="19" borderId="10" xfId="13" applyNumberFormat="1" applyFont="1" applyFill="1" applyBorder="1" applyAlignment="1">
      <alignment horizontal="center" vertical="center"/>
    </xf>
    <xf numFmtId="0" fontId="20" fillId="19" borderId="10" xfId="12" applyFont="1" applyFill="1" applyBorder="1" applyAlignment="1">
      <alignment horizontal="center" vertical="center"/>
    </xf>
    <xf numFmtId="0" fontId="20" fillId="32" borderId="10" xfId="12" applyFont="1" applyFill="1" applyBorder="1" applyAlignment="1">
      <alignment horizontal="center" vertical="center"/>
    </xf>
    <xf numFmtId="0" fontId="20" fillId="6" borderId="26" xfId="12" applyFont="1" applyFill="1" applyBorder="1" applyAlignment="1">
      <alignment horizontal="center" vertical="center"/>
    </xf>
    <xf numFmtId="168" fontId="20" fillId="19" borderId="10" xfId="12" applyNumberFormat="1" applyFont="1" applyFill="1" applyBorder="1" applyAlignment="1">
      <alignment horizontal="center" vertical="center"/>
    </xf>
    <xf numFmtId="0" fontId="33" fillId="2" borderId="71" xfId="12" applyFont="1" applyFill="1" applyBorder="1"/>
    <xf numFmtId="0" fontId="35" fillId="36" borderId="0" xfId="11" applyFont="1" applyFill="1" applyAlignment="1">
      <alignment horizontal="center"/>
    </xf>
    <xf numFmtId="0" fontId="36" fillId="0" borderId="73" xfId="11" applyFont="1" applyBorder="1" applyAlignment="1">
      <alignment wrapText="1"/>
    </xf>
    <xf numFmtId="0" fontId="36" fillId="0" borderId="0" xfId="11" applyFont="1"/>
    <xf numFmtId="0" fontId="36" fillId="0" borderId="77" xfId="11" applyFont="1" applyBorder="1"/>
    <xf numFmtId="0" fontId="36" fillId="0" borderId="73" xfId="11" applyFont="1" applyBorder="1"/>
    <xf numFmtId="0" fontId="36" fillId="0" borderId="0" xfId="11" applyFont="1" applyFill="1" applyAlignment="1">
      <alignment wrapText="1"/>
    </xf>
    <xf numFmtId="0" fontId="31" fillId="0" borderId="0" xfId="11" applyAlignment="1">
      <alignment horizontal="center"/>
    </xf>
    <xf numFmtId="0" fontId="37" fillId="0" borderId="0" xfId="11" applyFont="1" applyAlignment="1">
      <alignment wrapText="1"/>
    </xf>
    <xf numFmtId="0" fontId="38" fillId="0" borderId="0" xfId="11" applyFont="1"/>
    <xf numFmtId="9" fontId="12" fillId="20" borderId="16" xfId="1" applyFont="1" applyFill="1" applyBorder="1" applyAlignment="1">
      <alignment horizontal="center"/>
    </xf>
    <xf numFmtId="1" fontId="12" fillId="20" borderId="13" xfId="1" applyNumberFormat="1" applyFont="1" applyFill="1" applyBorder="1" applyAlignment="1">
      <alignment horizontal="center"/>
    </xf>
    <xf numFmtId="9" fontId="12" fillId="20" borderId="71" xfId="1" applyFont="1" applyFill="1" applyBorder="1" applyAlignment="1">
      <alignment horizontal="center"/>
    </xf>
    <xf numFmtId="9" fontId="10" fillId="0" borderId="0" xfId="0" applyNumberFormat="1" applyFont="1"/>
    <xf numFmtId="0" fontId="23" fillId="7" borderId="64" xfId="10" applyFont="1" applyFill="1" applyBorder="1" applyAlignment="1">
      <alignment wrapText="1" readingOrder="1"/>
    </xf>
    <xf numFmtId="0" fontId="3" fillId="7" borderId="71" xfId="10" applyFont="1" applyFill="1" applyBorder="1" applyAlignment="1">
      <alignment wrapText="1" readingOrder="1"/>
    </xf>
    <xf numFmtId="0" fontId="43" fillId="7" borderId="73" xfId="0" applyFont="1" applyFill="1" applyBorder="1" applyAlignment="1">
      <alignment wrapText="1" readingOrder="1"/>
    </xf>
    <xf numFmtId="0" fontId="43" fillId="7" borderId="74" xfId="0" applyFont="1" applyFill="1" applyBorder="1" applyAlignment="1">
      <alignment wrapText="1" readingOrder="1"/>
    </xf>
    <xf numFmtId="0" fontId="43" fillId="7" borderId="79" xfId="0" applyFont="1" applyFill="1" applyBorder="1" applyAlignment="1">
      <alignment wrapText="1" readingOrder="1"/>
    </xf>
    <xf numFmtId="0" fontId="43" fillId="7" borderId="77" xfId="0" applyFont="1" applyFill="1" applyBorder="1" applyAlignment="1">
      <alignment wrapText="1" readingOrder="1"/>
    </xf>
    <xf numFmtId="0" fontId="3" fillId="7" borderId="71" xfId="10" applyFill="1" applyBorder="1"/>
    <xf numFmtId="0" fontId="43" fillId="7" borderId="70" xfId="0" applyFont="1" applyFill="1" applyBorder="1" applyAlignment="1">
      <alignment wrapText="1" readingOrder="1"/>
    </xf>
    <xf numFmtId="0" fontId="43" fillId="7" borderId="69" xfId="0" applyFont="1" applyFill="1" applyBorder="1" applyAlignment="1">
      <alignment wrapText="1" readingOrder="1"/>
    </xf>
    <xf numFmtId="0" fontId="43" fillId="7" borderId="68" xfId="0" applyFont="1" applyFill="1" applyBorder="1" applyAlignment="1">
      <alignment wrapText="1" readingOrder="1"/>
    </xf>
    <xf numFmtId="0" fontId="43" fillId="7" borderId="63" xfId="0" applyFont="1" applyFill="1" applyBorder="1" applyAlignment="1">
      <alignment wrapText="1" readingOrder="1"/>
    </xf>
    <xf numFmtId="0" fontId="43" fillId="7" borderId="62" xfId="0" applyFont="1" applyFill="1" applyBorder="1" applyAlignment="1">
      <alignment wrapText="1" readingOrder="1"/>
    </xf>
    <xf numFmtId="0" fontId="43" fillId="7" borderId="61" xfId="0" applyFont="1" applyFill="1" applyBorder="1" applyAlignment="1">
      <alignment wrapText="1" readingOrder="1"/>
    </xf>
    <xf numFmtId="0" fontId="44" fillId="7" borderId="63" xfId="0" applyFont="1" applyFill="1" applyBorder="1" applyAlignment="1">
      <alignment wrapText="1" readingOrder="1"/>
    </xf>
    <xf numFmtId="0" fontId="20" fillId="37" borderId="71" xfId="0" applyFont="1" applyFill="1" applyBorder="1" applyAlignment="1">
      <alignment horizontal="center" vertical="center"/>
    </xf>
    <xf numFmtId="0" fontId="20" fillId="37" borderId="31" xfId="0" applyFont="1" applyFill="1" applyBorder="1" applyAlignment="1">
      <alignment horizontal="center" vertical="center"/>
    </xf>
    <xf numFmtId="0" fontId="9" fillId="19" borderId="10" xfId="0" applyFont="1" applyFill="1" applyBorder="1" applyAlignment="1">
      <alignment horizontal="center"/>
    </xf>
    <xf numFmtId="168" fontId="34" fillId="19" borderId="10" xfId="12" applyNumberFormat="1" applyFont="1" applyFill="1" applyBorder="1" applyAlignment="1">
      <alignment horizontal="center"/>
    </xf>
    <xf numFmtId="0" fontId="45" fillId="0" borderId="0" xfId="0" applyFont="1" applyAlignment="1">
      <alignment wrapText="1"/>
    </xf>
    <xf numFmtId="0" fontId="46" fillId="0" borderId="13" xfId="0" applyFont="1" applyBorder="1" applyAlignment="1">
      <alignment wrapText="1"/>
    </xf>
    <xf numFmtId="0" fontId="47" fillId="0" borderId="13" xfId="0" applyFont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46" fillId="18" borderId="0" xfId="0" applyFont="1" applyFill="1"/>
    <xf numFmtId="0" fontId="49" fillId="0" borderId="13" xfId="0" applyFont="1" applyFill="1" applyBorder="1" applyAlignment="1">
      <alignment wrapText="1"/>
    </xf>
    <xf numFmtId="0" fontId="46" fillId="0" borderId="0" xfId="0" applyFont="1"/>
    <xf numFmtId="0" fontId="50" fillId="19" borderId="13" xfId="0" applyFont="1" applyFill="1" applyBorder="1" applyAlignment="1">
      <alignment vertical="top" wrapText="1"/>
    </xf>
    <xf numFmtId="164" fontId="51" fillId="19" borderId="13" xfId="1" applyNumberFormat="1" applyFont="1" applyFill="1" applyBorder="1" applyAlignment="1">
      <alignment horizontal="center" vertical="center" wrapText="1"/>
    </xf>
    <xf numFmtId="0" fontId="46" fillId="0" borderId="13" xfId="0" applyFont="1" applyBorder="1" applyAlignment="1"/>
    <xf numFmtId="9" fontId="46" fillId="0" borderId="13" xfId="0" applyNumberFormat="1" applyFont="1" applyBorder="1"/>
    <xf numFmtId="9" fontId="46" fillId="0" borderId="13" xfId="1" applyFont="1" applyBorder="1"/>
    <xf numFmtId="9" fontId="46" fillId="0" borderId="12" xfId="1" applyFont="1" applyBorder="1"/>
    <xf numFmtId="9" fontId="46" fillId="19" borderId="13" xfId="1" applyFont="1" applyFill="1" applyBorder="1"/>
    <xf numFmtId="0" fontId="50" fillId="19" borderId="13" xfId="0" applyFont="1" applyFill="1" applyBorder="1" applyAlignment="1">
      <alignment horizontal="left" vertical="top" wrapText="1"/>
    </xf>
    <xf numFmtId="164" fontId="47" fillId="0" borderId="13" xfId="1" applyNumberFormat="1" applyFont="1" applyBorder="1" applyAlignment="1">
      <alignment horizontal="center" vertical="center" wrapText="1"/>
    </xf>
    <xf numFmtId="9" fontId="46" fillId="0" borderId="31" xfId="0" applyNumberFormat="1" applyFont="1" applyBorder="1"/>
    <xf numFmtId="9" fontId="51" fillId="19" borderId="13" xfId="1" applyFont="1" applyFill="1" applyBorder="1" applyAlignment="1">
      <alignment horizontal="center" vertical="center" wrapText="1"/>
    </xf>
    <xf numFmtId="9" fontId="47" fillId="0" borderId="13" xfId="1" applyFont="1" applyBorder="1" applyAlignment="1">
      <alignment horizontal="center" vertical="center" wrapText="1"/>
    </xf>
    <xf numFmtId="165" fontId="51" fillId="19" borderId="13" xfId="1" applyNumberFormat="1" applyFont="1" applyFill="1" applyBorder="1" applyAlignment="1">
      <alignment horizontal="center" vertical="center" wrapText="1"/>
    </xf>
    <xf numFmtId="0" fontId="47" fillId="0" borderId="13" xfId="1" applyNumberFormat="1" applyFont="1" applyBorder="1" applyAlignment="1">
      <alignment horizontal="center" vertical="center" wrapText="1"/>
    </xf>
    <xf numFmtId="9" fontId="46" fillId="0" borderId="13" xfId="0" applyNumberFormat="1" applyFont="1" applyBorder="1" applyAlignment="1"/>
    <xf numFmtId="1" fontId="47" fillId="0" borderId="13" xfId="1" applyNumberFormat="1" applyFont="1" applyBorder="1" applyAlignment="1">
      <alignment horizontal="center" vertical="center" wrapText="1"/>
    </xf>
    <xf numFmtId="0" fontId="50" fillId="19" borderId="0" xfId="0" applyFont="1" applyFill="1" applyBorder="1" applyAlignment="1">
      <alignment horizontal="left" vertical="top" wrapText="1"/>
    </xf>
    <xf numFmtId="9" fontId="51" fillId="19" borderId="0" xfId="1" applyFont="1" applyFill="1" applyBorder="1" applyAlignment="1">
      <alignment horizontal="center" vertical="center" wrapText="1"/>
    </xf>
    <xf numFmtId="9" fontId="47" fillId="0" borderId="0" xfId="0" applyNumberFormat="1" applyFont="1" applyBorder="1" applyAlignment="1">
      <alignment horizontal="center" vertical="center" wrapText="1"/>
    </xf>
    <xf numFmtId="9" fontId="47" fillId="0" borderId="0" xfId="1" applyFont="1" applyBorder="1" applyAlignment="1">
      <alignment horizontal="center" vertical="center" wrapText="1"/>
    </xf>
    <xf numFmtId="0" fontId="46" fillId="0" borderId="13" xfId="0" applyFont="1" applyBorder="1" applyAlignment="1">
      <alignment vertical="center" wrapText="1"/>
    </xf>
    <xf numFmtId="9" fontId="46" fillId="0" borderId="13" xfId="0" applyNumberFormat="1" applyFont="1" applyBorder="1" applyAlignment="1">
      <alignment vertical="center" wrapText="1"/>
    </xf>
    <xf numFmtId="9" fontId="46" fillId="0" borderId="0" xfId="1" applyFont="1" applyFill="1" applyBorder="1"/>
    <xf numFmtId="0" fontId="46" fillId="0" borderId="13" xfId="0" applyFont="1" applyBorder="1"/>
    <xf numFmtId="0" fontId="46" fillId="19" borderId="13" xfId="0" applyFont="1" applyFill="1" applyBorder="1"/>
    <xf numFmtId="49" fontId="46" fillId="0" borderId="0" xfId="0" applyNumberFormat="1" applyFont="1"/>
    <xf numFmtId="49" fontId="46" fillId="18" borderId="0" xfId="0" applyNumberFormat="1" applyFont="1" applyFill="1"/>
    <xf numFmtId="0" fontId="52" fillId="2" borderId="2" xfId="0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 wrapText="1"/>
    </xf>
    <xf numFmtId="0" fontId="53" fillId="0" borderId="0" xfId="0" applyFont="1"/>
    <xf numFmtId="0" fontId="53" fillId="16" borderId="4" xfId="0" applyFont="1" applyFill="1" applyBorder="1" applyAlignment="1">
      <alignment horizontal="center" vertical="center" wrapText="1"/>
    </xf>
    <xf numFmtId="0" fontId="53" fillId="16" borderId="5" xfId="0" applyFont="1" applyFill="1" applyBorder="1" applyAlignment="1">
      <alignment horizontal="center" vertical="center" wrapText="1"/>
    </xf>
    <xf numFmtId="9" fontId="53" fillId="16" borderId="6" xfId="0" applyNumberFormat="1" applyFont="1" applyFill="1" applyBorder="1" applyAlignment="1">
      <alignment horizontal="center" vertical="center" wrapText="1"/>
    </xf>
    <xf numFmtId="9" fontId="55" fillId="22" borderId="26" xfId="2" applyNumberFormat="1" applyFont="1" applyFill="1" applyBorder="1" applyAlignment="1" applyProtection="1">
      <alignment horizontal="center" vertical="center"/>
    </xf>
    <xf numFmtId="9" fontId="55" fillId="23" borderId="10" xfId="2" applyNumberFormat="1" applyFont="1" applyFill="1" applyBorder="1" applyAlignment="1" applyProtection="1">
      <alignment horizontal="center" vertical="center"/>
    </xf>
    <xf numFmtId="9" fontId="55" fillId="22" borderId="10" xfId="2" applyNumberFormat="1" applyFont="1" applyFill="1" applyBorder="1" applyAlignment="1" applyProtection="1">
      <alignment horizontal="center" vertical="center"/>
    </xf>
    <xf numFmtId="9" fontId="56" fillId="22" borderId="10" xfId="1" applyFont="1" applyFill="1" applyBorder="1" applyAlignment="1">
      <alignment horizontal="center" vertical="center"/>
    </xf>
    <xf numFmtId="9" fontId="56" fillId="22" borderId="11" xfId="1" applyFont="1" applyFill="1" applyBorder="1" applyAlignment="1">
      <alignment horizontal="center" vertical="center"/>
    </xf>
    <xf numFmtId="9" fontId="57" fillId="3" borderId="41" xfId="1" applyFont="1" applyFill="1" applyBorder="1" applyAlignment="1">
      <alignment horizontal="center" vertical="center"/>
    </xf>
    <xf numFmtId="0" fontId="53" fillId="16" borderId="13" xfId="0" applyFont="1" applyFill="1" applyBorder="1" applyAlignment="1">
      <alignment horizontal="center" vertical="center" wrapText="1"/>
    </xf>
    <xf numFmtId="9" fontId="53" fillId="16" borderId="14" xfId="0" applyNumberFormat="1" applyFont="1" applyFill="1" applyBorder="1" applyAlignment="1">
      <alignment horizontal="center" vertical="center" wrapText="1"/>
    </xf>
    <xf numFmtId="9" fontId="58" fillId="23" borderId="10" xfId="0" applyNumberFormat="1" applyFont="1" applyFill="1" applyBorder="1" applyAlignment="1">
      <alignment horizontal="center" vertical="center"/>
    </xf>
    <xf numFmtId="9" fontId="56" fillId="22" borderId="13" xfId="1" applyFont="1" applyFill="1" applyBorder="1" applyAlignment="1">
      <alignment horizontal="center" vertical="center"/>
    </xf>
    <xf numFmtId="9" fontId="55" fillId="22" borderId="13" xfId="2" applyNumberFormat="1" applyFont="1" applyFill="1" applyBorder="1" applyAlignment="1" applyProtection="1">
      <alignment horizontal="center" vertical="center"/>
    </xf>
    <xf numFmtId="9" fontId="56" fillId="22" borderId="14" xfId="1" applyFont="1" applyFill="1" applyBorder="1" applyAlignment="1">
      <alignment horizontal="center" vertical="center"/>
    </xf>
    <xf numFmtId="0" fontId="53" fillId="16" borderId="31" xfId="0" applyFont="1" applyFill="1" applyBorder="1" applyAlignment="1">
      <alignment horizontal="center" vertical="center" wrapText="1"/>
    </xf>
    <xf numFmtId="9" fontId="53" fillId="16" borderId="32" xfId="0" applyNumberFormat="1" applyFont="1" applyFill="1" applyBorder="1" applyAlignment="1">
      <alignment horizontal="center" vertical="center" wrapText="1"/>
    </xf>
    <xf numFmtId="9" fontId="56" fillId="22" borderId="12" xfId="1" applyFont="1" applyFill="1" applyBorder="1" applyAlignment="1">
      <alignment horizontal="center" vertical="center"/>
    </xf>
    <xf numFmtId="0" fontId="53" fillId="16" borderId="27" xfId="0" applyFont="1" applyFill="1" applyBorder="1" applyAlignment="1">
      <alignment vertical="center" wrapText="1"/>
    </xf>
    <xf numFmtId="0" fontId="53" fillId="16" borderId="31" xfId="0" applyFont="1" applyFill="1" applyBorder="1" applyAlignment="1">
      <alignment vertical="center" wrapText="1"/>
    </xf>
    <xf numFmtId="9" fontId="53" fillId="16" borderId="39" xfId="0" applyNumberFormat="1" applyFont="1" applyFill="1" applyBorder="1" applyAlignment="1">
      <alignment horizontal="center" vertical="center" wrapText="1"/>
    </xf>
    <xf numFmtId="9" fontId="55" fillId="22" borderId="71" xfId="2" applyNumberFormat="1" applyFont="1" applyFill="1" applyBorder="1" applyAlignment="1" applyProtection="1">
      <alignment horizontal="center"/>
    </xf>
    <xf numFmtId="9" fontId="55" fillId="22" borderId="0" xfId="2" applyNumberFormat="1" applyFont="1" applyFill="1" applyAlignment="1" applyProtection="1">
      <alignment horizontal="center" vertical="center"/>
    </xf>
    <xf numFmtId="9" fontId="55" fillId="22" borderId="71" xfId="2" applyNumberFormat="1" applyFont="1" applyFill="1" applyBorder="1" applyAlignment="1" applyProtection="1">
      <alignment horizontal="center" vertical="center"/>
    </xf>
    <xf numFmtId="0" fontId="53" fillId="16" borderId="9" xfId="0" applyFont="1" applyFill="1" applyBorder="1" applyAlignment="1">
      <alignment horizontal="center" vertical="center" wrapText="1"/>
    </xf>
    <xf numFmtId="0" fontId="53" fillId="16" borderId="17" xfId="0" applyFont="1" applyFill="1" applyBorder="1" applyAlignment="1">
      <alignment horizontal="center" vertical="center" wrapText="1"/>
    </xf>
    <xf numFmtId="0" fontId="53" fillId="16" borderId="21" xfId="0" applyFont="1" applyFill="1" applyBorder="1" applyAlignment="1">
      <alignment horizontal="center" vertical="center" wrapText="1"/>
    </xf>
    <xf numFmtId="9" fontId="53" fillId="16" borderId="22" xfId="0" applyNumberFormat="1" applyFont="1" applyFill="1" applyBorder="1" applyAlignment="1">
      <alignment horizontal="center" vertical="center" wrapText="1"/>
    </xf>
    <xf numFmtId="9" fontId="56" fillId="22" borderId="20" xfId="1" applyFont="1" applyFill="1" applyBorder="1" applyAlignment="1">
      <alignment horizontal="center" vertical="center"/>
    </xf>
    <xf numFmtId="9" fontId="58" fillId="23" borderId="18" xfId="0" applyNumberFormat="1" applyFont="1" applyFill="1" applyBorder="1" applyAlignment="1">
      <alignment horizontal="center" vertical="center"/>
    </xf>
    <xf numFmtId="9" fontId="56" fillId="22" borderId="21" xfId="1" applyFont="1" applyFill="1" applyBorder="1" applyAlignment="1">
      <alignment horizontal="center" vertical="center"/>
    </xf>
    <xf numFmtId="9" fontId="55" fillId="22" borderId="21" xfId="2" applyNumberFormat="1" applyFont="1" applyFill="1" applyBorder="1" applyAlignment="1" applyProtection="1">
      <alignment horizontal="center" vertical="center"/>
    </xf>
    <xf numFmtId="9" fontId="56" fillId="22" borderId="22" xfId="1" applyFont="1" applyFill="1" applyBorder="1" applyAlignment="1">
      <alignment horizontal="center" vertical="center"/>
    </xf>
    <xf numFmtId="0" fontId="53" fillId="24" borderId="5" xfId="0" applyFont="1" applyFill="1" applyBorder="1" applyAlignment="1">
      <alignment horizontal="center" vertical="center" wrapText="1"/>
    </xf>
    <xf numFmtId="9" fontId="53" fillId="24" borderId="6" xfId="0" applyNumberFormat="1" applyFont="1" applyFill="1" applyBorder="1" applyAlignment="1">
      <alignment horizontal="center" vertical="center" wrapText="1"/>
    </xf>
    <xf numFmtId="9" fontId="56" fillId="22" borderId="7" xfId="1" applyFont="1" applyFill="1" applyBorder="1" applyAlignment="1">
      <alignment horizontal="center" vertical="center"/>
    </xf>
    <xf numFmtId="9" fontId="58" fillId="23" borderId="5" xfId="0" applyNumberFormat="1" applyFont="1" applyFill="1" applyBorder="1" applyAlignment="1">
      <alignment horizontal="center" vertical="center"/>
    </xf>
    <xf numFmtId="9" fontId="56" fillId="22" borderId="5" xfId="1" applyFont="1" applyFill="1" applyBorder="1" applyAlignment="1">
      <alignment horizontal="center" vertical="center"/>
    </xf>
    <xf numFmtId="9" fontId="56" fillId="22" borderId="6" xfId="1" applyFont="1" applyFill="1" applyBorder="1" applyAlignment="1">
      <alignment horizontal="center" vertical="center"/>
    </xf>
    <xf numFmtId="0" fontId="53" fillId="24" borderId="10" xfId="0" applyFont="1" applyFill="1" applyBorder="1" applyAlignment="1">
      <alignment horizontal="center" vertical="center" wrapText="1"/>
    </xf>
    <xf numFmtId="9" fontId="53" fillId="24" borderId="11" xfId="0" applyNumberFormat="1" applyFont="1" applyFill="1" applyBorder="1" applyAlignment="1">
      <alignment horizontal="center" vertical="center" wrapText="1"/>
    </xf>
    <xf numFmtId="9" fontId="56" fillId="22" borderId="26" xfId="1" applyFont="1" applyFill="1" applyBorder="1" applyAlignment="1">
      <alignment horizontal="center" vertical="center"/>
    </xf>
    <xf numFmtId="9" fontId="56" fillId="25" borderId="10" xfId="1" applyFont="1" applyFill="1" applyBorder="1" applyAlignment="1">
      <alignment horizontal="center" vertical="center"/>
    </xf>
    <xf numFmtId="9" fontId="56" fillId="25" borderId="11" xfId="1" applyFont="1" applyFill="1" applyBorder="1" applyAlignment="1">
      <alignment horizontal="center" vertical="center"/>
    </xf>
    <xf numFmtId="0" fontId="53" fillId="24" borderId="9" xfId="0" applyFont="1" applyFill="1" applyBorder="1" applyAlignment="1">
      <alignment horizontal="center" vertical="center" wrapText="1"/>
    </xf>
    <xf numFmtId="0" fontId="53" fillId="24" borderId="13" xfId="0" applyFont="1" applyFill="1" applyBorder="1" applyAlignment="1">
      <alignment horizontal="center" vertical="center" wrapText="1"/>
    </xf>
    <xf numFmtId="0" fontId="53" fillId="24" borderId="17" xfId="0" applyFont="1" applyFill="1" applyBorder="1" applyAlignment="1">
      <alignment horizontal="center" vertical="center" wrapText="1"/>
    </xf>
    <xf numFmtId="0" fontId="53" fillId="24" borderId="18" xfId="0" applyFont="1" applyFill="1" applyBorder="1" applyAlignment="1">
      <alignment horizontal="center" vertical="center" wrapText="1"/>
    </xf>
    <xf numFmtId="9" fontId="53" fillId="24" borderId="19" xfId="0" applyNumberFormat="1" applyFont="1" applyFill="1" applyBorder="1" applyAlignment="1">
      <alignment horizontal="center" vertical="center" wrapText="1"/>
    </xf>
    <xf numFmtId="9" fontId="56" fillId="22" borderId="30" xfId="1" applyFont="1" applyFill="1" applyBorder="1" applyAlignment="1">
      <alignment horizontal="center" vertical="center"/>
    </xf>
    <xf numFmtId="0" fontId="53" fillId="26" borderId="4" xfId="0" applyFont="1" applyFill="1" applyBorder="1" applyAlignment="1">
      <alignment horizontal="center" vertical="center" wrapText="1"/>
    </xf>
    <xf numFmtId="0" fontId="53" fillId="26" borderId="5" xfId="0" applyFont="1" applyFill="1" applyBorder="1" applyAlignment="1">
      <alignment horizontal="center" vertical="center" wrapText="1"/>
    </xf>
    <xf numFmtId="9" fontId="53" fillId="26" borderId="38" xfId="0" applyNumberFormat="1" applyFont="1" applyFill="1" applyBorder="1" applyAlignment="1">
      <alignment horizontal="center" vertical="center" wrapText="1"/>
    </xf>
    <xf numFmtId="9" fontId="59" fillId="22" borderId="71" xfId="0" applyNumberFormat="1" applyFont="1" applyFill="1" applyBorder="1" applyAlignment="1">
      <alignment horizontal="center" vertical="center"/>
    </xf>
    <xf numFmtId="9" fontId="55" fillId="25" borderId="5" xfId="2" applyNumberFormat="1" applyFont="1" applyFill="1" applyBorder="1" applyAlignment="1" applyProtection="1">
      <alignment horizontal="center" vertical="center"/>
    </xf>
    <xf numFmtId="9" fontId="56" fillId="25" borderId="5" xfId="1" applyFont="1" applyFill="1" applyBorder="1" applyAlignment="1">
      <alignment horizontal="center" vertical="center"/>
    </xf>
    <xf numFmtId="9" fontId="56" fillId="25" borderId="6" xfId="1" applyFont="1" applyFill="1" applyBorder="1" applyAlignment="1">
      <alignment horizontal="center" vertical="center"/>
    </xf>
    <xf numFmtId="0" fontId="53" fillId="26" borderId="10" xfId="0" applyFont="1" applyFill="1" applyBorder="1" applyAlignment="1">
      <alignment horizontal="center" vertical="center" wrapText="1"/>
    </xf>
    <xf numFmtId="9" fontId="53" fillId="26" borderId="76" xfId="0" applyNumberFormat="1" applyFont="1" applyFill="1" applyBorder="1" applyAlignment="1">
      <alignment horizontal="center" vertical="center" wrapText="1"/>
    </xf>
    <xf numFmtId="9" fontId="56" fillId="37" borderId="71" xfId="1" applyFont="1" applyFill="1" applyBorder="1" applyAlignment="1">
      <alignment horizontal="center" vertical="center"/>
    </xf>
    <xf numFmtId="9" fontId="53" fillId="26" borderId="11" xfId="0" applyNumberFormat="1" applyFont="1" applyFill="1" applyBorder="1" applyAlignment="1">
      <alignment horizontal="center" vertical="center" wrapText="1"/>
    </xf>
    <xf numFmtId="0" fontId="53" fillId="26" borderId="9" xfId="0" applyFont="1" applyFill="1" applyBorder="1" applyAlignment="1">
      <alignment horizontal="center" vertical="center" wrapText="1"/>
    </xf>
    <xf numFmtId="9" fontId="56" fillId="25" borderId="12" xfId="1" applyFont="1" applyFill="1" applyBorder="1" applyAlignment="1">
      <alignment horizontal="center" vertical="center"/>
    </xf>
    <xf numFmtId="9" fontId="56" fillId="25" borderId="13" xfId="1" applyFont="1" applyFill="1" applyBorder="1" applyAlignment="1">
      <alignment horizontal="center" vertical="center"/>
    </xf>
    <xf numFmtId="9" fontId="56" fillId="25" borderId="14" xfId="1" applyFont="1" applyFill="1" applyBorder="1" applyAlignment="1">
      <alignment horizontal="center" vertical="center"/>
    </xf>
    <xf numFmtId="9" fontId="58" fillId="27" borderId="10" xfId="0" applyNumberFormat="1" applyFont="1" applyFill="1" applyBorder="1" applyAlignment="1">
      <alignment horizontal="center" vertical="center"/>
    </xf>
    <xf numFmtId="0" fontId="53" fillId="26" borderId="27" xfId="0" applyFont="1" applyFill="1" applyBorder="1" applyAlignment="1">
      <alignment horizontal="center" vertical="center" wrapText="1"/>
    </xf>
    <xf numFmtId="0" fontId="53" fillId="26" borderId="28" xfId="0" applyFont="1" applyFill="1" applyBorder="1" applyAlignment="1">
      <alignment horizontal="center" vertical="center" wrapText="1"/>
    </xf>
    <xf numFmtId="9" fontId="53" fillId="26" borderId="29" xfId="0" applyNumberFormat="1" applyFont="1" applyFill="1" applyBorder="1" applyAlignment="1">
      <alignment horizontal="center" vertical="center" wrapText="1"/>
    </xf>
    <xf numFmtId="9" fontId="58" fillId="23" borderId="28" xfId="0" applyNumberFormat="1" applyFont="1" applyFill="1" applyBorder="1" applyAlignment="1">
      <alignment horizontal="center" vertical="center"/>
    </xf>
    <xf numFmtId="9" fontId="56" fillId="22" borderId="31" xfId="1" applyFont="1" applyFill="1" applyBorder="1" applyAlignment="1">
      <alignment horizontal="center" vertical="center"/>
    </xf>
    <xf numFmtId="9" fontId="56" fillId="22" borderId="32" xfId="1" applyFont="1" applyFill="1" applyBorder="1" applyAlignment="1">
      <alignment horizontal="center" vertical="center"/>
    </xf>
    <xf numFmtId="9" fontId="60" fillId="0" borderId="0" xfId="0" applyNumberFormat="1" applyFont="1"/>
    <xf numFmtId="9" fontId="53" fillId="26" borderId="6" xfId="0" applyNumberFormat="1" applyFont="1" applyFill="1" applyBorder="1" applyAlignment="1">
      <alignment horizontal="center" vertical="center" wrapText="1"/>
    </xf>
    <xf numFmtId="9" fontId="55" fillId="22" borderId="7" xfId="2" applyNumberFormat="1" applyFont="1" applyFill="1" applyBorder="1" applyAlignment="1" applyProtection="1">
      <alignment horizontal="center" vertical="center"/>
    </xf>
    <xf numFmtId="9" fontId="55" fillId="23" borderId="5" xfId="2" applyNumberFormat="1" applyFont="1" applyFill="1" applyBorder="1" applyAlignment="1" applyProtection="1">
      <alignment horizontal="center" vertical="center"/>
    </xf>
    <xf numFmtId="9" fontId="55" fillId="22" borderId="5" xfId="2" applyNumberFormat="1" applyFont="1" applyFill="1" applyBorder="1" applyAlignment="1" applyProtection="1">
      <alignment horizontal="center" vertical="center"/>
    </xf>
    <xf numFmtId="0" fontId="53" fillId="26" borderId="13" xfId="0" applyFont="1" applyFill="1" applyBorder="1" applyAlignment="1">
      <alignment horizontal="center" vertical="center" wrapText="1"/>
    </xf>
    <xf numFmtId="9" fontId="53" fillId="26" borderId="14" xfId="0" applyNumberFormat="1" applyFont="1" applyFill="1" applyBorder="1" applyAlignment="1">
      <alignment horizontal="center" vertical="center" wrapText="1"/>
    </xf>
    <xf numFmtId="0" fontId="53" fillId="26" borderId="21" xfId="0" applyFont="1" applyFill="1" applyBorder="1" applyAlignment="1">
      <alignment horizontal="center" vertical="center" wrapText="1"/>
    </xf>
    <xf numFmtId="9" fontId="53" fillId="26" borderId="22" xfId="0" applyNumberFormat="1" applyFont="1" applyFill="1" applyBorder="1" applyAlignment="1">
      <alignment horizontal="center" vertical="center" wrapText="1"/>
    </xf>
    <xf numFmtId="9" fontId="56" fillId="25" borderId="20" xfId="1" applyFont="1" applyFill="1" applyBorder="1" applyAlignment="1">
      <alignment horizontal="center" vertical="center"/>
    </xf>
    <xf numFmtId="0" fontId="53" fillId="26" borderId="33" xfId="0" applyFont="1" applyFill="1" applyBorder="1" applyAlignment="1">
      <alignment horizontal="center" vertical="center" wrapText="1"/>
    </xf>
    <xf numFmtId="9" fontId="55" fillId="22" borderId="12" xfId="2" applyNumberFormat="1" applyFont="1" applyFill="1" applyBorder="1" applyAlignment="1" applyProtection="1">
      <alignment horizontal="center" vertical="center"/>
    </xf>
    <xf numFmtId="0" fontId="53" fillId="26" borderId="17" xfId="0" applyFont="1" applyFill="1" applyBorder="1" applyAlignment="1">
      <alignment horizontal="center" vertical="center" wrapText="1"/>
    </xf>
    <xf numFmtId="0" fontId="53" fillId="26" borderId="18" xfId="0" applyFont="1" applyFill="1" applyBorder="1" applyAlignment="1">
      <alignment horizontal="center" vertical="center" wrapText="1"/>
    </xf>
    <xf numFmtId="9" fontId="53" fillId="26" borderId="19" xfId="0" applyNumberFormat="1" applyFont="1" applyFill="1" applyBorder="1" applyAlignment="1">
      <alignment horizontal="center" vertical="center" wrapText="1"/>
    </xf>
    <xf numFmtId="0" fontId="53" fillId="4" borderId="25" xfId="0" applyFont="1" applyFill="1" applyBorder="1" applyAlignment="1">
      <alignment horizontal="center" vertical="center" wrapText="1"/>
    </xf>
    <xf numFmtId="0" fontId="53" fillId="4" borderId="28" xfId="0" applyFont="1" applyFill="1" applyBorder="1" applyAlignment="1">
      <alignment horizontal="center" vertical="center" wrapText="1"/>
    </xf>
    <xf numFmtId="9" fontId="53" fillId="4" borderId="78" xfId="0" applyNumberFormat="1" applyFont="1" applyFill="1" applyBorder="1" applyAlignment="1">
      <alignment horizontal="center" vertical="center" wrapText="1"/>
    </xf>
    <xf numFmtId="9" fontId="58" fillId="23" borderId="13" xfId="0" applyNumberFormat="1" applyFont="1" applyFill="1" applyBorder="1" applyAlignment="1">
      <alignment horizontal="center" vertical="center"/>
    </xf>
    <xf numFmtId="0" fontId="53" fillId="4" borderId="9" xfId="0" applyFont="1" applyFill="1" applyBorder="1" applyAlignment="1">
      <alignment horizontal="center" vertical="center" wrapText="1"/>
    </xf>
    <xf numFmtId="0" fontId="53" fillId="4" borderId="31" xfId="0" applyFont="1" applyFill="1" applyBorder="1" applyAlignment="1">
      <alignment horizontal="center" vertical="center" wrapText="1"/>
    </xf>
    <xf numFmtId="9" fontId="53" fillId="4" borderId="32" xfId="0" applyNumberFormat="1" applyFont="1" applyFill="1" applyBorder="1" applyAlignment="1">
      <alignment horizontal="center" vertical="center"/>
    </xf>
    <xf numFmtId="0" fontId="53" fillId="4" borderId="13" xfId="0" applyFont="1" applyFill="1" applyBorder="1" applyAlignment="1">
      <alignment horizontal="center" vertical="center" wrapText="1"/>
    </xf>
    <xf numFmtId="9" fontId="53" fillId="4" borderId="14" xfId="0" applyNumberFormat="1" applyFont="1" applyFill="1" applyBorder="1" applyAlignment="1">
      <alignment horizontal="center" vertical="center" wrapText="1"/>
    </xf>
    <xf numFmtId="0" fontId="53" fillId="4" borderId="10" xfId="0" applyFont="1" applyFill="1" applyBorder="1" applyAlignment="1">
      <alignment horizontal="center" vertical="center" wrapText="1"/>
    </xf>
    <xf numFmtId="0" fontId="53" fillId="4" borderId="17" xfId="0" applyFont="1" applyFill="1" applyBorder="1" applyAlignment="1">
      <alignment horizontal="center" vertical="center" wrapText="1"/>
    </xf>
    <xf numFmtId="0" fontId="53" fillId="4" borderId="18" xfId="0" applyFont="1" applyFill="1" applyBorder="1" applyAlignment="1">
      <alignment horizontal="center" vertical="center" wrapText="1"/>
    </xf>
    <xf numFmtId="9" fontId="53" fillId="4" borderId="22" xfId="0" applyNumberFormat="1" applyFont="1" applyFill="1" applyBorder="1" applyAlignment="1">
      <alignment horizontal="center" vertical="center" wrapText="1"/>
    </xf>
    <xf numFmtId="0" fontId="53" fillId="5" borderId="35" xfId="0" applyFont="1" applyFill="1" applyBorder="1" applyAlignment="1">
      <alignment horizontal="center" vertical="center" wrapText="1"/>
    </xf>
    <xf numFmtId="0" fontId="53" fillId="5" borderId="5" xfId="0" applyFont="1" applyFill="1" applyBorder="1" applyAlignment="1">
      <alignment horizontal="center" vertical="center" wrapText="1"/>
    </xf>
    <xf numFmtId="9" fontId="53" fillId="5" borderId="6" xfId="0" applyNumberFormat="1" applyFont="1" applyFill="1" applyBorder="1" applyAlignment="1">
      <alignment horizontal="center" vertical="center" wrapText="1"/>
    </xf>
    <xf numFmtId="0" fontId="53" fillId="5" borderId="12" xfId="0" applyFont="1" applyFill="1" applyBorder="1" applyAlignment="1">
      <alignment horizontal="center" vertical="center" wrapText="1"/>
    </xf>
    <xf numFmtId="0" fontId="53" fillId="5" borderId="10" xfId="0" applyFont="1" applyFill="1" applyBorder="1" applyAlignment="1">
      <alignment horizontal="center" vertical="center" wrapText="1"/>
    </xf>
    <xf numFmtId="9" fontId="53" fillId="5" borderId="14" xfId="0" applyNumberFormat="1" applyFont="1" applyFill="1" applyBorder="1" applyAlignment="1">
      <alignment horizontal="center" vertical="center" wrapText="1"/>
    </xf>
    <xf numFmtId="0" fontId="53" fillId="5" borderId="26" xfId="0" applyFont="1" applyFill="1" applyBorder="1" applyAlignment="1">
      <alignment horizontal="center" vertical="center" wrapText="1"/>
    </xf>
    <xf numFmtId="0" fontId="53" fillId="5" borderId="13" xfId="0" applyFont="1" applyFill="1" applyBorder="1" applyAlignment="1">
      <alignment horizontal="center" vertical="center" wrapText="1"/>
    </xf>
    <xf numFmtId="9" fontId="53" fillId="5" borderId="22" xfId="0" applyNumberFormat="1" applyFont="1" applyFill="1" applyBorder="1" applyAlignment="1">
      <alignment horizontal="center" vertical="center" wrapText="1"/>
    </xf>
    <xf numFmtId="0" fontId="53" fillId="8" borderId="5" xfId="0" applyFont="1" applyFill="1" applyBorder="1" applyAlignment="1">
      <alignment horizontal="center" vertical="center" wrapText="1"/>
    </xf>
    <xf numFmtId="9" fontId="53" fillId="8" borderId="6" xfId="0" applyNumberFormat="1" applyFont="1" applyFill="1" applyBorder="1" applyAlignment="1">
      <alignment horizontal="center" vertical="center" wrapText="1"/>
    </xf>
    <xf numFmtId="9" fontId="56" fillId="25" borderId="7" xfId="1" applyFont="1" applyFill="1" applyBorder="1" applyAlignment="1">
      <alignment horizontal="center" vertical="center"/>
    </xf>
    <xf numFmtId="0" fontId="53" fillId="8" borderId="13" xfId="0" applyFont="1" applyFill="1" applyBorder="1" applyAlignment="1">
      <alignment horizontal="center" vertical="center" wrapText="1"/>
    </xf>
    <xf numFmtId="9" fontId="53" fillId="8" borderId="14" xfId="0" applyNumberFormat="1" applyFont="1" applyFill="1" applyBorder="1" applyAlignment="1">
      <alignment horizontal="center" vertical="center" wrapText="1"/>
    </xf>
    <xf numFmtId="0" fontId="53" fillId="8" borderId="13" xfId="0" applyFont="1" applyFill="1" applyBorder="1" applyAlignment="1">
      <alignment horizontal="center" wrapText="1"/>
    </xf>
    <xf numFmtId="0" fontId="53" fillId="8" borderId="9" xfId="0" applyFont="1" applyFill="1" applyBorder="1" applyAlignment="1">
      <alignment horizontal="center" vertical="center" wrapText="1"/>
    </xf>
    <xf numFmtId="0" fontId="53" fillId="8" borderId="17" xfId="0" applyFont="1" applyFill="1" applyBorder="1" applyAlignment="1">
      <alignment horizontal="center" vertical="center" wrapText="1"/>
    </xf>
    <xf numFmtId="0" fontId="53" fillId="8" borderId="21" xfId="0" applyFont="1" applyFill="1" applyBorder="1" applyAlignment="1">
      <alignment horizontal="center" wrapText="1"/>
    </xf>
    <xf numFmtId="9" fontId="53" fillId="8" borderId="22" xfId="0" applyNumberFormat="1" applyFont="1" applyFill="1" applyBorder="1" applyAlignment="1">
      <alignment horizontal="center" vertical="center" wrapText="1"/>
    </xf>
    <xf numFmtId="0" fontId="53" fillId="7" borderId="4" xfId="0" applyFont="1" applyFill="1" applyBorder="1" applyAlignment="1">
      <alignment horizontal="center" vertical="center" wrapText="1"/>
    </xf>
    <xf numFmtId="0" fontId="53" fillId="7" borderId="5" xfId="0" applyFont="1" applyFill="1" applyBorder="1" applyAlignment="1">
      <alignment horizontal="center" vertical="center" wrapText="1"/>
    </xf>
    <xf numFmtId="9" fontId="53" fillId="7" borderId="6" xfId="0" applyNumberFormat="1" applyFont="1" applyFill="1" applyBorder="1" applyAlignment="1">
      <alignment horizontal="center" vertical="center" wrapText="1"/>
    </xf>
    <xf numFmtId="9" fontId="56" fillId="25" borderId="36" xfId="1" applyFont="1" applyFill="1" applyBorder="1" applyAlignment="1">
      <alignment horizontal="center" vertical="center"/>
    </xf>
    <xf numFmtId="0" fontId="53" fillId="7" borderId="9" xfId="0" applyFont="1" applyFill="1" applyBorder="1" applyAlignment="1">
      <alignment horizontal="center" vertical="center" wrapText="1"/>
    </xf>
    <xf numFmtId="0" fontId="53" fillId="7" borderId="10" xfId="0" applyFont="1" applyFill="1" applyBorder="1" applyAlignment="1">
      <alignment horizontal="center" wrapText="1"/>
    </xf>
    <xf numFmtId="9" fontId="53" fillId="7" borderId="14" xfId="0" applyNumberFormat="1" applyFont="1" applyFill="1" applyBorder="1" applyAlignment="1">
      <alignment horizontal="center" vertical="center" wrapText="1"/>
    </xf>
    <xf numFmtId="0" fontId="53" fillId="7" borderId="17" xfId="0" applyFont="1" applyFill="1" applyBorder="1" applyAlignment="1">
      <alignment horizontal="center" vertical="center" wrapText="1"/>
    </xf>
    <xf numFmtId="0" fontId="53" fillId="7" borderId="18" xfId="0" applyFont="1" applyFill="1" applyBorder="1" applyAlignment="1">
      <alignment horizontal="center" wrapText="1"/>
    </xf>
    <xf numFmtId="9" fontId="53" fillId="7" borderId="22" xfId="0" applyNumberFormat="1" applyFont="1" applyFill="1" applyBorder="1" applyAlignment="1">
      <alignment horizontal="center" vertical="center" wrapText="1"/>
    </xf>
    <xf numFmtId="0" fontId="53" fillId="9" borderId="4" xfId="0" applyFont="1" applyFill="1" applyBorder="1" applyAlignment="1">
      <alignment horizontal="center" vertical="center" wrapText="1"/>
    </xf>
    <xf numFmtId="0" fontId="53" fillId="9" borderId="5" xfId="0" applyFont="1" applyFill="1" applyBorder="1" applyAlignment="1">
      <alignment horizontal="center" vertical="center" wrapText="1"/>
    </xf>
    <xf numFmtId="9" fontId="53" fillId="9" borderId="6" xfId="0" applyNumberFormat="1" applyFont="1" applyFill="1" applyBorder="1" applyAlignment="1">
      <alignment horizontal="center" vertical="center" wrapText="1"/>
    </xf>
    <xf numFmtId="0" fontId="53" fillId="9" borderId="25" xfId="0" applyFont="1" applyFill="1" applyBorder="1" applyAlignment="1">
      <alignment horizontal="center" wrapText="1"/>
    </xf>
    <xf numFmtId="0" fontId="53" fillId="9" borderId="10" xfId="0" applyFont="1" applyFill="1" applyBorder="1" applyAlignment="1">
      <alignment horizontal="center" wrapText="1"/>
    </xf>
    <xf numFmtId="9" fontId="53" fillId="9" borderId="14" xfId="0" applyNumberFormat="1" applyFont="1" applyFill="1" applyBorder="1" applyAlignment="1">
      <alignment horizontal="center" vertical="center" wrapText="1"/>
    </xf>
    <xf numFmtId="0" fontId="53" fillId="9" borderId="9" xfId="0" applyFont="1" applyFill="1" applyBorder="1" applyAlignment="1">
      <alignment horizontal="center" vertical="center" wrapText="1"/>
    </xf>
    <xf numFmtId="0" fontId="53" fillId="9" borderId="17" xfId="0" applyFont="1" applyFill="1" applyBorder="1" applyAlignment="1">
      <alignment horizontal="center" vertical="center" wrapText="1"/>
    </xf>
    <xf numFmtId="0" fontId="53" fillId="9" borderId="18" xfId="0" applyFont="1" applyFill="1" applyBorder="1" applyAlignment="1">
      <alignment horizontal="center" wrapText="1"/>
    </xf>
    <xf numFmtId="9" fontId="53" fillId="9" borderId="22" xfId="0" applyNumberFormat="1" applyFont="1" applyFill="1" applyBorder="1" applyAlignment="1">
      <alignment horizontal="center" vertical="center" wrapText="1"/>
    </xf>
    <xf numFmtId="0" fontId="53" fillId="28" borderId="4" xfId="0" applyFont="1" applyFill="1" applyBorder="1" applyAlignment="1">
      <alignment horizontal="center" vertical="center" wrapText="1"/>
    </xf>
    <xf numFmtId="0" fontId="53" fillId="28" borderId="5" xfId="0" applyFont="1" applyFill="1" applyBorder="1" applyAlignment="1">
      <alignment horizontal="center" vertical="center" wrapText="1"/>
    </xf>
    <xf numFmtId="9" fontId="53" fillId="28" borderId="6" xfId="0" applyNumberFormat="1" applyFont="1" applyFill="1" applyBorder="1" applyAlignment="1">
      <alignment horizontal="center" vertical="center" wrapText="1"/>
    </xf>
    <xf numFmtId="0" fontId="53" fillId="28" borderId="25" xfId="0" applyFont="1" applyFill="1" applyBorder="1" applyAlignment="1">
      <alignment horizontal="center" wrapText="1"/>
    </xf>
    <xf numFmtId="0" fontId="53" fillId="28" borderId="10" xfId="0" applyFont="1" applyFill="1" applyBorder="1" applyAlignment="1">
      <alignment horizontal="center" wrapText="1"/>
    </xf>
    <xf numFmtId="9" fontId="53" fillId="28" borderId="14" xfId="0" applyNumberFormat="1" applyFont="1" applyFill="1" applyBorder="1" applyAlignment="1">
      <alignment horizontal="center" vertical="center" wrapText="1"/>
    </xf>
    <xf numFmtId="0" fontId="53" fillId="28" borderId="9" xfId="0" applyFont="1" applyFill="1" applyBorder="1" applyAlignment="1">
      <alignment horizontal="center" vertical="center" wrapText="1"/>
    </xf>
    <xf numFmtId="0" fontId="53" fillId="28" borderId="17" xfId="0" applyFont="1" applyFill="1" applyBorder="1" applyAlignment="1">
      <alignment horizontal="center" vertical="center" wrapText="1"/>
    </xf>
    <xf numFmtId="0" fontId="53" fillId="28" borderId="18" xfId="0" applyFont="1" applyFill="1" applyBorder="1" applyAlignment="1">
      <alignment horizontal="center" wrapText="1"/>
    </xf>
    <xf numFmtId="9" fontId="53" fillId="28" borderId="22" xfId="0" applyNumberFormat="1" applyFont="1" applyFill="1" applyBorder="1" applyAlignment="1">
      <alignment horizontal="center" vertical="center" wrapText="1"/>
    </xf>
    <xf numFmtId="0" fontId="53" fillId="10" borderId="4" xfId="0" applyFont="1" applyFill="1" applyBorder="1" applyAlignment="1">
      <alignment horizontal="center" vertical="center" wrapText="1"/>
    </xf>
    <xf numFmtId="0" fontId="53" fillId="10" borderId="5" xfId="0" applyFont="1" applyFill="1" applyBorder="1" applyAlignment="1">
      <alignment horizontal="center" vertical="center" wrapText="1"/>
    </xf>
    <xf numFmtId="9" fontId="53" fillId="10" borderId="6" xfId="0" applyNumberFormat="1" applyFont="1" applyFill="1" applyBorder="1" applyAlignment="1">
      <alignment horizontal="center" vertical="center" wrapText="1"/>
    </xf>
    <xf numFmtId="0" fontId="53" fillId="10" borderId="9" xfId="0" applyFont="1" applyFill="1" applyBorder="1" applyAlignment="1">
      <alignment horizontal="center" vertical="center" wrapText="1"/>
    </xf>
    <xf numFmtId="0" fontId="53" fillId="10" borderId="10" xfId="0" applyFont="1" applyFill="1" applyBorder="1" applyAlignment="1">
      <alignment horizontal="center" vertical="center" wrapText="1"/>
    </xf>
    <xf numFmtId="9" fontId="53" fillId="10" borderId="14" xfId="0" applyNumberFormat="1" applyFont="1" applyFill="1" applyBorder="1" applyAlignment="1">
      <alignment horizontal="center" vertical="center" wrapText="1"/>
    </xf>
    <xf numFmtId="0" fontId="53" fillId="10" borderId="10" xfId="0" applyFont="1" applyFill="1" applyBorder="1" applyAlignment="1">
      <alignment horizontal="center" wrapText="1"/>
    </xf>
    <xf numFmtId="9" fontId="58" fillId="23" borderId="12" xfId="0" applyNumberFormat="1" applyFont="1" applyFill="1" applyBorder="1" applyAlignment="1">
      <alignment horizontal="center" vertical="center"/>
    </xf>
    <xf numFmtId="9" fontId="58" fillId="23" borderId="26" xfId="0" applyNumberFormat="1" applyFont="1" applyFill="1" applyBorder="1" applyAlignment="1">
      <alignment horizontal="center" vertical="center"/>
    </xf>
    <xf numFmtId="9" fontId="58" fillId="23" borderId="56" xfId="0" applyNumberFormat="1" applyFont="1" applyFill="1" applyBorder="1" applyAlignment="1">
      <alignment horizontal="center" vertical="center"/>
    </xf>
    <xf numFmtId="0" fontId="53" fillId="10" borderId="17" xfId="0" applyFont="1" applyFill="1" applyBorder="1" applyAlignment="1">
      <alignment horizontal="center" vertical="center" wrapText="1"/>
    </xf>
    <xf numFmtId="0" fontId="53" fillId="10" borderId="18" xfId="0" applyFont="1" applyFill="1" applyBorder="1" applyAlignment="1">
      <alignment horizontal="center" wrapText="1"/>
    </xf>
    <xf numFmtId="9" fontId="53" fillId="10" borderId="22" xfId="0" applyNumberFormat="1" applyFont="1" applyFill="1" applyBorder="1" applyAlignment="1">
      <alignment horizontal="center" vertical="center" wrapText="1"/>
    </xf>
    <xf numFmtId="0" fontId="53" fillId="17" borderId="5" xfId="0" applyFont="1" applyFill="1" applyBorder="1" applyAlignment="1">
      <alignment horizontal="center" vertical="center" wrapText="1"/>
    </xf>
    <xf numFmtId="9" fontId="53" fillId="17" borderId="6" xfId="0" applyNumberFormat="1" applyFont="1" applyFill="1" applyBorder="1" applyAlignment="1">
      <alignment horizontal="center" vertical="center" wrapText="1"/>
    </xf>
    <xf numFmtId="0" fontId="62" fillId="17" borderId="9" xfId="0" applyFont="1" applyFill="1" applyBorder="1" applyAlignment="1">
      <alignment horizontal="center" vertical="center" wrapText="1"/>
    </xf>
    <xf numFmtId="0" fontId="53" fillId="17" borderId="10" xfId="0" applyFont="1" applyFill="1" applyBorder="1" applyAlignment="1">
      <alignment horizontal="center" vertical="center" wrapText="1"/>
    </xf>
    <xf numFmtId="9" fontId="53" fillId="17" borderId="14" xfId="0" applyNumberFormat="1" applyFont="1" applyFill="1" applyBorder="1" applyAlignment="1">
      <alignment horizontal="center" vertical="center" wrapText="1"/>
    </xf>
    <xf numFmtId="0" fontId="53" fillId="17" borderId="10" xfId="0" applyFont="1" applyFill="1" applyBorder="1" applyAlignment="1">
      <alignment horizontal="center" wrapText="1"/>
    </xf>
    <xf numFmtId="0" fontId="53" fillId="17" borderId="9" xfId="0" applyFont="1" applyFill="1" applyBorder="1" applyAlignment="1">
      <alignment horizontal="center" vertical="center" wrapText="1"/>
    </xf>
    <xf numFmtId="0" fontId="53" fillId="17" borderId="17" xfId="0" applyFont="1" applyFill="1" applyBorder="1" applyAlignment="1">
      <alignment horizontal="center" vertical="center" wrapText="1"/>
    </xf>
    <xf numFmtId="0" fontId="53" fillId="17" borderId="18" xfId="0" applyFont="1" applyFill="1" applyBorder="1" applyAlignment="1">
      <alignment horizontal="center" wrapText="1"/>
    </xf>
    <xf numFmtId="9" fontId="53" fillId="17" borderId="22" xfId="0" applyNumberFormat="1" applyFont="1" applyFill="1" applyBorder="1" applyAlignment="1">
      <alignment horizontal="center" vertical="center" wrapText="1"/>
    </xf>
    <xf numFmtId="0" fontId="53" fillId="13" borderId="4" xfId="0" applyFont="1" applyFill="1" applyBorder="1" applyAlignment="1">
      <alignment horizontal="center" vertical="center" wrapText="1"/>
    </xf>
    <xf numFmtId="0" fontId="53" fillId="13" borderId="5" xfId="0" applyFont="1" applyFill="1" applyBorder="1" applyAlignment="1">
      <alignment horizontal="center" vertical="center" wrapText="1"/>
    </xf>
    <xf numFmtId="9" fontId="53" fillId="13" borderId="6" xfId="0" applyNumberFormat="1" applyFont="1" applyFill="1" applyBorder="1" applyAlignment="1">
      <alignment horizontal="center" vertical="center" wrapText="1"/>
    </xf>
    <xf numFmtId="9" fontId="58" fillId="27" borderId="5" xfId="0" applyNumberFormat="1" applyFont="1" applyFill="1" applyBorder="1" applyAlignment="1">
      <alignment horizontal="center" vertical="center"/>
    </xf>
    <xf numFmtId="0" fontId="53" fillId="13" borderId="25" xfId="0" applyFont="1" applyFill="1" applyBorder="1" applyAlignment="1">
      <alignment horizontal="center" vertical="center" wrapText="1"/>
    </xf>
    <xf numFmtId="0" fontId="53" fillId="13" borderId="10" xfId="0" applyFont="1" applyFill="1" applyBorder="1" applyAlignment="1">
      <alignment horizontal="center" vertical="center" wrapText="1"/>
    </xf>
    <xf numFmtId="9" fontId="53" fillId="13" borderId="11" xfId="0" applyNumberFormat="1" applyFont="1" applyFill="1" applyBorder="1" applyAlignment="1">
      <alignment horizontal="center" vertical="center" wrapText="1"/>
    </xf>
    <xf numFmtId="9" fontId="56" fillId="25" borderId="26" xfId="1" applyFont="1" applyFill="1" applyBorder="1" applyAlignment="1">
      <alignment horizontal="center" vertical="center"/>
    </xf>
    <xf numFmtId="0" fontId="53" fillId="13" borderId="9" xfId="0" applyFont="1" applyFill="1" applyBorder="1" applyAlignment="1">
      <alignment horizontal="center" vertical="center" wrapText="1"/>
    </xf>
    <xf numFmtId="0" fontId="53" fillId="13" borderId="13" xfId="0" applyFont="1" applyFill="1" applyBorder="1" applyAlignment="1">
      <alignment horizontal="center" vertical="center" wrapText="1"/>
    </xf>
    <xf numFmtId="9" fontId="53" fillId="13" borderId="14" xfId="0" applyNumberFormat="1" applyFont="1" applyFill="1" applyBorder="1" applyAlignment="1">
      <alignment horizontal="center" vertical="center" wrapText="1"/>
    </xf>
    <xf numFmtId="0" fontId="53" fillId="13" borderId="10" xfId="0" applyFont="1" applyFill="1" applyBorder="1" applyAlignment="1">
      <alignment horizontal="center" wrapText="1"/>
    </xf>
    <xf numFmtId="0" fontId="53" fillId="13" borderId="27" xfId="0" applyFont="1" applyFill="1" applyBorder="1" applyAlignment="1">
      <alignment horizontal="center" vertical="center" wrapText="1"/>
    </xf>
    <xf numFmtId="0" fontId="53" fillId="13" borderId="28" xfId="0" applyFont="1" applyFill="1" applyBorder="1" applyAlignment="1">
      <alignment horizontal="center" vertical="center" wrapText="1"/>
    </xf>
    <xf numFmtId="9" fontId="53" fillId="13" borderId="32" xfId="0" applyNumberFormat="1" applyFont="1" applyFill="1" applyBorder="1" applyAlignment="1">
      <alignment horizontal="center" vertical="center" wrapText="1"/>
    </xf>
    <xf numFmtId="9" fontId="56" fillId="22" borderId="27" xfId="1" applyFont="1" applyFill="1" applyBorder="1" applyAlignment="1">
      <alignment horizontal="center" vertical="center"/>
    </xf>
    <xf numFmtId="0" fontId="53" fillId="15" borderId="4" xfId="0" applyFont="1" applyFill="1" applyBorder="1" applyAlignment="1">
      <alignment horizontal="center" vertical="center" wrapText="1"/>
    </xf>
    <xf numFmtId="0" fontId="53" fillId="15" borderId="5" xfId="0" applyFont="1" applyFill="1" applyBorder="1" applyAlignment="1">
      <alignment horizontal="center" vertical="center" wrapText="1"/>
    </xf>
    <xf numFmtId="9" fontId="53" fillId="15" borderId="6" xfId="0" applyNumberFormat="1" applyFont="1" applyFill="1" applyBorder="1" applyAlignment="1">
      <alignment horizontal="center" vertical="center" wrapText="1"/>
    </xf>
    <xf numFmtId="0" fontId="53" fillId="15" borderId="9" xfId="0" applyFont="1" applyFill="1" applyBorder="1" applyAlignment="1">
      <alignment horizontal="center" vertical="center" wrapText="1"/>
    </xf>
    <xf numFmtId="0" fontId="53" fillId="15" borderId="10" xfId="0" applyFont="1" applyFill="1" applyBorder="1" applyAlignment="1">
      <alignment horizontal="center" vertical="center" wrapText="1"/>
    </xf>
    <xf numFmtId="9" fontId="53" fillId="15" borderId="14" xfId="0" applyNumberFormat="1" applyFont="1" applyFill="1" applyBorder="1" applyAlignment="1">
      <alignment horizontal="center" vertical="center" wrapText="1"/>
    </xf>
    <xf numFmtId="9" fontId="55" fillId="25" borderId="13" xfId="2" applyNumberFormat="1" applyFont="1" applyFill="1" applyBorder="1" applyAlignment="1" applyProtection="1">
      <alignment horizontal="center" vertical="center"/>
    </xf>
    <xf numFmtId="0" fontId="53" fillId="15" borderId="10" xfId="0" applyFont="1" applyFill="1" applyBorder="1" applyAlignment="1">
      <alignment horizontal="center" wrapText="1"/>
    </xf>
    <xf numFmtId="0" fontId="53" fillId="15" borderId="27" xfId="0" applyFont="1" applyFill="1" applyBorder="1" applyAlignment="1">
      <alignment horizontal="center" vertical="center" wrapText="1"/>
    </xf>
    <xf numFmtId="0" fontId="53" fillId="15" borderId="28" xfId="0" applyFont="1" applyFill="1" applyBorder="1" applyAlignment="1">
      <alignment horizontal="center" wrapText="1"/>
    </xf>
    <xf numFmtId="9" fontId="53" fillId="15" borderId="32" xfId="0" applyNumberFormat="1" applyFont="1" applyFill="1" applyBorder="1" applyAlignment="1">
      <alignment horizontal="center" vertical="center" wrapText="1"/>
    </xf>
    <xf numFmtId="9" fontId="53" fillId="8" borderId="38" xfId="0" applyNumberFormat="1" applyFont="1" applyFill="1" applyBorder="1" applyAlignment="1">
      <alignment horizontal="center" vertical="center" wrapText="1"/>
    </xf>
    <xf numFmtId="9" fontId="55" fillId="25" borderId="4" xfId="2" applyNumberFormat="1" applyFont="1" applyFill="1" applyBorder="1" applyAlignment="1" applyProtection="1">
      <alignment horizontal="center" vertical="center"/>
    </xf>
    <xf numFmtId="9" fontId="53" fillId="8" borderId="39" xfId="0" applyNumberFormat="1" applyFont="1" applyFill="1" applyBorder="1" applyAlignment="1">
      <alignment horizontal="center" vertical="center" wrapText="1"/>
    </xf>
    <xf numFmtId="9" fontId="56" fillId="25" borderId="9" xfId="1" applyFont="1" applyFill="1" applyBorder="1" applyAlignment="1">
      <alignment horizontal="center" vertical="center"/>
    </xf>
    <xf numFmtId="9" fontId="58" fillId="27" borderId="13" xfId="0" applyNumberFormat="1" applyFont="1" applyFill="1" applyBorder="1" applyAlignment="1">
      <alignment horizontal="center" vertical="center"/>
    </xf>
    <xf numFmtId="9" fontId="56" fillId="22" borderId="9" xfId="1" applyFont="1" applyFill="1" applyBorder="1" applyAlignment="1">
      <alignment horizontal="center" vertical="center"/>
    </xf>
    <xf numFmtId="9" fontId="53" fillId="8" borderId="58" xfId="0" applyNumberFormat="1" applyFont="1" applyFill="1" applyBorder="1" applyAlignment="1">
      <alignment horizontal="center" vertical="center" wrapText="1"/>
    </xf>
    <xf numFmtId="9" fontId="56" fillId="22" borderId="17" xfId="1" applyFont="1" applyFill="1" applyBorder="1" applyAlignment="1">
      <alignment horizontal="center" vertical="center"/>
    </xf>
    <xf numFmtId="9" fontId="58" fillId="23" borderId="21" xfId="0" applyNumberFormat="1" applyFont="1" applyFill="1" applyBorder="1" applyAlignment="1">
      <alignment horizontal="center" vertical="center"/>
    </xf>
    <xf numFmtId="9" fontId="11" fillId="22" borderId="10" xfId="2" applyNumberFormat="1" applyFill="1" applyBorder="1" applyAlignment="1" applyProtection="1">
      <alignment horizontal="center" vertical="center"/>
    </xf>
    <xf numFmtId="0" fontId="20" fillId="20" borderId="71" xfId="0" applyFont="1" applyFill="1" applyBorder="1" applyAlignment="1">
      <alignment horizontal="center" vertical="center"/>
    </xf>
    <xf numFmtId="0" fontId="61" fillId="19" borderId="76" xfId="0" applyFont="1" applyFill="1" applyBorder="1" applyAlignment="1">
      <alignment horizontal="center"/>
    </xf>
    <xf numFmtId="0" fontId="20" fillId="17" borderId="71" xfId="0" applyFont="1" applyFill="1" applyBorder="1" applyAlignment="1">
      <alignment horizontal="center" vertical="center"/>
    </xf>
    <xf numFmtId="0" fontId="20" fillId="17" borderId="31" xfId="0" applyFont="1" applyFill="1" applyBorder="1" applyAlignment="1">
      <alignment horizontal="center" vertical="center"/>
    </xf>
    <xf numFmtId="0" fontId="20" fillId="17" borderId="71" xfId="14" applyNumberFormat="1" applyFont="1" applyFill="1" applyBorder="1" applyAlignment="1">
      <alignment horizontal="center" vertical="center"/>
    </xf>
    <xf numFmtId="0" fontId="34" fillId="19" borderId="10" xfId="0" applyFont="1" applyFill="1" applyBorder="1" applyAlignment="1">
      <alignment horizontal="center"/>
    </xf>
    <xf numFmtId="0" fontId="20" fillId="39" borderId="5" xfId="13" applyNumberFormat="1" applyFont="1" applyFill="1" applyBorder="1" applyAlignment="1">
      <alignment horizontal="center" vertical="center"/>
    </xf>
    <xf numFmtId="0" fontId="20" fillId="39" borderId="71" xfId="13" applyNumberFormat="1" applyFont="1" applyFill="1" applyBorder="1" applyAlignment="1">
      <alignment horizontal="center" vertical="center"/>
    </xf>
    <xf numFmtId="0" fontId="20" fillId="39" borderId="71" xfId="12" applyFont="1" applyFill="1" applyBorder="1" applyAlignment="1">
      <alignment horizontal="center" vertical="center"/>
    </xf>
    <xf numFmtId="0" fontId="20" fillId="39" borderId="10" xfId="12" applyFont="1" applyFill="1" applyBorder="1" applyAlignment="1">
      <alignment horizontal="center" vertical="center"/>
    </xf>
    <xf numFmtId="0" fontId="20" fillId="39" borderId="10" xfId="13" applyNumberFormat="1" applyFont="1" applyFill="1" applyBorder="1" applyAlignment="1">
      <alignment horizontal="center" vertical="center"/>
    </xf>
    <xf numFmtId="43" fontId="20" fillId="39" borderId="10" xfId="13" applyFont="1" applyFill="1" applyBorder="1" applyAlignment="1">
      <alignment horizontal="center" vertical="center"/>
    </xf>
    <xf numFmtId="0" fontId="34" fillId="19" borderId="10" xfId="12" applyNumberFormat="1" applyFont="1" applyFill="1" applyBorder="1" applyAlignment="1">
      <alignment horizontal="center"/>
    </xf>
    <xf numFmtId="9" fontId="11" fillId="22" borderId="0" xfId="2" applyNumberFormat="1" applyFill="1" applyAlignment="1" applyProtection="1">
      <alignment horizontal="center" vertical="center"/>
    </xf>
    <xf numFmtId="9" fontId="11" fillId="22" borderId="71" xfId="2" applyNumberFormat="1" applyFill="1" applyBorder="1" applyAlignment="1" applyProtection="1">
      <alignment horizontal="center" vertical="center"/>
    </xf>
    <xf numFmtId="0" fontId="63" fillId="0" borderId="0" xfId="3" applyFont="1" applyFill="1" applyAlignment="1"/>
    <xf numFmtId="0" fontId="0" fillId="0" borderId="0" xfId="3" applyFont="1" applyFill="1" applyAlignment="1"/>
    <xf numFmtId="0" fontId="64" fillId="0" borderId="0" xfId="3" applyFont="1" applyFill="1" applyAlignment="1"/>
    <xf numFmtId="0" fontId="65" fillId="0" borderId="0" xfId="3" applyFont="1" applyFill="1" applyAlignment="1"/>
    <xf numFmtId="9" fontId="11" fillId="22" borderId="21" xfId="2" applyNumberFormat="1" applyFill="1" applyBorder="1" applyAlignment="1" applyProtection="1">
      <alignment horizontal="center" vertical="center"/>
    </xf>
    <xf numFmtId="9" fontId="11" fillId="25" borderId="5" xfId="2" applyNumberFormat="1" applyFill="1" applyBorder="1" applyAlignment="1" applyProtection="1">
      <alignment horizontal="center" vertical="center"/>
    </xf>
    <xf numFmtId="17" fontId="12" fillId="19" borderId="23" xfId="0" applyNumberFormat="1" applyFont="1" applyFill="1" applyBorder="1" applyAlignment="1">
      <alignment horizontal="center"/>
    </xf>
    <xf numFmtId="0" fontId="12" fillId="19" borderId="38" xfId="0" applyFont="1" applyFill="1" applyBorder="1" applyAlignment="1">
      <alignment horizontal="center"/>
    </xf>
    <xf numFmtId="0" fontId="12" fillId="19" borderId="58" xfId="0" applyFont="1" applyFill="1" applyBorder="1" applyAlignment="1">
      <alignment horizontal="center"/>
    </xf>
    <xf numFmtId="9" fontId="12" fillId="20" borderId="55" xfId="1" applyFont="1" applyFill="1" applyBorder="1" applyAlignment="1">
      <alignment horizontal="center"/>
    </xf>
    <xf numFmtId="9" fontId="12" fillId="19" borderId="15" xfId="1" applyFont="1" applyFill="1" applyBorder="1" applyAlignment="1">
      <alignment horizontal="center"/>
    </xf>
    <xf numFmtId="0" fontId="23" fillId="0" borderId="71" xfId="0" applyFont="1" applyBorder="1" applyAlignment="1">
      <alignment wrapText="1"/>
    </xf>
    <xf numFmtId="17" fontId="12" fillId="19" borderId="5" xfId="0" applyNumberFormat="1" applyFont="1" applyFill="1" applyBorder="1" applyAlignment="1">
      <alignment horizontal="center"/>
    </xf>
    <xf numFmtId="17" fontId="12" fillId="19" borderId="51" xfId="0" applyNumberFormat="1" applyFont="1" applyFill="1" applyBorder="1" applyAlignment="1">
      <alignment horizontal="center"/>
    </xf>
    <xf numFmtId="0" fontId="12" fillId="19" borderId="40" xfId="0" applyFont="1" applyFill="1" applyBorder="1" applyAlignment="1">
      <alignment horizontal="center"/>
    </xf>
    <xf numFmtId="0" fontId="12" fillId="19" borderId="43" xfId="0" applyFont="1" applyFill="1" applyBorder="1" applyAlignment="1">
      <alignment horizontal="center"/>
    </xf>
    <xf numFmtId="0" fontId="12" fillId="19" borderId="82" xfId="0" applyFont="1" applyFill="1" applyBorder="1" applyAlignment="1">
      <alignment horizontal="center"/>
    </xf>
    <xf numFmtId="9" fontId="12" fillId="20" borderId="21" xfId="1" applyFont="1" applyFill="1" applyBorder="1" applyAlignment="1">
      <alignment horizontal="center"/>
    </xf>
    <xf numFmtId="17" fontId="12" fillId="19" borderId="13" xfId="0" applyNumberFormat="1" applyFont="1" applyFill="1" applyBorder="1" applyAlignment="1"/>
    <xf numFmtId="0" fontId="12" fillId="19" borderId="13" xfId="0" applyFont="1" applyFill="1" applyBorder="1" applyAlignment="1"/>
    <xf numFmtId="0" fontId="30" fillId="0" borderId="0" xfId="0" applyFont="1" applyAlignment="1">
      <alignment wrapText="1"/>
    </xf>
    <xf numFmtId="9" fontId="12" fillId="19" borderId="55" xfId="1" applyFont="1" applyFill="1" applyBorder="1" applyAlignment="1">
      <alignment horizontal="center"/>
    </xf>
    <xf numFmtId="0" fontId="12" fillId="19" borderId="83" xfId="0" applyFont="1" applyFill="1" applyBorder="1" applyAlignment="1">
      <alignment horizontal="center"/>
    </xf>
    <xf numFmtId="17" fontId="12" fillId="19" borderId="2" xfId="0" applyNumberFormat="1" applyFont="1" applyFill="1" applyBorder="1" applyAlignment="1">
      <alignment horizontal="center"/>
    </xf>
    <xf numFmtId="0" fontId="23" fillId="0" borderId="8" xfId="0" applyFont="1" applyBorder="1" applyAlignment="1">
      <alignment horizontal="center" wrapText="1"/>
    </xf>
    <xf numFmtId="0" fontId="66" fillId="40" borderId="73" xfId="0" applyFont="1" applyFill="1" applyBorder="1" applyAlignment="1">
      <alignment horizontal="center"/>
    </xf>
    <xf numFmtId="0" fontId="0" fillId="0" borderId="73" xfId="0" applyBorder="1"/>
    <xf numFmtId="0" fontId="53" fillId="17" borderId="3" xfId="0" applyFont="1" applyFill="1" applyBorder="1" applyAlignment="1">
      <alignment horizontal="center" vertical="center" wrapText="1"/>
    </xf>
    <xf numFmtId="0" fontId="53" fillId="17" borderId="8" xfId="0" applyFont="1" applyFill="1" applyBorder="1" applyAlignment="1">
      <alignment horizontal="center" vertical="center" wrapText="1"/>
    </xf>
    <xf numFmtId="0" fontId="53" fillId="17" borderId="16" xfId="0" applyFont="1" applyFill="1" applyBorder="1" applyAlignment="1">
      <alignment horizontal="center" vertical="center" wrapText="1"/>
    </xf>
    <xf numFmtId="0" fontId="53" fillId="17" borderId="27" xfId="0" applyFont="1" applyFill="1" applyBorder="1" applyAlignment="1">
      <alignment horizontal="center" vertical="center" wrapText="1"/>
    </xf>
    <xf numFmtId="0" fontId="53" fillId="17" borderId="33" xfId="0" applyFont="1" applyFill="1" applyBorder="1" applyAlignment="1">
      <alignment horizontal="center" vertical="center" wrapText="1"/>
    </xf>
    <xf numFmtId="0" fontId="53" fillId="17" borderId="25" xfId="0" applyFont="1" applyFill="1" applyBorder="1" applyAlignment="1">
      <alignment horizontal="center" vertical="center" wrapText="1"/>
    </xf>
    <xf numFmtId="0" fontId="61" fillId="6" borderId="53" xfId="8" applyFont="1" applyFill="1" applyBorder="1" applyAlignment="1">
      <alignment horizontal="center" vertical="center" wrapText="1"/>
    </xf>
    <xf numFmtId="0" fontId="61" fillId="6" borderId="54" xfId="8" applyFont="1" applyFill="1" applyBorder="1" applyAlignment="1">
      <alignment horizontal="center" vertical="center" wrapText="1"/>
    </xf>
    <xf numFmtId="0" fontId="61" fillId="6" borderId="57" xfId="8" applyFont="1" applyFill="1" applyBorder="1" applyAlignment="1">
      <alignment horizontal="center" vertical="center" wrapText="1"/>
    </xf>
    <xf numFmtId="0" fontId="53" fillId="8" borderId="23" xfId="0" applyFont="1" applyFill="1" applyBorder="1" applyAlignment="1">
      <alignment horizontal="center" vertical="center" wrapText="1"/>
    </xf>
    <xf numFmtId="0" fontId="53" fillId="8" borderId="24" xfId="0" applyFont="1" applyFill="1" applyBorder="1" applyAlignment="1">
      <alignment horizontal="center" vertical="center" wrapText="1"/>
    </xf>
    <xf numFmtId="0" fontId="53" fillId="8" borderId="55" xfId="0" applyFont="1" applyFill="1" applyBorder="1" applyAlignment="1">
      <alignment horizontal="center" vertical="center" wrapText="1"/>
    </xf>
    <xf numFmtId="0" fontId="53" fillId="8" borderId="37" xfId="0" applyFont="1" applyFill="1" applyBorder="1" applyAlignment="1">
      <alignment horizontal="center" vertical="center" wrapText="1"/>
    </xf>
    <xf numFmtId="0" fontId="53" fillId="8" borderId="25" xfId="0" applyFont="1" applyFill="1" applyBorder="1" applyAlignment="1">
      <alignment horizontal="center" vertical="center" wrapText="1"/>
    </xf>
    <xf numFmtId="0" fontId="53" fillId="8" borderId="9" xfId="0" applyFont="1" applyFill="1" applyBorder="1" applyAlignment="1">
      <alignment horizontal="center" vertical="center" wrapText="1"/>
    </xf>
    <xf numFmtId="0" fontId="53" fillId="7" borderId="3" xfId="0" applyFont="1" applyFill="1" applyBorder="1" applyAlignment="1">
      <alignment horizontal="center" vertical="center" wrapText="1"/>
    </xf>
    <xf numFmtId="0" fontId="53" fillId="7" borderId="8" xfId="0" applyFont="1" applyFill="1" applyBorder="1" applyAlignment="1">
      <alignment horizontal="center" vertical="center" wrapText="1"/>
    </xf>
    <xf numFmtId="0" fontId="53" fillId="7" borderId="16" xfId="0" applyFont="1" applyFill="1" applyBorder="1" applyAlignment="1">
      <alignment horizontal="center" vertical="center" wrapText="1"/>
    </xf>
    <xf numFmtId="0" fontId="53" fillId="7" borderId="33" xfId="0" applyFont="1" applyFill="1" applyBorder="1" applyAlignment="1">
      <alignment horizontal="center" vertical="center" wrapText="1"/>
    </xf>
    <xf numFmtId="0" fontId="53" fillId="7" borderId="25" xfId="0" applyFont="1" applyFill="1" applyBorder="1" applyAlignment="1">
      <alignment horizontal="center" vertical="center" wrapText="1"/>
    </xf>
    <xf numFmtId="0" fontId="53" fillId="9" borderId="3" xfId="0" applyFont="1" applyFill="1" applyBorder="1" applyAlignment="1">
      <alignment horizontal="center" vertical="center" wrapText="1"/>
    </xf>
    <xf numFmtId="0" fontId="53" fillId="9" borderId="8" xfId="0" applyFont="1" applyFill="1" applyBorder="1" applyAlignment="1">
      <alignment horizontal="center" vertical="center" wrapText="1"/>
    </xf>
    <xf numFmtId="0" fontId="53" fillId="9" borderId="16" xfId="0" applyFont="1" applyFill="1" applyBorder="1" applyAlignment="1">
      <alignment horizontal="center" vertical="center" wrapText="1"/>
    </xf>
    <xf numFmtId="0" fontId="53" fillId="9" borderId="27" xfId="0" applyFont="1" applyFill="1" applyBorder="1" applyAlignment="1">
      <alignment horizontal="center" vertical="center" wrapText="1"/>
    </xf>
    <xf numFmtId="0" fontId="53" fillId="9" borderId="25" xfId="0" applyFont="1" applyFill="1" applyBorder="1" applyAlignment="1">
      <alignment horizontal="center" vertical="center" wrapText="1"/>
    </xf>
    <xf numFmtId="0" fontId="53" fillId="28" borderId="3" xfId="0" applyFont="1" applyFill="1" applyBorder="1" applyAlignment="1">
      <alignment horizontal="center" vertical="center" wrapText="1"/>
    </xf>
    <xf numFmtId="0" fontId="53" fillId="28" borderId="8" xfId="0" applyFont="1" applyFill="1" applyBorder="1" applyAlignment="1">
      <alignment horizontal="center" vertical="center" wrapText="1"/>
    </xf>
    <xf numFmtId="0" fontId="53" fillId="28" borderId="16" xfId="0" applyFont="1" applyFill="1" applyBorder="1" applyAlignment="1">
      <alignment horizontal="center" vertical="center" wrapText="1"/>
    </xf>
    <xf numFmtId="0" fontId="53" fillId="28" borderId="33" xfId="0" applyFont="1" applyFill="1" applyBorder="1" applyAlignment="1">
      <alignment horizontal="center" vertical="center" wrapText="1"/>
    </xf>
    <xf numFmtId="0" fontId="53" fillId="28" borderId="25" xfId="0" applyFont="1" applyFill="1" applyBorder="1" applyAlignment="1">
      <alignment horizontal="center" vertical="center" wrapText="1"/>
    </xf>
    <xf numFmtId="0" fontId="53" fillId="10" borderId="3" xfId="0" applyFont="1" applyFill="1" applyBorder="1" applyAlignment="1">
      <alignment horizontal="center" vertical="center" wrapText="1"/>
    </xf>
    <xf numFmtId="0" fontId="53" fillId="10" borderId="8" xfId="0" applyFont="1" applyFill="1" applyBorder="1" applyAlignment="1">
      <alignment horizontal="center" vertical="center" wrapText="1"/>
    </xf>
    <xf numFmtId="0" fontId="53" fillId="10" borderId="16" xfId="0" applyFont="1" applyFill="1" applyBorder="1" applyAlignment="1">
      <alignment horizontal="center" vertical="center" wrapText="1"/>
    </xf>
    <xf numFmtId="0" fontId="53" fillId="10" borderId="27" xfId="0" applyFont="1" applyFill="1" applyBorder="1" applyAlignment="1">
      <alignment horizontal="center" vertical="center" wrapText="1"/>
    </xf>
    <xf numFmtId="0" fontId="53" fillId="10" borderId="33" xfId="0" applyFont="1" applyFill="1" applyBorder="1" applyAlignment="1">
      <alignment horizontal="center" vertical="center" wrapText="1"/>
    </xf>
    <xf numFmtId="0" fontId="53" fillId="10" borderId="25" xfId="0" applyFont="1" applyFill="1" applyBorder="1" applyAlignment="1">
      <alignment horizontal="center" vertical="center" wrapText="1"/>
    </xf>
    <xf numFmtId="0" fontId="53" fillId="11" borderId="52" xfId="0" applyNumberFormat="1" applyFont="1" applyFill="1" applyBorder="1" applyAlignment="1">
      <alignment horizontal="center" vertical="center" wrapText="1"/>
    </xf>
    <xf numFmtId="0" fontId="53" fillId="13" borderId="3" xfId="0" applyNumberFormat="1" applyFont="1" applyFill="1" applyBorder="1" applyAlignment="1">
      <alignment horizontal="center" vertical="center" wrapText="1"/>
    </xf>
    <xf numFmtId="0" fontId="53" fillId="13" borderId="8" xfId="0" applyNumberFormat="1" applyFont="1" applyFill="1" applyBorder="1" applyAlignment="1">
      <alignment horizontal="center" vertical="center" wrapText="1"/>
    </xf>
    <xf numFmtId="0" fontId="53" fillId="13" borderId="16" xfId="0" applyNumberFormat="1" applyFont="1" applyFill="1" applyBorder="1" applyAlignment="1">
      <alignment horizontal="center" vertical="center" wrapText="1"/>
    </xf>
    <xf numFmtId="0" fontId="62" fillId="13" borderId="27" xfId="0" applyFont="1" applyFill="1" applyBorder="1" applyAlignment="1">
      <alignment horizontal="center" vertical="center" wrapText="1"/>
    </xf>
    <xf numFmtId="0" fontId="62" fillId="13" borderId="33" xfId="0" applyFont="1" applyFill="1" applyBorder="1" applyAlignment="1">
      <alignment horizontal="center" vertical="center" wrapText="1"/>
    </xf>
    <xf numFmtId="0" fontId="62" fillId="13" borderId="25" xfId="0" applyFont="1" applyFill="1" applyBorder="1" applyAlignment="1">
      <alignment horizontal="center" vertical="center" wrapText="1"/>
    </xf>
    <xf numFmtId="0" fontId="53" fillId="14" borderId="3" xfId="0" applyNumberFormat="1" applyFont="1" applyFill="1" applyBorder="1" applyAlignment="1">
      <alignment horizontal="center" vertical="center" wrapText="1"/>
    </xf>
    <xf numFmtId="0" fontId="53" fillId="14" borderId="8" xfId="0" applyNumberFormat="1" applyFont="1" applyFill="1" applyBorder="1" applyAlignment="1">
      <alignment horizontal="center" vertical="center" wrapText="1"/>
    </xf>
    <xf numFmtId="0" fontId="53" fillId="14" borderId="16" xfId="0" applyNumberFormat="1" applyFont="1" applyFill="1" applyBorder="1" applyAlignment="1">
      <alignment horizontal="center" vertical="center" wrapText="1"/>
    </xf>
    <xf numFmtId="0" fontId="53" fillId="15" borderId="51" xfId="0" applyFont="1" applyFill="1" applyBorder="1" applyAlignment="1">
      <alignment horizontal="center" vertical="center" wrapText="1"/>
    </xf>
    <xf numFmtId="0" fontId="53" fillId="15" borderId="52" xfId="0" applyFont="1" applyFill="1" applyBorder="1" applyAlignment="1">
      <alignment horizontal="center" vertical="center" wrapText="1"/>
    </xf>
    <xf numFmtId="0" fontId="53" fillId="15" borderId="15" xfId="0" applyFont="1" applyFill="1" applyBorder="1" applyAlignment="1">
      <alignment horizontal="center" vertical="center" wrapText="1"/>
    </xf>
    <xf numFmtId="0" fontId="53" fillId="15" borderId="27" xfId="0" applyFont="1" applyFill="1" applyBorder="1" applyAlignment="1">
      <alignment horizontal="center" vertical="center" wrapText="1"/>
    </xf>
    <xf numFmtId="0" fontId="53" fillId="15" borderId="33" xfId="0" applyFont="1" applyFill="1" applyBorder="1" applyAlignment="1">
      <alignment horizontal="center" vertical="center" wrapText="1"/>
    </xf>
    <xf numFmtId="0" fontId="53" fillId="15" borderId="25" xfId="0" applyFont="1" applyFill="1" applyBorder="1" applyAlignment="1">
      <alignment horizontal="center" vertical="center" wrapText="1"/>
    </xf>
    <xf numFmtId="0" fontId="53" fillId="8" borderId="4" xfId="0" applyFont="1" applyFill="1" applyBorder="1" applyAlignment="1">
      <alignment horizontal="center" vertical="center" wrapText="1"/>
    </xf>
    <xf numFmtId="0" fontId="53" fillId="26" borderId="27" xfId="0" applyFont="1" applyFill="1" applyBorder="1" applyAlignment="1">
      <alignment horizontal="center" vertical="center" wrapText="1"/>
    </xf>
    <xf numFmtId="0" fontId="53" fillId="26" borderId="25" xfId="0" applyFont="1" applyFill="1" applyBorder="1" applyAlignment="1">
      <alignment horizontal="center" vertical="center" wrapText="1"/>
    </xf>
    <xf numFmtId="0" fontId="53" fillId="4" borderId="0" xfId="0" applyFont="1" applyFill="1" applyBorder="1" applyAlignment="1">
      <alignment horizontal="center" vertical="center" wrapText="1"/>
    </xf>
    <xf numFmtId="0" fontId="53" fillId="4" borderId="48" xfId="0" applyFont="1" applyFill="1" applyBorder="1" applyAlignment="1">
      <alignment horizontal="center" vertical="center" wrapText="1"/>
    </xf>
    <xf numFmtId="0" fontId="53" fillId="4" borderId="3" xfId="0" applyFont="1" applyFill="1" applyBorder="1" applyAlignment="1">
      <alignment horizontal="center" vertical="center" wrapText="1"/>
    </xf>
    <xf numFmtId="0" fontId="53" fillId="4" borderId="8" xfId="0" applyFont="1" applyFill="1" applyBorder="1" applyAlignment="1">
      <alignment horizontal="center" vertical="center" wrapText="1"/>
    </xf>
    <xf numFmtId="0" fontId="53" fillId="4" borderId="16" xfId="0" applyFont="1" applyFill="1" applyBorder="1" applyAlignment="1">
      <alignment horizontal="center" vertical="center" wrapText="1"/>
    </xf>
    <xf numFmtId="0" fontId="53" fillId="4" borderId="27" xfId="0" applyFont="1" applyFill="1" applyBorder="1" applyAlignment="1">
      <alignment horizontal="center" vertical="center" wrapText="1"/>
    </xf>
    <xf numFmtId="0" fontId="53" fillId="4" borderId="33" xfId="0" applyFont="1" applyFill="1" applyBorder="1" applyAlignment="1">
      <alignment horizontal="center" vertical="center" wrapText="1"/>
    </xf>
    <xf numFmtId="0" fontId="53" fillId="4" borderId="25" xfId="0" applyFont="1" applyFill="1" applyBorder="1" applyAlignment="1">
      <alignment horizontal="center" vertical="center" wrapText="1"/>
    </xf>
    <xf numFmtId="0" fontId="53" fillId="5" borderId="51" xfId="0" applyFont="1" applyFill="1" applyBorder="1" applyAlignment="1" applyProtection="1">
      <alignment horizontal="center" vertical="center" wrapText="1"/>
      <protection locked="0"/>
    </xf>
    <xf numFmtId="0" fontId="53" fillId="5" borderId="52" xfId="0" applyFont="1" applyFill="1" applyBorder="1" applyAlignment="1" applyProtection="1">
      <alignment horizontal="center" vertical="center" wrapText="1"/>
      <protection locked="0"/>
    </xf>
    <xf numFmtId="0" fontId="53" fillId="5" borderId="3" xfId="0" applyFont="1" applyFill="1" applyBorder="1" applyAlignment="1" applyProtection="1">
      <alignment horizontal="center" vertical="center" wrapText="1"/>
      <protection locked="0"/>
    </xf>
    <xf numFmtId="0" fontId="53" fillId="5" borderId="8" xfId="0" applyFont="1" applyFill="1" applyBorder="1" applyAlignment="1" applyProtection="1">
      <alignment horizontal="center" vertical="center" wrapText="1"/>
      <protection locked="0"/>
    </xf>
    <xf numFmtId="0" fontId="53" fillId="5" borderId="30" xfId="0" applyFont="1" applyFill="1" applyBorder="1" applyAlignment="1">
      <alignment horizontal="center" vertical="center" wrapText="1"/>
    </xf>
    <xf numFmtId="0" fontId="53" fillId="5" borderId="26" xfId="0" applyFont="1" applyFill="1" applyBorder="1" applyAlignment="1">
      <alignment horizontal="center" vertical="center" wrapText="1"/>
    </xf>
    <xf numFmtId="0" fontId="54" fillId="19" borderId="3" xfId="0" applyFont="1" applyFill="1" applyBorder="1" applyAlignment="1">
      <alignment horizontal="center" vertical="center" textRotation="90"/>
    </xf>
    <xf numFmtId="0" fontId="54" fillId="19" borderId="8" xfId="0" applyFont="1" applyFill="1" applyBorder="1" applyAlignment="1">
      <alignment horizontal="center" vertical="center" textRotation="90"/>
    </xf>
    <xf numFmtId="0" fontId="54" fillId="19" borderId="16" xfId="0" applyFont="1" applyFill="1" applyBorder="1" applyAlignment="1">
      <alignment horizontal="center" vertical="center" textRotation="90"/>
    </xf>
    <xf numFmtId="0" fontId="53" fillId="16" borderId="40" xfId="0" applyFont="1" applyFill="1" applyBorder="1" applyAlignment="1">
      <alignment horizontal="center" vertical="center" wrapText="1"/>
    </xf>
    <xf numFmtId="0" fontId="53" fillId="16" borderId="42" xfId="0" applyFont="1" applyFill="1" applyBorder="1" applyAlignment="1">
      <alignment horizontal="center" vertical="center" wrapText="1"/>
    </xf>
    <xf numFmtId="0" fontId="53" fillId="16" borderId="43" xfId="0" applyFont="1" applyFill="1" applyBorder="1" applyAlignment="1">
      <alignment horizontal="center" vertical="center" wrapText="1"/>
    </xf>
    <xf numFmtId="0" fontId="53" fillId="16" borderId="3" xfId="0" applyFont="1" applyFill="1" applyBorder="1" applyAlignment="1">
      <alignment horizontal="center" vertical="center" wrapText="1"/>
    </xf>
    <xf numFmtId="0" fontId="53" fillId="16" borderId="8" xfId="0" applyFont="1" applyFill="1" applyBorder="1" applyAlignment="1">
      <alignment horizontal="center" vertical="center" wrapText="1"/>
    </xf>
    <xf numFmtId="0" fontId="53" fillId="16" borderId="16" xfId="0" applyFont="1" applyFill="1" applyBorder="1" applyAlignment="1">
      <alignment horizontal="center" vertical="center" wrapText="1"/>
    </xf>
    <xf numFmtId="0" fontId="53" fillId="16" borderId="27" xfId="0" applyFont="1" applyFill="1" applyBorder="1" applyAlignment="1">
      <alignment horizontal="center" vertical="center" wrapText="1"/>
    </xf>
    <xf numFmtId="0" fontId="53" fillId="16" borderId="25" xfId="0" applyFont="1" applyFill="1" applyBorder="1" applyAlignment="1">
      <alignment horizontal="center" vertical="center" wrapText="1"/>
    </xf>
    <xf numFmtId="0" fontId="53" fillId="16" borderId="9" xfId="0" applyFont="1" applyFill="1" applyBorder="1" applyAlignment="1">
      <alignment horizontal="center" vertical="center" wrapText="1"/>
    </xf>
    <xf numFmtId="0" fontId="53" fillId="24" borderId="50" xfId="0" applyFont="1" applyFill="1" applyBorder="1" applyAlignment="1">
      <alignment horizontal="center" vertical="center" wrapText="1"/>
    </xf>
    <xf numFmtId="0" fontId="53" fillId="24" borderId="0" xfId="0" applyFont="1" applyFill="1" applyBorder="1" applyAlignment="1">
      <alignment horizontal="center" vertical="center" wrapText="1"/>
    </xf>
    <xf numFmtId="0" fontId="53" fillId="24" borderId="3" xfId="0" applyFont="1" applyFill="1" applyBorder="1" applyAlignment="1">
      <alignment horizontal="center" vertical="center" wrapText="1"/>
    </xf>
    <xf numFmtId="0" fontId="53" fillId="24" borderId="8" xfId="0" applyFont="1" applyFill="1" applyBorder="1" applyAlignment="1">
      <alignment horizontal="center" vertical="center" wrapText="1"/>
    </xf>
    <xf numFmtId="0" fontId="53" fillId="24" borderId="16" xfId="0" applyFont="1" applyFill="1" applyBorder="1" applyAlignment="1">
      <alignment horizontal="center" vertical="center" wrapText="1"/>
    </xf>
    <xf numFmtId="0" fontId="53" fillId="24" borderId="37" xfId="0" applyFont="1" applyFill="1" applyBorder="1" applyAlignment="1">
      <alignment horizontal="center" vertical="center" wrapText="1"/>
    </xf>
    <xf numFmtId="0" fontId="53" fillId="24" borderId="25" xfId="0" applyFont="1" applyFill="1" applyBorder="1" applyAlignment="1">
      <alignment horizontal="center" vertical="center" wrapText="1"/>
    </xf>
    <xf numFmtId="0" fontId="53" fillId="24" borderId="27" xfId="0" applyFont="1" applyFill="1" applyBorder="1" applyAlignment="1">
      <alignment horizontal="center" vertical="center" wrapText="1"/>
    </xf>
    <xf numFmtId="0" fontId="53" fillId="26" borderId="3" xfId="0" applyFont="1" applyFill="1" applyBorder="1" applyAlignment="1">
      <alignment horizontal="center" vertical="center" wrapText="1"/>
    </xf>
    <xf numFmtId="0" fontId="53" fillId="26" borderId="8" xfId="0" applyFont="1" applyFill="1" applyBorder="1" applyAlignment="1">
      <alignment horizontal="center" vertical="center" wrapText="1"/>
    </xf>
    <xf numFmtId="0" fontId="53" fillId="26" borderId="16" xfId="0" applyFont="1" applyFill="1" applyBorder="1" applyAlignment="1">
      <alignment horizontal="center" vertical="center" wrapText="1"/>
    </xf>
    <xf numFmtId="0" fontId="53" fillId="26" borderId="33" xfId="0" applyFont="1" applyFill="1" applyBorder="1" applyAlignment="1">
      <alignment horizontal="center" vertical="center" wrapText="1"/>
    </xf>
    <xf numFmtId="0" fontId="53" fillId="26" borderId="34" xfId="0" applyFont="1" applyFill="1" applyBorder="1" applyAlignment="1">
      <alignment horizontal="center" vertical="center" wrapText="1"/>
    </xf>
    <xf numFmtId="0" fontId="53" fillId="26" borderId="51" xfId="0" applyFont="1" applyFill="1" applyBorder="1" applyAlignment="1">
      <alignment horizontal="center" vertical="center" wrapText="1"/>
    </xf>
    <xf numFmtId="0" fontId="53" fillId="26" borderId="52" xfId="0" applyFont="1" applyFill="1" applyBorder="1" applyAlignment="1">
      <alignment horizontal="center" vertical="center" wrapText="1"/>
    </xf>
    <xf numFmtId="0" fontId="53" fillId="26" borderId="15" xfId="0" applyFont="1" applyFill="1" applyBorder="1" applyAlignment="1">
      <alignment horizontal="center" vertical="center" wrapText="1"/>
    </xf>
    <xf numFmtId="0" fontId="35" fillId="36" borderId="0" xfId="11" applyFont="1" applyFill="1" applyAlignment="1">
      <alignment horizontal="center" vertical="center"/>
    </xf>
    <xf numFmtId="0" fontId="0" fillId="38" borderId="0" xfId="0" applyFill="1" applyAlignment="1">
      <alignment horizontal="center"/>
    </xf>
    <xf numFmtId="0" fontId="66" fillId="40" borderId="73" xfId="0" applyFont="1" applyFill="1" applyBorder="1" applyAlignment="1">
      <alignment horizontal="center" vertical="center"/>
    </xf>
    <xf numFmtId="0" fontId="0" fillId="0" borderId="73" xfId="0" applyFill="1" applyBorder="1" applyAlignment="1">
      <alignment horizontal="left" vertical="center"/>
    </xf>
    <xf numFmtId="0" fontId="0" fillId="0" borderId="73" xfId="0" applyFill="1" applyBorder="1"/>
    <xf numFmtId="0" fontId="20" fillId="0" borderId="13" xfId="9" applyFont="1" applyBorder="1" applyAlignment="1">
      <alignment horizontal="center" vertical="center" wrapText="1"/>
    </xf>
    <xf numFmtId="0" fontId="20" fillId="0" borderId="39" xfId="9" applyFont="1" applyBorder="1" applyAlignment="1">
      <alignment horizontal="left" vertical="top" wrapText="1"/>
    </xf>
    <xf numFmtId="0" fontId="20" fillId="0" borderId="45" xfId="9" applyFont="1" applyBorder="1" applyAlignment="1">
      <alignment horizontal="left" vertical="top" wrapText="1"/>
    </xf>
    <xf numFmtId="0" fontId="20" fillId="0" borderId="12" xfId="9" applyFont="1" applyBorder="1" applyAlignment="1">
      <alignment horizontal="left" vertical="top" wrapText="1"/>
    </xf>
    <xf numFmtId="0" fontId="22" fillId="0" borderId="13" xfId="9" applyFont="1" applyBorder="1" applyAlignment="1">
      <alignment horizontal="center" wrapText="1"/>
    </xf>
    <xf numFmtId="0" fontId="16" fillId="0" borderId="13" xfId="9" applyFont="1" applyBorder="1" applyAlignment="1">
      <alignment horizontal="center" vertical="center" wrapText="1"/>
    </xf>
    <xf numFmtId="0" fontId="20" fillId="0" borderId="39" xfId="9" applyFont="1" applyBorder="1" applyAlignment="1">
      <alignment horizontal="left" wrapText="1"/>
    </xf>
    <xf numFmtId="0" fontId="20" fillId="0" borderId="45" xfId="9" applyFont="1" applyBorder="1" applyAlignment="1">
      <alignment horizontal="left" wrapText="1"/>
    </xf>
    <xf numFmtId="0" fontId="20" fillId="0" borderId="12" xfId="9" applyFont="1" applyBorder="1" applyAlignment="1">
      <alignment horizontal="left" wrapText="1"/>
    </xf>
    <xf numFmtId="0" fontId="20" fillId="0" borderId="13" xfId="9" applyFont="1" applyBorder="1" applyAlignment="1">
      <alignment horizontal="left"/>
    </xf>
    <xf numFmtId="0" fontId="12" fillId="0" borderId="48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46" xfId="0" applyFont="1" applyFill="1" applyBorder="1" applyAlignment="1">
      <alignment horizontal="left"/>
    </xf>
    <xf numFmtId="0" fontId="12" fillId="0" borderId="45" xfId="0" applyFont="1" applyFill="1" applyBorder="1" applyAlignment="1">
      <alignment horizontal="left"/>
    </xf>
    <xf numFmtId="0" fontId="12" fillId="0" borderId="47" xfId="0" applyFont="1" applyFill="1" applyBorder="1" applyAlignment="1">
      <alignment horizontal="left"/>
    </xf>
    <xf numFmtId="0" fontId="17" fillId="0" borderId="31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19" borderId="12" xfId="0" applyFont="1" applyFill="1" applyBorder="1" applyAlignment="1">
      <alignment horizontal="left"/>
    </xf>
    <xf numFmtId="0" fontId="8" fillId="19" borderId="13" xfId="0" applyFont="1" applyFill="1" applyBorder="1" applyAlignment="1">
      <alignment horizontal="left"/>
    </xf>
    <xf numFmtId="0" fontId="8" fillId="19" borderId="39" xfId="0" applyFont="1" applyFill="1" applyBorder="1" applyAlignment="1">
      <alignment horizontal="left"/>
    </xf>
    <xf numFmtId="0" fontId="8" fillId="19" borderId="45" xfId="0" applyFont="1" applyFill="1" applyBorder="1" applyAlignment="1">
      <alignment horizontal="left"/>
    </xf>
    <xf numFmtId="0" fontId="13" fillId="0" borderId="12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39" xfId="0" applyFont="1" applyFill="1" applyBorder="1" applyAlignment="1">
      <alignment horizontal="left" vertical="center" wrapText="1"/>
    </xf>
    <xf numFmtId="0" fontId="13" fillId="0" borderId="4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9" fontId="13" fillId="0" borderId="39" xfId="1" applyFont="1" applyFill="1" applyBorder="1" applyAlignment="1">
      <alignment horizontal="left" vertical="center" wrapText="1"/>
    </xf>
    <xf numFmtId="9" fontId="13" fillId="0" borderId="45" xfId="1" applyFont="1" applyFill="1" applyBorder="1" applyAlignment="1">
      <alignment horizontal="left" vertical="center" wrapText="1"/>
    </xf>
    <xf numFmtId="9" fontId="13" fillId="0" borderId="12" xfId="1" applyFont="1" applyFill="1" applyBorder="1" applyAlignment="1">
      <alignment horizontal="left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left" vertical="center" wrapText="1"/>
    </xf>
    <xf numFmtId="0" fontId="15" fillId="0" borderId="45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8" fillId="19" borderId="39" xfId="0" applyFont="1" applyFill="1" applyBorder="1" applyAlignment="1"/>
    <xf numFmtId="0" fontId="8" fillId="19" borderId="45" xfId="0" applyFont="1" applyFill="1" applyBorder="1" applyAlignment="1"/>
    <xf numFmtId="0" fontId="8" fillId="19" borderId="12" xfId="0" applyFont="1" applyFill="1" applyBorder="1" applyAlignment="1"/>
    <xf numFmtId="0" fontId="14" fillId="0" borderId="1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8" fillId="7" borderId="13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27" fillId="0" borderId="23" xfId="0" applyFont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10" fontId="23" fillId="7" borderId="64" xfId="10" applyNumberFormat="1" applyFont="1" applyFill="1" applyBorder="1" applyAlignment="1">
      <alignment wrapText="1" readingOrder="1"/>
    </xf>
    <xf numFmtId="0" fontId="23" fillId="7" borderId="59" xfId="10" applyFont="1" applyFill="1" applyBorder="1" applyAlignment="1">
      <alignment wrapText="1" readingOrder="1"/>
    </xf>
    <xf numFmtId="0" fontId="23" fillId="7" borderId="64" xfId="10" applyFont="1" applyFill="1" applyBorder="1" applyAlignment="1">
      <alignment wrapText="1" readingOrder="1"/>
    </xf>
    <xf numFmtId="0" fontId="23" fillId="7" borderId="65" xfId="10" applyFont="1" applyFill="1" applyBorder="1" applyAlignment="1">
      <alignment wrapText="1" readingOrder="1"/>
    </xf>
    <xf numFmtId="0" fontId="23" fillId="7" borderId="80" xfId="10" applyFont="1" applyFill="1" applyBorder="1" applyAlignment="1">
      <alignment wrapText="1" readingOrder="1"/>
    </xf>
    <xf numFmtId="0" fontId="23" fillId="7" borderId="81" xfId="10" applyFont="1" applyFill="1" applyBorder="1" applyAlignment="1">
      <alignment wrapText="1" readingOrder="1"/>
    </xf>
    <xf numFmtId="0" fontId="23" fillId="7" borderId="60" xfId="10" applyFont="1" applyFill="1" applyBorder="1" applyAlignment="1">
      <alignment wrapText="1" readingOrder="1"/>
    </xf>
    <xf numFmtId="0" fontId="26" fillId="31" borderId="0" xfId="10" applyFont="1" applyFill="1" applyBorder="1" applyAlignment="1">
      <alignment horizontal="center" wrapText="1" readingOrder="1"/>
    </xf>
    <xf numFmtId="0" fontId="26" fillId="31" borderId="44" xfId="10" applyFont="1" applyFill="1" applyBorder="1" applyAlignment="1">
      <alignment horizontal="center" wrapText="1" readingOrder="1"/>
    </xf>
    <xf numFmtId="0" fontId="23" fillId="7" borderId="66" xfId="10" applyFont="1" applyFill="1" applyBorder="1" applyAlignment="1">
      <alignment wrapText="1" readingOrder="1"/>
    </xf>
    <xf numFmtId="9" fontId="23" fillId="7" borderId="64" xfId="10" applyNumberFormat="1" applyFont="1" applyFill="1" applyBorder="1" applyAlignment="1">
      <alignment wrapText="1" readingOrder="1"/>
    </xf>
    <xf numFmtId="0" fontId="23" fillId="7" borderId="67" xfId="10" applyFont="1" applyFill="1" applyBorder="1" applyAlignment="1">
      <alignment wrapText="1" readingOrder="1"/>
    </xf>
    <xf numFmtId="10" fontId="23" fillId="7" borderId="66" xfId="10" applyNumberFormat="1" applyFont="1" applyFill="1" applyBorder="1" applyAlignment="1">
      <alignment wrapText="1" readingOrder="1"/>
    </xf>
    <xf numFmtId="0" fontId="20" fillId="39" borderId="71" xfId="0" applyFont="1" applyFill="1" applyBorder="1" applyAlignment="1">
      <alignment horizontal="center" vertical="center"/>
    </xf>
    <xf numFmtId="0" fontId="20" fillId="39" borderId="31" xfId="0" applyFont="1" applyFill="1" applyBorder="1" applyAlignment="1">
      <alignment horizontal="center" vertical="center"/>
    </xf>
    <xf numFmtId="0" fontId="67" fillId="19" borderId="71" xfId="0" applyFont="1" applyFill="1" applyBorder="1" applyAlignment="1">
      <alignment horizontal="center" vertical="center"/>
    </xf>
    <xf numFmtId="0" fontId="22" fillId="18" borderId="11" xfId="12" applyFont="1" applyFill="1" applyBorder="1" applyAlignment="1">
      <alignment horizontal="center"/>
    </xf>
    <xf numFmtId="1" fontId="22" fillId="12" borderId="11" xfId="12" applyNumberFormat="1" applyFont="1" applyFill="1" applyBorder="1" applyAlignment="1">
      <alignment horizontal="center"/>
    </xf>
    <xf numFmtId="0" fontId="1" fillId="19" borderId="71" xfId="12" applyFont="1" applyFill="1" applyBorder="1"/>
    <xf numFmtId="0" fontId="23" fillId="19" borderId="59" xfId="10" applyFont="1" applyFill="1" applyBorder="1" applyAlignment="1">
      <alignment wrapText="1" readingOrder="1"/>
    </xf>
    <xf numFmtId="0" fontId="23" fillId="19" borderId="84" xfId="10" applyFont="1" applyFill="1" applyBorder="1" applyAlignment="1">
      <alignment wrapText="1" readingOrder="1"/>
    </xf>
    <xf numFmtId="0" fontId="20" fillId="4" borderId="71" xfId="0" applyFont="1" applyFill="1" applyBorder="1" applyAlignment="1">
      <alignment horizontal="center" vertical="center"/>
    </xf>
    <xf numFmtId="0" fontId="34" fillId="19" borderId="71" xfId="0" applyFont="1" applyFill="1" applyBorder="1" applyAlignment="1">
      <alignment horizontal="center" vertical="center"/>
    </xf>
    <xf numFmtId="0" fontId="68" fillId="0" borderId="0" xfId="15"/>
    <xf numFmtId="0" fontId="68" fillId="0" borderId="0" xfId="15" applyFill="1" applyAlignment="1">
      <alignment horizontal="center"/>
    </xf>
    <xf numFmtId="0" fontId="68" fillId="0" borderId="73" xfId="15" applyFill="1" applyBorder="1" applyAlignment="1">
      <alignment horizontal="center"/>
    </xf>
    <xf numFmtId="0" fontId="68" fillId="0" borderId="73" xfId="15" applyBorder="1"/>
    <xf numFmtId="9" fontId="12" fillId="20" borderId="15" xfId="1" applyFont="1" applyFill="1" applyBorder="1" applyAlignment="1">
      <alignment horizontal="center"/>
    </xf>
    <xf numFmtId="1" fontId="12" fillId="20" borderId="15" xfId="1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1" fillId="19" borderId="0" xfId="0" applyFont="1" applyFill="1" applyBorder="1" applyAlignment="1">
      <alignment wrapText="1"/>
    </xf>
    <xf numFmtId="0" fontId="1" fillId="19" borderId="85" xfId="0" applyFont="1" applyFill="1" applyBorder="1" applyAlignment="1">
      <alignment wrapText="1"/>
    </xf>
    <xf numFmtId="0" fontId="3" fillId="0" borderId="0" xfId="10" applyBorder="1"/>
    <xf numFmtId="9" fontId="11" fillId="22" borderId="5" xfId="2" applyNumberFormat="1" applyFill="1" applyBorder="1" applyAlignment="1" applyProtection="1">
      <alignment horizontal="center" vertical="center"/>
    </xf>
  </cellXfs>
  <cellStyles count="16">
    <cellStyle name="Entrada" xfId="8" builtinId="20"/>
    <cellStyle name="Excel_BuiltIn_Comma" xfId="5"/>
    <cellStyle name="Hipervínculo" xfId="2" builtinId="8"/>
    <cellStyle name="Millares" xfId="14" builtinId="3"/>
    <cellStyle name="Millares 2" xfId="7"/>
    <cellStyle name="Millares 3" xfId="13"/>
    <cellStyle name="Normal" xfId="0" builtinId="0"/>
    <cellStyle name="Normal 2" xfId="3"/>
    <cellStyle name="Normal 3" xfId="4"/>
    <cellStyle name="Normal 4" xfId="6"/>
    <cellStyle name="Normal 5" xfId="9"/>
    <cellStyle name="Normal 6" xfId="10"/>
    <cellStyle name="Normal 7" xfId="11"/>
    <cellStyle name="Normal 8" xfId="12"/>
    <cellStyle name="Normal 9" xfId="15"/>
    <cellStyle name="Porcentaje" xfId="1" builtinId="5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Medium4"/>
  <colors>
    <mruColors>
      <color rgb="FF3BFBB2"/>
      <color rgb="FFFAF5B8"/>
      <color rgb="FFFFFF99"/>
      <color rgb="FFFCF6AA"/>
      <color rgb="FF80FCCD"/>
      <color rgb="FFDEE399"/>
      <color rgb="FFB7E1E3"/>
      <color rgb="FFCCFFFF"/>
      <color rgb="FFA5FD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437" cap="rnd">
              <a:solidFill>
                <a:srgbClr val="4A7EBB"/>
              </a:solidFill>
              <a:prstDash val="solid"/>
              <a:round/>
            </a:ln>
          </c:spPr>
          <c:marker>
            <c:symbol val="diamond"/>
            <c:size val="5"/>
          </c:marker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GRAFICAS!$A$13:$L$13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GRAFICAS!$A$14:$L$14</c:f>
              <c:numCache>
                <c:formatCode>General</c:formatCode>
                <c:ptCount val="12"/>
                <c:pt idx="0">
                  <c:v>19</c:v>
                </c:pt>
                <c:pt idx="1">
                  <c:v>28</c:v>
                </c:pt>
                <c:pt idx="2">
                  <c:v>44</c:v>
                </c:pt>
                <c:pt idx="3">
                  <c:v>84</c:v>
                </c:pt>
                <c:pt idx="4">
                  <c:v>93</c:v>
                </c:pt>
                <c:pt idx="5">
                  <c:v>99</c:v>
                </c:pt>
                <c:pt idx="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A-4102-A928-7BD0ADCA9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533616"/>
        <c:axId val="433534272"/>
      </c:lineChart>
      <c:valAx>
        <c:axId val="433534272"/>
        <c:scaling>
          <c:orientation val="minMax"/>
        </c:scaling>
        <c:delete val="0"/>
        <c:axPos val="l"/>
        <c:majorGridlines>
          <c:spPr>
            <a:ln w="9363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363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433533616"/>
        <c:crosses val="autoZero"/>
        <c:crossBetween val="between"/>
      </c:valAx>
      <c:catAx>
        <c:axId val="43353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363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433534272"/>
        <c:crossesAt val="0"/>
        <c:auto val="1"/>
        <c:lblAlgn val="ctr"/>
        <c:lblOffset val="100"/>
        <c:noMultiLvlLbl val="0"/>
      </c:catAx>
      <c:spPr>
        <a:gradFill>
          <a:gsLst>
            <a:gs pos="0">
              <a:srgbClr val="9AB5E4"/>
            </a:gs>
            <a:gs pos="100000">
              <a:srgbClr val="C2D1ED"/>
            </a:gs>
          </a:gsLst>
          <a:lin ang="5400000"/>
        </a:gra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363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OPORTUNIDAD CE ESPECIALIZADA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2228919781820856E-2"/>
          <c:y val="0.18300925925925926"/>
          <c:w val="0.89105097333775152"/>
          <c:h val="0.62162839020122485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'TENDENCIA S CE'!$B$1:$M$1</c:f>
              <c:strCache>
                <c:ptCount val="12"/>
                <c:pt idx="0">
                  <c:v>ENERO  </c:v>
                </c:pt>
                <c:pt idx="1">
                  <c:v>FEBRERO 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'TENDENCIA S CE'!$B$2:$M$2</c:f>
              <c:numCache>
                <c:formatCode>0.0</c:formatCode>
                <c:ptCount val="12"/>
                <c:pt idx="0">
                  <c:v>26</c:v>
                </c:pt>
                <c:pt idx="1">
                  <c:v>23</c:v>
                </c:pt>
                <c:pt idx="2">
                  <c:v>24</c:v>
                </c:pt>
                <c:pt idx="3">
                  <c:v>26</c:v>
                </c:pt>
                <c:pt idx="4">
                  <c:v>32</c:v>
                </c:pt>
                <c:pt idx="5">
                  <c:v>35</c:v>
                </c:pt>
                <c:pt idx="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6-4541-9188-C5A1BA0A0F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3578752"/>
        <c:axId val="93580288"/>
      </c:lineChart>
      <c:catAx>
        <c:axId val="9357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580288"/>
        <c:crosses val="autoZero"/>
        <c:auto val="1"/>
        <c:lblAlgn val="ctr"/>
        <c:lblOffset val="100"/>
        <c:noMultiLvlLbl val="0"/>
      </c:catAx>
      <c:valAx>
        <c:axId val="9358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357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OPORTUNIDAD DE  AYUDAS DX CARDIOLOGIA</a:t>
            </a:r>
          </a:p>
        </c:rich>
      </c:tx>
      <c:layout>
        <c:manualLayout>
          <c:xMode val="edge"/>
          <c:yMode val="edge"/>
          <c:x val="0.18360827584836392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499028530524592"/>
          <c:y val="0.16675379119276759"/>
          <c:w val="0.8670670700768609"/>
          <c:h val="0.48315434529017209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'TENDENCIA S CE'!$B$1:$M$1</c:f>
              <c:strCache>
                <c:ptCount val="12"/>
                <c:pt idx="0">
                  <c:v>ENERO  </c:v>
                </c:pt>
                <c:pt idx="1">
                  <c:v>FEBRERO 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'TENDENCIA S CE'!$B$3:$M$3</c:f>
              <c:numCache>
                <c:formatCode>0.0</c:formatCode>
                <c:ptCount val="12"/>
                <c:pt idx="0">
                  <c:v>40</c:v>
                </c:pt>
                <c:pt idx="1">
                  <c:v>23</c:v>
                </c:pt>
                <c:pt idx="2">
                  <c:v>24</c:v>
                </c:pt>
                <c:pt idx="3">
                  <c:v>33</c:v>
                </c:pt>
                <c:pt idx="4">
                  <c:v>34</c:v>
                </c:pt>
                <c:pt idx="5">
                  <c:v>24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5-40E8-8C73-0A75E95602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5144960"/>
        <c:axId val="115240960"/>
      </c:lineChart>
      <c:catAx>
        <c:axId val="1151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240960"/>
        <c:crosses val="autoZero"/>
        <c:auto val="1"/>
        <c:lblAlgn val="ctr"/>
        <c:lblOffset val="100"/>
        <c:noMultiLvlLbl val="0"/>
      </c:catAx>
      <c:valAx>
        <c:axId val="11524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144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 CANCELACIÓN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'TENDENCIA S CE'!$B$1:$M$1</c:f>
              <c:strCache>
                <c:ptCount val="12"/>
                <c:pt idx="0">
                  <c:v>ENERO  </c:v>
                </c:pt>
                <c:pt idx="1">
                  <c:v>FEBRERO 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'TENDENCIA S CE'!$B$7:$M$7</c:f>
              <c:numCache>
                <c:formatCode>0%</c:formatCode>
                <c:ptCount val="12"/>
                <c:pt idx="0">
                  <c:v>8.9999999999999993E-3</c:v>
                </c:pt>
                <c:pt idx="1">
                  <c:v>1.4E-2</c:v>
                </c:pt>
                <c:pt idx="2">
                  <c:v>0.05</c:v>
                </c:pt>
                <c:pt idx="3">
                  <c:v>0.02</c:v>
                </c:pt>
                <c:pt idx="4">
                  <c:v>1.49E-2</c:v>
                </c:pt>
                <c:pt idx="5">
                  <c:v>0.05</c:v>
                </c:pt>
                <c:pt idx="6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9-4149-AD1F-6C9645B7C1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5299456"/>
        <c:axId val="115300992"/>
      </c:lineChart>
      <c:catAx>
        <c:axId val="11529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300992"/>
        <c:crosses val="autoZero"/>
        <c:auto val="1"/>
        <c:lblAlgn val="ctr"/>
        <c:lblOffset val="100"/>
        <c:noMultiLvlLbl val="0"/>
      </c:catAx>
      <c:valAx>
        <c:axId val="11530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29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SATISFACCIÓN  GLOBAL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'TENDENCIA S CE'!$B$1:$M$1</c:f>
              <c:strCache>
                <c:ptCount val="12"/>
                <c:pt idx="0">
                  <c:v>ENERO  </c:v>
                </c:pt>
                <c:pt idx="1">
                  <c:v>FEBRERO 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'TENDENCIA S CE'!$B$8:$M$8</c:f>
              <c:numCache>
                <c:formatCode>0%</c:formatCode>
                <c:ptCount val="12"/>
                <c:pt idx="0">
                  <c:v>0</c:v>
                </c:pt>
                <c:pt idx="1">
                  <c:v>0.97699999999999998</c:v>
                </c:pt>
                <c:pt idx="2">
                  <c:v>0.98</c:v>
                </c:pt>
                <c:pt idx="3">
                  <c:v>0.96</c:v>
                </c:pt>
                <c:pt idx="4">
                  <c:v>0.98</c:v>
                </c:pt>
                <c:pt idx="5">
                  <c:v>0.98</c:v>
                </c:pt>
                <c:pt idx="6">
                  <c:v>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D-48D5-BC90-5CB0AE64C7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5335168"/>
        <c:axId val="115336704"/>
      </c:lineChart>
      <c:catAx>
        <c:axId val="11533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336704"/>
        <c:crosses val="autoZero"/>
        <c:auto val="1"/>
        <c:lblAlgn val="ctr"/>
        <c:lblOffset val="100"/>
        <c:noMultiLvlLbl val="0"/>
      </c:catAx>
      <c:valAx>
        <c:axId val="11533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33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DEMANDA</a:t>
            </a:r>
            <a:r>
              <a:rPr lang="en-US" baseline="0"/>
              <a:t> INSATISFECHA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'TENDENCIA S CE'!$B$1:$M$1</c:f>
              <c:strCache>
                <c:ptCount val="12"/>
                <c:pt idx="0">
                  <c:v>ENERO  </c:v>
                </c:pt>
                <c:pt idx="1">
                  <c:v>FEBRERO 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'TENDENCIA S CE'!$B$9:$M$9</c:f>
              <c:numCache>
                <c:formatCode>0%</c:formatCode>
                <c:ptCount val="12"/>
                <c:pt idx="0">
                  <c:v>7.7999999999999996E-3</c:v>
                </c:pt>
                <c:pt idx="1">
                  <c:v>6.4000000000000003E-3</c:v>
                </c:pt>
                <c:pt idx="2">
                  <c:v>0.01</c:v>
                </c:pt>
                <c:pt idx="3">
                  <c:v>0</c:v>
                </c:pt>
                <c:pt idx="4">
                  <c:v>0.01</c:v>
                </c:pt>
                <c:pt idx="5">
                  <c:v>0.01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5-462D-AA9A-A822D4BCC6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4145920"/>
        <c:axId val="114160000"/>
      </c:lineChart>
      <c:catAx>
        <c:axId val="11414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160000"/>
        <c:crosses val="autoZero"/>
        <c:auto val="1"/>
        <c:lblAlgn val="ctr"/>
        <c:lblOffset val="100"/>
        <c:noMultiLvlLbl val="0"/>
      </c:catAx>
      <c:valAx>
        <c:axId val="1141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14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%  DE NO CONFORMIDADES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'TENDENCIA S CE'!$B$1:$M$1</c:f>
              <c:strCache>
                <c:ptCount val="12"/>
                <c:pt idx="0">
                  <c:v>ENERO  </c:v>
                </c:pt>
                <c:pt idx="1">
                  <c:v>FEBRERO 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'TENDENCIA S CE'!$B$10:$M$10</c:f>
              <c:numCache>
                <c:formatCode>0%</c:formatCode>
                <c:ptCount val="12"/>
                <c:pt idx="0">
                  <c:v>0</c:v>
                </c:pt>
                <c:pt idx="3" formatCode="0.0">
                  <c:v>6</c:v>
                </c:pt>
                <c:pt idx="4" formatCode="0.0">
                  <c:v>16</c:v>
                </c:pt>
                <c:pt idx="5" formatCode="0.0">
                  <c:v>13</c:v>
                </c:pt>
                <c:pt idx="6" formatCode="0.0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9-4CFB-A412-8D9A911C94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4171264"/>
        <c:axId val="114194688"/>
      </c:lineChart>
      <c:catAx>
        <c:axId val="1141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194688"/>
        <c:crosses val="autoZero"/>
        <c:auto val="1"/>
        <c:lblAlgn val="ctr"/>
        <c:lblOffset val="100"/>
        <c:noMultiLvlLbl val="0"/>
      </c:catAx>
      <c:valAx>
        <c:axId val="11419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171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% DE NO ATENCIONES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378937007874014"/>
          <c:y val="0.19486111111111115"/>
          <c:w val="0.87232174103237092"/>
          <c:h val="0.58486730825313493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'TENDENCIA S CE'!$B$1:$M$1</c:f>
              <c:strCache>
                <c:ptCount val="12"/>
                <c:pt idx="0">
                  <c:v>ENERO  </c:v>
                </c:pt>
                <c:pt idx="1">
                  <c:v>FEBRERO 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'TENDENCIA S CE'!$B$11:$M$11</c:f>
              <c:numCache>
                <c:formatCode>0%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6-4D8E-B3A4-5DF8452A5E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4228608"/>
        <c:axId val="115676288"/>
      </c:lineChart>
      <c:catAx>
        <c:axId val="11422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676288"/>
        <c:crosses val="autoZero"/>
        <c:auto val="1"/>
        <c:lblAlgn val="ctr"/>
        <c:lblOffset val="100"/>
        <c:noMultiLvlLbl val="0"/>
      </c:catAx>
      <c:valAx>
        <c:axId val="11567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22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Oportunidad asignación consulta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'TENDENCIA S CE'!$P$1:$AA$1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'TENDENCIA S CE'!$P$2:$AA$2</c:f>
              <c:numCache>
                <c:formatCode>0%</c:formatCode>
                <c:ptCount val="12"/>
                <c:pt idx="0">
                  <c:v>0.92</c:v>
                </c:pt>
                <c:pt idx="1">
                  <c:v>0.94</c:v>
                </c:pt>
                <c:pt idx="2">
                  <c:v>0.94</c:v>
                </c:pt>
                <c:pt idx="3">
                  <c:v>0.96</c:v>
                </c:pt>
                <c:pt idx="4">
                  <c:v>0.99</c:v>
                </c:pt>
                <c:pt idx="5">
                  <c:v>0.91</c:v>
                </c:pt>
                <c:pt idx="6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A-4304-B860-7B2F774D5F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5726592"/>
        <c:axId val="115736576"/>
      </c:lineChart>
      <c:catAx>
        <c:axId val="11572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736576"/>
        <c:crosses val="autoZero"/>
        <c:auto val="1"/>
        <c:lblAlgn val="ctr"/>
        <c:lblOffset val="100"/>
        <c:noMultiLvlLbl val="0"/>
      </c:catAx>
      <c:valAx>
        <c:axId val="11573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726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Claridad y vercidad información</a:t>
            </a:r>
          </a:p>
        </c:rich>
      </c:tx>
      <c:layout>
        <c:manualLayout>
          <c:xMode val="edge"/>
          <c:yMode val="edge"/>
          <c:x val="0.11259699256431463"/>
          <c:y val="4.892964004447974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'TENDENCIA S CE'!$P$1:$AA$1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'TENDENCIA S CE'!$P$3:$AA$3</c:f>
              <c:numCache>
                <c:formatCode>0%</c:formatCode>
                <c:ptCount val="12"/>
                <c:pt idx="0">
                  <c:v>0.95</c:v>
                </c:pt>
                <c:pt idx="1">
                  <c:v>0.99</c:v>
                </c:pt>
                <c:pt idx="2">
                  <c:v>0.98</c:v>
                </c:pt>
                <c:pt idx="3">
                  <c:v>0.98</c:v>
                </c:pt>
                <c:pt idx="4">
                  <c:v>0.95</c:v>
                </c:pt>
                <c:pt idx="5">
                  <c:v>0.96</c:v>
                </c:pt>
                <c:pt idx="6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F-460E-80AA-DDC33DDF58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5770880"/>
        <c:axId val="115772416"/>
      </c:lineChart>
      <c:catAx>
        <c:axId val="11577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772416"/>
        <c:crosses val="autoZero"/>
        <c:auto val="1"/>
        <c:lblAlgn val="ctr"/>
        <c:lblOffset val="100"/>
        <c:noMultiLvlLbl val="0"/>
      </c:catAx>
      <c:valAx>
        <c:axId val="1157724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77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Cumplimiento consulta</a:t>
            </a:r>
          </a:p>
        </c:rich>
      </c:tx>
      <c:layout>
        <c:manualLayout>
          <c:xMode val="edge"/>
          <c:yMode val="edge"/>
          <c:x val="0.3036435264407375"/>
          <c:y val="3.463203463203463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'TENDENCIA S CE'!$P$1:$AA$1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'TENDENCIA S CE'!$P$7:$AA$7</c:f>
              <c:numCache>
                <c:formatCode>0%</c:formatCode>
                <c:ptCount val="12"/>
                <c:pt idx="0">
                  <c:v>0.96</c:v>
                </c:pt>
                <c:pt idx="1">
                  <c:v>0.97</c:v>
                </c:pt>
                <c:pt idx="2">
                  <c:v>0.97</c:v>
                </c:pt>
                <c:pt idx="3">
                  <c:v>0.96</c:v>
                </c:pt>
                <c:pt idx="4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6-4B7B-9615-8CDFB288F9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5868032"/>
        <c:axId val="115869568"/>
      </c:lineChart>
      <c:catAx>
        <c:axId val="11586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869568"/>
        <c:crosses val="autoZero"/>
        <c:auto val="1"/>
        <c:lblAlgn val="ctr"/>
        <c:lblOffset val="100"/>
        <c:noMultiLvlLbl val="0"/>
      </c:catAx>
      <c:valAx>
        <c:axId val="11586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868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es-CO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Días Oportunidad Campos Visuales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"/>
          <c:y val="0"/>
          <c:w val="0.97300189256467962"/>
          <c:h val="0.83675937985199145"/>
        </c:manualLayout>
      </c:layout>
      <c:lineChart>
        <c:grouping val="standard"/>
        <c:varyColors val="0"/>
        <c:ser>
          <c:idx val="0"/>
          <c:order val="0"/>
          <c:spPr>
            <a:ln w="28437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GRAFICAS!$A$24:$L$24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GRAFICAS!$A$25:$L$25</c:f>
              <c:numCache>
                <c:formatCode>General</c:formatCode>
                <c:ptCount val="12"/>
                <c:pt idx="0">
                  <c:v>61</c:v>
                </c:pt>
                <c:pt idx="1">
                  <c:v>18</c:v>
                </c:pt>
                <c:pt idx="2">
                  <c:v>2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A-4726-8123-DC9B1387A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536568"/>
        <c:axId val="433535584"/>
      </c:lineChart>
      <c:valAx>
        <c:axId val="433535584"/>
        <c:scaling>
          <c:orientation val="minMax"/>
          <c:max val="100"/>
        </c:scaling>
        <c:delete val="0"/>
        <c:axPos val="l"/>
        <c:majorGridlines>
          <c:spPr>
            <a:ln w="9363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33536568"/>
        <c:crosses val="autoZero"/>
        <c:crossBetween val="between"/>
      </c:valAx>
      <c:catAx>
        <c:axId val="43353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363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33535584"/>
        <c:crossesAt val="0"/>
        <c:auto val="1"/>
        <c:lblAlgn val="ctr"/>
        <c:lblOffset val="100"/>
        <c:noMultiLvlLbl val="0"/>
      </c:catAx>
      <c:spPr>
        <a:gradFill>
          <a:gsLst>
            <a:gs pos="0">
              <a:srgbClr val="9AB5E4"/>
            </a:gs>
            <a:gs pos="100000">
              <a:srgbClr val="C2D1ED"/>
            </a:gs>
          </a:gsLst>
          <a:lin ang="5400000"/>
        </a:gra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363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Atención médica en consulta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'TENDENCIA S CE'!$P$1:$AA$1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'TENDENCIA S CE'!$P$8:$AA$8</c:f>
              <c:numCache>
                <c:formatCode>0%</c:formatCode>
                <c:ptCount val="12"/>
                <c:pt idx="0">
                  <c:v>0.96</c:v>
                </c:pt>
                <c:pt idx="1">
                  <c:v>0.99</c:v>
                </c:pt>
                <c:pt idx="2">
                  <c:v>0.98</c:v>
                </c:pt>
                <c:pt idx="3">
                  <c:v>0.98</c:v>
                </c:pt>
                <c:pt idx="4">
                  <c:v>0.98</c:v>
                </c:pt>
                <c:pt idx="5">
                  <c:v>1</c:v>
                </c:pt>
                <c:pt idx="6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5-4CCF-8AA3-8F5013A8AD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5911680"/>
        <c:axId val="115921664"/>
      </c:lineChart>
      <c:catAx>
        <c:axId val="11591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921664"/>
        <c:crosses val="autoZero"/>
        <c:auto val="1"/>
        <c:lblAlgn val="ctr"/>
        <c:lblOffset val="100"/>
        <c:noMultiLvlLbl val="0"/>
      </c:catAx>
      <c:valAx>
        <c:axId val="1159216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911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Amabilidad personal Laboratorio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'TENDENCIA S CE'!$P$1:$AA$1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'TENDENCIA S CE'!$P$9:$AA$9</c:f>
              <c:numCache>
                <c:formatCode>0%</c:formatCode>
                <c:ptCount val="12"/>
                <c:pt idx="0">
                  <c:v>0.98</c:v>
                </c:pt>
                <c:pt idx="1">
                  <c:v>0.99</c:v>
                </c:pt>
                <c:pt idx="2">
                  <c:v>0.98</c:v>
                </c:pt>
                <c:pt idx="3">
                  <c:v>0.98</c:v>
                </c:pt>
                <c:pt idx="4">
                  <c:v>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FA-47D5-A8E1-F2E6B9B3240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7278592"/>
        <c:axId val="117280128"/>
      </c:lineChart>
      <c:catAx>
        <c:axId val="11727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7280128"/>
        <c:crosses val="autoZero"/>
        <c:auto val="1"/>
        <c:lblAlgn val="ctr"/>
        <c:lblOffset val="100"/>
        <c:noMultiLvlLbl val="0"/>
      </c:catAx>
      <c:valAx>
        <c:axId val="11728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7278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Amabilidad personal radiología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'TENDENCIA S CE'!$P$1:$AA$1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'TENDENCIA S CE'!$P$11:$AA$11</c:f>
              <c:numCache>
                <c:formatCode>0%</c:formatCode>
                <c:ptCount val="12"/>
                <c:pt idx="0">
                  <c:v>0.98</c:v>
                </c:pt>
                <c:pt idx="1">
                  <c:v>0.99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2-4157-8286-C3E7A40FA3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7576448"/>
        <c:axId val="117577984"/>
      </c:lineChart>
      <c:catAx>
        <c:axId val="11757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7577984"/>
        <c:crosses val="autoZero"/>
        <c:auto val="1"/>
        <c:lblAlgn val="ctr"/>
        <c:lblOffset val="100"/>
        <c:noMultiLvlLbl val="0"/>
      </c:catAx>
      <c:valAx>
        <c:axId val="1175779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7576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Entrega de resultados imágenes Diagnosticas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'TENDENCIA S CE'!$P$1:$AA$1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'TENDENCIA S CE'!$P$12:$AA$12</c:f>
              <c:numCache>
                <c:formatCode>0%</c:formatCode>
                <c:ptCount val="12"/>
                <c:pt idx="0">
                  <c:v>0.97</c:v>
                </c:pt>
                <c:pt idx="1">
                  <c:v>0.99</c:v>
                </c:pt>
                <c:pt idx="2">
                  <c:v>1</c:v>
                </c:pt>
                <c:pt idx="3">
                  <c:v>1</c:v>
                </c:pt>
                <c:pt idx="4">
                  <c:v>0.97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2-40DD-AABF-32A42A0AFD3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7620096"/>
        <c:axId val="117625984"/>
      </c:lineChart>
      <c:catAx>
        <c:axId val="11762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7625984"/>
        <c:crosses val="autoZero"/>
        <c:auto val="1"/>
        <c:lblAlgn val="ctr"/>
        <c:lblOffset val="100"/>
        <c:noMultiLvlLbl val="0"/>
      </c:catAx>
      <c:valAx>
        <c:axId val="1176259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7620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OPORTUNIDAD DE  AYUDAS DX OFTALMOLOGIA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624252219069275"/>
          <c:y val="0.27342592592592596"/>
          <c:w val="0.85830003946404088"/>
          <c:h val="0.52798242239264059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'TENDENCIA S CE'!$B$1:$M$1</c:f>
              <c:strCache>
                <c:ptCount val="12"/>
                <c:pt idx="0">
                  <c:v>ENERO  </c:v>
                </c:pt>
                <c:pt idx="1">
                  <c:v>FEBRERO 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'TENDENCIA S CE'!$B$4:$M$4</c:f>
              <c:numCache>
                <c:formatCode>0.0</c:formatCode>
                <c:ptCount val="12"/>
                <c:pt idx="0">
                  <c:v>47</c:v>
                </c:pt>
                <c:pt idx="1">
                  <c:v>17</c:v>
                </c:pt>
                <c:pt idx="2">
                  <c:v>13</c:v>
                </c:pt>
                <c:pt idx="3">
                  <c:v>8</c:v>
                </c:pt>
                <c:pt idx="4">
                  <c:v>9</c:v>
                </c:pt>
                <c:pt idx="5">
                  <c:v>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2-4A65-AAAB-59435941BE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7410048"/>
        <c:axId val="117420032"/>
      </c:lineChart>
      <c:catAx>
        <c:axId val="11741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7420032"/>
        <c:crosses val="autoZero"/>
        <c:auto val="1"/>
        <c:lblAlgn val="ctr"/>
        <c:lblOffset val="100"/>
        <c:noMultiLvlLbl val="0"/>
      </c:catAx>
      <c:valAx>
        <c:axId val="11742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7410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1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2">
                    <a:lumMod val="75000"/>
                  </a:schemeClr>
                </a:solidFill>
              </a:rPr>
              <a:t>% CUMPLIMIENTO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2817147856517953E-2"/>
          <c:y val="0.20833333333333337"/>
          <c:w val="0.78829396325459333"/>
          <c:h val="0.5482469378827645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'TENDENCIA S CE'!$B$1:$M$1</c:f>
              <c:strCache>
                <c:ptCount val="12"/>
                <c:pt idx="0">
                  <c:v>ENERO  </c:v>
                </c:pt>
                <c:pt idx="1">
                  <c:v>FEBRERO 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'TENDENCIA S CE'!$B$6:$M$6</c:f>
              <c:numCache>
                <c:formatCode>0%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F-4312-B4E1-0FB235FA32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7445760"/>
        <c:axId val="117447296"/>
      </c:lineChart>
      <c:catAx>
        <c:axId val="11744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7447296"/>
        <c:crosses val="autoZero"/>
        <c:auto val="1"/>
        <c:lblAlgn val="ctr"/>
        <c:lblOffset val="100"/>
        <c:noMultiLvlLbl val="0"/>
      </c:catAx>
      <c:valAx>
        <c:axId val="11744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744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1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2">
                    <a:lumMod val="75000"/>
                  </a:schemeClr>
                </a:solidFill>
              </a:rPr>
              <a:t>PRODUCTIVIDAD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'TENDENCIA S CE'!$B$1:$M$1</c:f>
              <c:strCache>
                <c:ptCount val="12"/>
                <c:pt idx="0">
                  <c:v>ENERO  </c:v>
                </c:pt>
                <c:pt idx="1">
                  <c:v>FEBRERO 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'TENDENCIA S CE'!$B$5:$M$5</c:f>
              <c:numCache>
                <c:formatCode>0.0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8-4FC6-B0F4-412538D8EE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17497856"/>
        <c:axId val="117499392"/>
      </c:lineChart>
      <c:catAx>
        <c:axId val="11749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7499392"/>
        <c:crosses val="autoZero"/>
        <c:auto val="1"/>
        <c:lblAlgn val="ctr"/>
        <c:lblOffset val="100"/>
        <c:noMultiLvlLbl val="0"/>
      </c:catAx>
      <c:valAx>
        <c:axId val="11749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749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invertIfNegative val="0"/>
          <c:cat>
            <c:strRef>
              <c:f>'SERVICIOS NO PRESTADOS'!$A$3:$A$12</c:f>
              <c:strCache>
                <c:ptCount val="10"/>
                <c:pt idx="0">
                  <c:v>REUMATOLOGIA</c:v>
                </c:pt>
                <c:pt idx="1">
                  <c:v>MEDICINA NUCLEAR</c:v>
                </c:pt>
                <c:pt idx="2">
                  <c:v>ELECTRORETINOGRAFIA</c:v>
                </c:pt>
                <c:pt idx="3">
                  <c:v>PSIQUIATRIA</c:v>
                </c:pt>
                <c:pt idx="4">
                  <c:v>HEMATOLOGIA</c:v>
                </c:pt>
                <c:pt idx="5">
                  <c:v>CIRUGIA MAXILOFACIAL</c:v>
                </c:pt>
                <c:pt idx="6">
                  <c:v>AUDIOMETRIA</c:v>
                </c:pt>
                <c:pt idx="7">
                  <c:v>GASTROENTEROLOGIA</c:v>
                </c:pt>
                <c:pt idx="8">
                  <c:v>FISIATRIA</c:v>
                </c:pt>
                <c:pt idx="9">
                  <c:v>MASTOLOGIA</c:v>
                </c:pt>
              </c:strCache>
            </c:strRef>
          </c:cat>
          <c:val>
            <c:numRef>
              <c:f>'SERVICIOS NO PRESTADOS'!$B$3:$B$12</c:f>
              <c:numCache>
                <c:formatCode>General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2-4084-9E97-30B2BB1A2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634176"/>
        <c:axId val="117565696"/>
      </c:barChart>
      <c:valAx>
        <c:axId val="117565696"/>
        <c:scaling>
          <c:orientation val="minMax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15634176"/>
        <c:crossesAt val="0"/>
        <c:crossBetween val="between"/>
      </c:valAx>
      <c:catAx>
        <c:axId val="11563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17565696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0.95115422997985277"/>
          <c:h val="0.941271325219461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[1]FEBRERO!$B$3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cat>
            <c:strRef>
              <c:f>[1]FEBRERO!$A$3:$A$36</c:f>
              <c:strCache>
                <c:ptCount val="34"/>
                <c:pt idx="0">
                  <c:v>ALERGOLOGIA </c:v>
                </c:pt>
                <c:pt idx="1">
                  <c:v>AUDIOMETRIA</c:v>
                </c:pt>
                <c:pt idx="2">
                  <c:v>CARDIOVASCULAR PEDIHATRICO </c:v>
                </c:pt>
                <c:pt idx="3">
                  <c:v>CIRUGIA MAXILOFACIAL</c:v>
                </c:pt>
                <c:pt idx="4">
                  <c:v>COLONDOSCOPIA</c:v>
                </c:pt>
                <c:pt idx="5">
                  <c:v>CONSULTA DE CORNEA</c:v>
                </c:pt>
                <c:pt idx="6">
                  <c:v>CORNEOLOGO </c:v>
                </c:pt>
                <c:pt idx="7">
                  <c:v>ELECTROENCEFALOGRAMA</c:v>
                </c:pt>
                <c:pt idx="8">
                  <c:v>ELECTRORETINOGRAMA MULTIFOCAL</c:v>
                </c:pt>
                <c:pt idx="9">
                  <c:v>FISIATRIA</c:v>
                </c:pt>
                <c:pt idx="10">
                  <c:v>GASTROENTEROLOGIA </c:v>
                </c:pt>
                <c:pt idx="11">
                  <c:v>IMITANCIA ACÚSTICA [IMPEDANCIOMETRIA]</c:v>
                </c:pt>
                <c:pt idx="12">
                  <c:v>IMPEDANCIOMETRIA</c:v>
                </c:pt>
                <c:pt idx="13">
                  <c:v>IMPEDANCIOMETRIA </c:v>
                </c:pt>
                <c:pt idx="14">
                  <c:v>LOGOAUDIOMETRIA</c:v>
                </c:pt>
                <c:pt idx="15">
                  <c:v>LOGOAUDIOMETRIA </c:v>
                </c:pt>
                <c:pt idx="16">
                  <c:v>MAMOGRAFIA</c:v>
                </c:pt>
                <c:pt idx="17">
                  <c:v>MAXILOFACIAL </c:v>
                </c:pt>
                <c:pt idx="18">
                  <c:v>MEDICINA FAMILIAR</c:v>
                </c:pt>
                <c:pt idx="19">
                  <c:v>NEFROLOGIA</c:v>
                </c:pt>
                <c:pt idx="20">
                  <c:v>NUEROLOGIA PEDIATRICA</c:v>
                </c:pt>
                <c:pt idx="21">
                  <c:v>ONCOLOGIA</c:v>
                </c:pt>
                <c:pt idx="22">
                  <c:v>OPTOMETRIA</c:v>
                </c:pt>
                <c:pt idx="23">
                  <c:v>OSTEOCEMENTARIA</c:v>
                </c:pt>
                <c:pt idx="24">
                  <c:v>OSTEODENSITOMETRIA</c:v>
                </c:pt>
                <c:pt idx="25">
                  <c:v> PARESENTESIS  ABDOMINALM ESPECIALISTA EN CORNEA</c:v>
                </c:pt>
                <c:pt idx="26">
                  <c:v>PEDIATRIA</c:v>
                </c:pt>
                <c:pt idx="27">
                  <c:v>PERFUSION MIOCARDICA</c:v>
                </c:pt>
                <c:pt idx="28">
                  <c:v>PSIQUIATRIA</c:v>
                </c:pt>
                <c:pt idx="29">
                  <c:v> RADIOLOGIA INTERVENSIONISTA</c:v>
                </c:pt>
                <c:pt idx="30">
                  <c:v>RECTOSIGMOIDOSCOPIA</c:v>
                </c:pt>
                <c:pt idx="31">
                  <c:v>RESONANCIA MAGNETICA</c:v>
                </c:pt>
                <c:pt idx="32">
                  <c:v>RESONANCIA NUCLEAR MAGNETICA</c:v>
                </c:pt>
                <c:pt idx="33">
                  <c:v> REUMATOLOGIA </c:v>
                </c:pt>
              </c:strCache>
            </c:strRef>
          </c:cat>
          <c:val>
            <c:numRef>
              <c:f>[1]FEBRERO!$B$4:$B$36</c:f>
              <c:numCache>
                <c:formatCode>General</c:formatCode>
                <c:ptCount val="3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  <c:pt idx="27">
                  <c:v>5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  <c:pt idx="3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B8-460B-AED1-0A9185158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04192"/>
        <c:axId val="117702656"/>
      </c:barChart>
      <c:valAx>
        <c:axId val="117702656"/>
        <c:scaling>
          <c:orientation val="minMax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17704192"/>
        <c:crossesAt val="0"/>
        <c:crossBetween val="between"/>
      </c:valAx>
      <c:catAx>
        <c:axId val="1177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17702656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[1]MARZO_!$B$26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cat>
            <c:strRef>
              <c:f>[1]MARZO_!$A$2:$A$27</c:f>
              <c:strCache>
                <c:ptCount val="26"/>
                <c:pt idx="1">
                  <c:v>AUDIMETRIA POR OBSERVACION DEL COMPORTAMIENTO </c:v>
                </c:pt>
                <c:pt idx="2">
                  <c:v>AUDIOMETRIA POR REFUERZO VISUAL</c:v>
                </c:pt>
                <c:pt idx="3">
                  <c:v>CIRUGIA MAXILOFACIAL</c:v>
                </c:pt>
                <c:pt idx="4">
                  <c:v>CURVA DE FLUJO VOLUMEN PRE Y POST BRONCO DILATADORES</c:v>
                </c:pt>
                <c:pt idx="5">
                  <c:v>ELECTROENCEFALOGRAMA</c:v>
                </c:pt>
                <c:pt idx="6">
                  <c:v>ELECTROMIOGRAFÍA EN CADA EXTREMIDAD (UNO O MAS MUSCULOS)</c:v>
                </c:pt>
                <c:pt idx="7">
                  <c:v>ESOFAGOGASTRODUDENOSCOPIA</c:v>
                </c:pt>
                <c:pt idx="8">
                  <c:v>ESPIROMETRIA</c:v>
                </c:pt>
                <c:pt idx="9">
                  <c:v>FISIATRIA</c:v>
                </c:pt>
                <c:pt idx="10">
                  <c:v>GASTROINTEROLOGIA</c:v>
                </c:pt>
                <c:pt idx="11">
                  <c:v>INFECTOLOGIA PEDIATRICA</c:v>
                </c:pt>
                <c:pt idx="12">
                  <c:v>LOGOAUDIOMETRIA</c:v>
                </c:pt>
                <c:pt idx="13">
                  <c:v>MASTOLOGIA</c:v>
                </c:pt>
                <c:pt idx="14">
                  <c:v>MONITOREO CONTINUO DE GLUCOSA</c:v>
                </c:pt>
                <c:pt idx="15">
                  <c:v>NEFROLOGIA</c:v>
                </c:pt>
                <c:pt idx="16">
                  <c:v>NEUROCONDUCCION POR CADA EXTREMIDAD (UNO O MAS NERVIOS)</c:v>
                </c:pt>
                <c:pt idx="17">
                  <c:v>NEUROLOGIA PEDIATRICA </c:v>
                </c:pt>
                <c:pt idx="18">
                  <c:v>OPTOMETRIA</c:v>
                </c:pt>
                <c:pt idx="19">
                  <c:v>POLISONOGRAFIA</c:v>
                </c:pt>
                <c:pt idx="20">
                  <c:v>PSIQUIATRIA</c:v>
                </c:pt>
                <c:pt idx="21">
                  <c:v>QUIMIOFOTOTERAPIA </c:v>
                </c:pt>
                <c:pt idx="22">
                  <c:v>REUMATOLOGIA</c:v>
                </c:pt>
                <c:pt idx="23">
                  <c:v>UROLOGIA ONCOLOGICA</c:v>
                </c:pt>
                <c:pt idx="24">
                  <c:v>AUDIOMETRIA TONAL</c:v>
                </c:pt>
                <c:pt idx="25">
                  <c:v>ALERGOLOGIA </c:v>
                </c:pt>
              </c:strCache>
            </c:strRef>
          </c:cat>
          <c:val>
            <c:numRef>
              <c:f>[1]MARZO_!$B$2:$B$27</c:f>
              <c:numCache>
                <c:formatCode>General</c:formatCode>
                <c:ptCount val="26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6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A-48DD-87EE-A8607499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29920"/>
        <c:axId val="117728384"/>
      </c:barChart>
      <c:valAx>
        <c:axId val="117728384"/>
        <c:scaling>
          <c:orientation val="minMax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17729920"/>
        <c:crossesAt val="0"/>
        <c:crossBetween val="between"/>
      </c:valAx>
      <c:catAx>
        <c:axId val="11772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17728384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es-CO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Días Oportunidad Ortopedia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437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F4-4D7C-A617-842D1313D41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8F4-4D7C-A617-842D1313D41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8F4-4D7C-A617-842D1313D41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8F4-4D7C-A617-842D1313D41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8F4-4D7C-A617-842D1313D4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0" i="0" u="none" strike="noStrike" kern="1200" baseline="0">
                    <a:solidFill>
                      <a:srgbClr val="404040"/>
                    </a:solidFill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GRAFICAS!$A$41:$L$41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GRAFICAS!$A$42:$L$42</c:f>
              <c:numCache>
                <c:formatCode>General</c:formatCode>
                <c:ptCount val="12"/>
                <c:pt idx="0">
                  <c:v>44</c:v>
                </c:pt>
                <c:pt idx="1">
                  <c:v>44</c:v>
                </c:pt>
                <c:pt idx="2">
                  <c:v>31</c:v>
                </c:pt>
                <c:pt idx="3">
                  <c:v>45</c:v>
                </c:pt>
                <c:pt idx="4">
                  <c:v>61</c:v>
                </c:pt>
                <c:pt idx="5">
                  <c:v>60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F4-4D7C-A617-842D1313D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546736"/>
        <c:axId val="433543128"/>
      </c:lineChart>
      <c:valAx>
        <c:axId val="433543128"/>
        <c:scaling>
          <c:orientation val="minMax"/>
          <c:max val="100"/>
        </c:scaling>
        <c:delete val="0"/>
        <c:axPos val="l"/>
        <c:majorGridlines>
          <c:spPr>
            <a:ln w="9363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33546736"/>
        <c:crosses val="autoZero"/>
        <c:crossBetween val="between"/>
      </c:valAx>
      <c:catAx>
        <c:axId val="43354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363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33543128"/>
        <c:crossesAt val="0"/>
        <c:auto val="1"/>
        <c:lblAlgn val="ctr"/>
        <c:lblOffset val="100"/>
        <c:noMultiLvlLbl val="0"/>
      </c:catAx>
      <c:spPr>
        <a:gradFill>
          <a:gsLst>
            <a:gs pos="0">
              <a:srgbClr val="9AB5E4"/>
            </a:gs>
            <a:gs pos="100000">
              <a:srgbClr val="C2D1ED"/>
            </a:gs>
          </a:gsLst>
          <a:lin ang="5400000"/>
        </a:gra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363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invertIfNegative val="0"/>
          <c:cat>
            <c:strRef>
              <c:f>[1]ABRIL!$A$3:$A$30</c:f>
              <c:strCache>
                <c:ptCount val="28"/>
                <c:pt idx="0">
                  <c:v>PERFUSIÓN   MIOCARDICA CON PRUEBA DE ESTRESS</c:v>
                </c:pt>
                <c:pt idx="1">
                  <c:v>GASES  ARTERIALES EN REPOSO Ó  EJERCICIO</c:v>
                </c:pt>
                <c:pt idx="2">
                  <c:v>CONSULTA DE   GENETICA</c:v>
                </c:pt>
                <c:pt idx="3">
                  <c:v>TERAPIA  RESPIRATORIA</c:v>
                </c:pt>
                <c:pt idx="4">
                  <c:v>AUDIOMETRÍA DE TONOS  AEREOS  PUROS</c:v>
                </c:pt>
                <c:pt idx="5">
                  <c:v>DEPORTOLOGÍA</c:v>
                </c:pt>
                <c:pt idx="6">
                  <c:v>ESOFAGRAMA</c:v>
                </c:pt>
                <c:pt idx="7">
                  <c:v>MASTOLOGIA</c:v>
                </c:pt>
                <c:pt idx="8">
                  <c:v>TERAPIA  RESPIRATORIA</c:v>
                </c:pt>
                <c:pt idx="9">
                  <c:v>NEUROLOGÍA PEDIATRA</c:v>
                </c:pt>
                <c:pt idx="10">
                  <c:v>AUDIOMETRÍA DE TONOS  AEREOS  PUROS</c:v>
                </c:pt>
                <c:pt idx="11">
                  <c:v>ALERGOLOGÍA</c:v>
                </c:pt>
                <c:pt idx="12">
                  <c:v>REUMATOLOGÍA</c:v>
                </c:pt>
                <c:pt idx="13">
                  <c:v>NEFROLOGÍA</c:v>
                </c:pt>
                <c:pt idx="14">
                  <c:v>COLANGIOPANCREOGRAFÍA  VIA  ENDOSCOPICA</c:v>
                </c:pt>
                <c:pt idx="15">
                  <c:v>MAMOGRAFÍA</c:v>
                </c:pt>
                <c:pt idx="16">
                  <c:v>PSIQUIATRÍA</c:v>
                </c:pt>
                <c:pt idx="17">
                  <c:v>REUMATOLOGÍA</c:v>
                </c:pt>
                <c:pt idx="18">
                  <c:v>LOBO AUDIOMETRÍA</c:v>
                </c:pt>
                <c:pt idx="19">
                  <c:v>FISIATRA</c:v>
                </c:pt>
                <c:pt idx="20">
                  <c:v>OPTOMETRÍA</c:v>
                </c:pt>
                <c:pt idx="21">
                  <c:v>TERAPIA  FISICA</c:v>
                </c:pt>
                <c:pt idx="22">
                  <c:v>ESPIROMETRÍA</c:v>
                </c:pt>
                <c:pt idx="23">
                  <c:v>CONSULTA DE   CORNEA</c:v>
                </c:pt>
                <c:pt idx="24">
                  <c:v>GASTROENTEROLOGÍA</c:v>
                </c:pt>
                <c:pt idx="25">
                  <c:v>OSTEODESINTOMETRIA</c:v>
                </c:pt>
                <c:pt idx="26">
                  <c:v>POLISONOGRAFÍA EN  TITULACIÓN DE CRAP NASAL</c:v>
                </c:pt>
                <c:pt idx="27">
                  <c:v>TRATOSIMOIDOSCOPIA</c:v>
                </c:pt>
              </c:strCache>
            </c:strRef>
          </c:cat>
          <c:val>
            <c:numRef>
              <c:f>[1]ABRIL!$B$3:$B$30</c:f>
              <c:numCache>
                <c:formatCode>General</c:formatCode>
                <c:ptCount val="28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4-4410-A95C-CD01EAD3F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31104"/>
        <c:axId val="117746688"/>
      </c:barChart>
      <c:valAx>
        <c:axId val="117746688"/>
        <c:scaling>
          <c:orientation val="minMax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18031104"/>
        <c:crossesAt val="0"/>
        <c:crossBetween val="between"/>
      </c:valAx>
      <c:catAx>
        <c:axId val="11803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117746688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Servicio</a:t>
            </a:r>
            <a:r>
              <a:rPr lang="es-CO" baseline="0"/>
              <a:t> No prestados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NO PRESTADOS'!$A$129:$A$147</c:f>
              <c:strCache>
                <c:ptCount val="19"/>
                <c:pt idx="0">
                  <c:v>REUMATOLOGIA</c:v>
                </c:pt>
                <c:pt idx="1">
                  <c:v>NEFROLOGIA</c:v>
                </c:pt>
                <c:pt idx="2">
                  <c:v>OSTEODESINTOMETRIA</c:v>
                </c:pt>
                <c:pt idx="3">
                  <c:v>PSIQUIATRIA</c:v>
                </c:pt>
                <c:pt idx="4">
                  <c:v>MASTOLOGIA</c:v>
                </c:pt>
                <c:pt idx="5">
                  <c:v>estudio polisomnografico completo con oximetria</c:v>
                </c:pt>
                <c:pt idx="6">
                  <c:v>fonoaudiología</c:v>
                </c:pt>
                <c:pt idx="7">
                  <c:v>GASTROENTEROLOGIA</c:v>
                </c:pt>
                <c:pt idx="8">
                  <c:v>FISIATRIA</c:v>
                </c:pt>
                <c:pt idx="9">
                  <c:v>OPTOMETRIA</c:v>
                </c:pt>
                <c:pt idx="10">
                  <c:v>IMITACION   ACUSTICA</c:v>
                </c:pt>
                <c:pt idx="11">
                  <c:v>EPILEPTOLOGO </c:v>
                </c:pt>
                <c:pt idx="12">
                  <c:v>Neumología Pediátrica </c:v>
                </c:pt>
                <c:pt idx="13">
                  <c:v>URETROCISTOGRAFIA MICCIONAL</c:v>
                </c:pt>
                <c:pt idx="14">
                  <c:v>ENCEFALOGRAMA</c:v>
                </c:pt>
                <c:pt idx="15">
                  <c:v>PLETISMOGRAFIA DE VASOS ARTERIALES EN MIEMBROS INFERIORES</c:v>
                </c:pt>
                <c:pt idx="16">
                  <c:v>PRUEBA DE ESFUERZO  CARDIOPULMONAR</c:v>
                </c:pt>
                <c:pt idx="17">
                  <c:v>PRUEBA DE ESTIMULO REPITITIVA</c:v>
                </c:pt>
                <c:pt idx="18">
                  <c:v>PEDIATRIA</c:v>
                </c:pt>
              </c:strCache>
            </c:strRef>
          </c:cat>
          <c:val>
            <c:numRef>
              <c:f>'SERVICIOS NO PRESTADOS'!$B$129:$B$147</c:f>
              <c:numCache>
                <c:formatCode>General</c:formatCode>
                <c:ptCount val="19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C-479E-ACA6-1E5E1AC52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5915144"/>
        <c:axId val="415923672"/>
      </c:barChart>
      <c:catAx>
        <c:axId val="415915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5923672"/>
        <c:crosses val="autoZero"/>
        <c:auto val="1"/>
        <c:lblAlgn val="ctr"/>
        <c:lblOffset val="100"/>
        <c:noMultiLvlLbl val="0"/>
      </c:catAx>
      <c:valAx>
        <c:axId val="41592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5915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4.9788208803125282E-2"/>
          <c:y val="0.2191849121074318"/>
          <c:w val="0.75777574456314034"/>
          <c:h val="0.72477639397484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[2]JUNIO!$B$1</c:f>
              <c:strCache>
                <c:ptCount val="1"/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cat>
            <c:strRef>
              <c:f>[2]JUNIO!$A$2:$A$24</c:f>
              <c:strCache>
                <c:ptCount val="23"/>
                <c:pt idx="0">
                  <c:v>REUMATOLOGÍA </c:v>
                </c:pt>
                <c:pt idx="1">
                  <c:v>OSTEODENSITOMETRÍA </c:v>
                </c:pt>
                <c:pt idx="2">
                  <c:v>ESPIROMETRIA O CURVA DE FLUJO VOLUMEN PRE Y POST BRONCODILATADORES </c:v>
                </c:pt>
                <c:pt idx="3">
                  <c:v>NEUROLOGÍA PEDIÁTRICA </c:v>
                </c:pt>
                <c:pt idx="4">
                  <c:v>PEDIATRIA </c:v>
                </c:pt>
                <c:pt idx="5">
                  <c:v>FISIATRÍA </c:v>
                </c:pt>
                <c:pt idx="6">
                  <c:v>CIRUGÍA PEADIATRICA </c:v>
                </c:pt>
                <c:pt idx="7">
                  <c:v>ESPIROMETRIA SIMPLE </c:v>
                </c:pt>
                <c:pt idx="8">
                  <c:v>CIRUGÍA MAXILOFACIAL </c:v>
                </c:pt>
                <c:pt idx="9">
                  <c:v>GASTROENTEROLOGÍA </c:v>
                </c:pt>
                <c:pt idx="10">
                  <c:v>PSIQUIATRIA </c:v>
                </c:pt>
                <c:pt idx="11">
                  <c:v>OPTOMETRÍA  </c:v>
                </c:pt>
                <c:pt idx="12">
                  <c:v>CONSULTA DE CORNEA </c:v>
                </c:pt>
                <c:pt idx="13">
                  <c:v>CLINICA DEL DOLOR  </c:v>
                </c:pt>
                <c:pt idx="14">
                  <c:v>NEUMOLOGÍA PEDIÁTRICA </c:v>
                </c:pt>
                <c:pt idx="15">
                  <c:v>GASTROENTEROLOGÍA PEDIATRICA </c:v>
                </c:pt>
                <c:pt idx="16">
                  <c:v>INYECTOLOGIA 1INYECTOLOGÍA PEDIATRICA 1</c:v>
                </c:pt>
                <c:pt idx="17">
                  <c:v>ESPIROMETRIA 1</c:v>
                </c:pt>
                <c:pt idx="18">
                  <c:v>OXINOMETRIA  1</c:v>
                </c:pt>
                <c:pt idx="19">
                  <c:v>ENCEFALOGRAMA 1</c:v>
                </c:pt>
                <c:pt idx="20">
                  <c:v>TERAPIA RESPIRATORIAL INTEGRAL  1</c:v>
                </c:pt>
                <c:pt idx="21">
                  <c:v>NEFROLOGIA 3</c:v>
                </c:pt>
              </c:strCache>
            </c:strRef>
          </c:cat>
          <c:val>
            <c:numRef>
              <c:f>[2]JUNIO!$B$2:$B$24</c:f>
              <c:numCache>
                <c:formatCode>General</c:formatCode>
                <c:ptCount val="23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0-46BD-86D5-6075E902D5C4}"/>
            </c:ext>
          </c:extLst>
        </c:ser>
        <c:ser>
          <c:idx val="1"/>
          <c:order val="1"/>
          <c:tx>
            <c:strRef>
              <c:f>[2]JUNIO!$C$1</c:f>
              <c:strCache>
                <c:ptCount val="1"/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cat>
            <c:strRef>
              <c:f>[2]JUNIO!$A$2:$A$24</c:f>
              <c:strCache>
                <c:ptCount val="23"/>
                <c:pt idx="0">
                  <c:v>REUMATOLOGÍA </c:v>
                </c:pt>
                <c:pt idx="1">
                  <c:v>OSTEODENSITOMETRÍA </c:v>
                </c:pt>
                <c:pt idx="2">
                  <c:v>ESPIROMETRIA O CURVA DE FLUJO VOLUMEN PRE Y POST BRONCODILATADORES </c:v>
                </c:pt>
                <c:pt idx="3">
                  <c:v>NEUROLOGÍA PEDIÁTRICA </c:v>
                </c:pt>
                <c:pt idx="4">
                  <c:v>PEDIATRIA </c:v>
                </c:pt>
                <c:pt idx="5">
                  <c:v>FISIATRÍA </c:v>
                </c:pt>
                <c:pt idx="6">
                  <c:v>CIRUGÍA PEADIATRICA </c:v>
                </c:pt>
                <c:pt idx="7">
                  <c:v>ESPIROMETRIA SIMPLE </c:v>
                </c:pt>
                <c:pt idx="8">
                  <c:v>CIRUGÍA MAXILOFACIAL </c:v>
                </c:pt>
                <c:pt idx="9">
                  <c:v>GASTROENTEROLOGÍA </c:v>
                </c:pt>
                <c:pt idx="10">
                  <c:v>PSIQUIATRIA </c:v>
                </c:pt>
                <c:pt idx="11">
                  <c:v>OPTOMETRÍA  </c:v>
                </c:pt>
                <c:pt idx="12">
                  <c:v>CONSULTA DE CORNEA </c:v>
                </c:pt>
                <c:pt idx="13">
                  <c:v>CLINICA DEL DOLOR  </c:v>
                </c:pt>
                <c:pt idx="14">
                  <c:v>NEUMOLOGÍA PEDIÁTRICA </c:v>
                </c:pt>
                <c:pt idx="15">
                  <c:v>GASTROENTEROLOGÍA PEDIATRICA </c:v>
                </c:pt>
                <c:pt idx="16">
                  <c:v>INYECTOLOGIA 1INYECTOLOGÍA PEDIATRICA 1</c:v>
                </c:pt>
                <c:pt idx="17">
                  <c:v>ESPIROMETRIA 1</c:v>
                </c:pt>
                <c:pt idx="18">
                  <c:v>OXINOMETRIA  1</c:v>
                </c:pt>
                <c:pt idx="19">
                  <c:v>ENCEFALOGRAMA 1</c:v>
                </c:pt>
                <c:pt idx="20">
                  <c:v>TERAPIA RESPIRATORIAL INTEGRAL  1</c:v>
                </c:pt>
                <c:pt idx="21">
                  <c:v>NEFROLOGIA 3</c:v>
                </c:pt>
              </c:strCache>
            </c:strRef>
          </c:cat>
          <c:val>
            <c:numRef>
              <c:f>[2]JUNIO!$C$2:$C$24</c:f>
              <c:numCache>
                <c:formatCode>General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1-4260-46BD-86D5-6075E902D5C4}"/>
            </c:ext>
          </c:extLst>
        </c:ser>
        <c:ser>
          <c:idx val="2"/>
          <c:order val="2"/>
          <c:tx>
            <c:strRef>
              <c:f>[2]JUNIO!$D$1</c:f>
              <c:strCache>
                <c:ptCount val="1"/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invertIfNegative val="0"/>
          <c:cat>
            <c:strRef>
              <c:f>[2]JUNIO!$A$2:$A$24</c:f>
              <c:strCache>
                <c:ptCount val="23"/>
                <c:pt idx="0">
                  <c:v>REUMATOLOGÍA </c:v>
                </c:pt>
                <c:pt idx="1">
                  <c:v>OSTEODENSITOMETRÍA </c:v>
                </c:pt>
                <c:pt idx="2">
                  <c:v>ESPIROMETRIA O CURVA DE FLUJO VOLUMEN PRE Y POST BRONCODILATADORES </c:v>
                </c:pt>
                <c:pt idx="3">
                  <c:v>NEUROLOGÍA PEDIÁTRICA </c:v>
                </c:pt>
                <c:pt idx="4">
                  <c:v>PEDIATRIA </c:v>
                </c:pt>
                <c:pt idx="5">
                  <c:v>FISIATRÍA </c:v>
                </c:pt>
                <c:pt idx="6">
                  <c:v>CIRUGÍA PEADIATRICA </c:v>
                </c:pt>
                <c:pt idx="7">
                  <c:v>ESPIROMETRIA SIMPLE </c:v>
                </c:pt>
                <c:pt idx="8">
                  <c:v>CIRUGÍA MAXILOFACIAL </c:v>
                </c:pt>
                <c:pt idx="9">
                  <c:v>GASTROENTEROLOGÍA </c:v>
                </c:pt>
                <c:pt idx="10">
                  <c:v>PSIQUIATRIA </c:v>
                </c:pt>
                <c:pt idx="11">
                  <c:v>OPTOMETRÍA  </c:v>
                </c:pt>
                <c:pt idx="12">
                  <c:v>CONSULTA DE CORNEA </c:v>
                </c:pt>
                <c:pt idx="13">
                  <c:v>CLINICA DEL DOLOR  </c:v>
                </c:pt>
                <c:pt idx="14">
                  <c:v>NEUMOLOGÍA PEDIÁTRICA </c:v>
                </c:pt>
                <c:pt idx="15">
                  <c:v>GASTROENTEROLOGÍA PEDIATRICA </c:v>
                </c:pt>
                <c:pt idx="16">
                  <c:v>INYECTOLOGIA 1INYECTOLOGÍA PEDIATRICA 1</c:v>
                </c:pt>
                <c:pt idx="17">
                  <c:v>ESPIROMETRIA 1</c:v>
                </c:pt>
                <c:pt idx="18">
                  <c:v>OXINOMETRIA  1</c:v>
                </c:pt>
                <c:pt idx="19">
                  <c:v>ENCEFALOGRAMA 1</c:v>
                </c:pt>
                <c:pt idx="20">
                  <c:v>TERAPIA RESPIRATORIAL INTEGRAL  1</c:v>
                </c:pt>
                <c:pt idx="21">
                  <c:v>NEFROLOGIA 3</c:v>
                </c:pt>
              </c:strCache>
            </c:strRef>
          </c:cat>
          <c:val>
            <c:numRef>
              <c:f>[2]JUNIO!$D$2:$D$24</c:f>
              <c:numCache>
                <c:formatCode>General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2-4260-46BD-86D5-6075E902D5C4}"/>
            </c:ext>
          </c:extLst>
        </c:ser>
        <c:ser>
          <c:idx val="3"/>
          <c:order val="3"/>
          <c:tx>
            <c:strRef>
              <c:f>[2]JUNIO!$E$1</c:f>
              <c:strCache>
                <c:ptCount val="1"/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cat>
            <c:strRef>
              <c:f>[2]JUNIO!$A$2:$A$24</c:f>
              <c:strCache>
                <c:ptCount val="23"/>
                <c:pt idx="0">
                  <c:v>REUMATOLOGÍA </c:v>
                </c:pt>
                <c:pt idx="1">
                  <c:v>OSTEODENSITOMETRÍA </c:v>
                </c:pt>
                <c:pt idx="2">
                  <c:v>ESPIROMETRIA O CURVA DE FLUJO VOLUMEN PRE Y POST BRONCODILATADORES </c:v>
                </c:pt>
                <c:pt idx="3">
                  <c:v>NEUROLOGÍA PEDIÁTRICA </c:v>
                </c:pt>
                <c:pt idx="4">
                  <c:v>PEDIATRIA </c:v>
                </c:pt>
                <c:pt idx="5">
                  <c:v>FISIATRÍA </c:v>
                </c:pt>
                <c:pt idx="6">
                  <c:v>CIRUGÍA PEADIATRICA </c:v>
                </c:pt>
                <c:pt idx="7">
                  <c:v>ESPIROMETRIA SIMPLE </c:v>
                </c:pt>
                <c:pt idx="8">
                  <c:v>CIRUGÍA MAXILOFACIAL </c:v>
                </c:pt>
                <c:pt idx="9">
                  <c:v>GASTROENTEROLOGÍA </c:v>
                </c:pt>
                <c:pt idx="10">
                  <c:v>PSIQUIATRIA </c:v>
                </c:pt>
                <c:pt idx="11">
                  <c:v>OPTOMETRÍA  </c:v>
                </c:pt>
                <c:pt idx="12">
                  <c:v>CONSULTA DE CORNEA </c:v>
                </c:pt>
                <c:pt idx="13">
                  <c:v>CLINICA DEL DOLOR  </c:v>
                </c:pt>
                <c:pt idx="14">
                  <c:v>NEUMOLOGÍA PEDIÁTRICA </c:v>
                </c:pt>
                <c:pt idx="15">
                  <c:v>GASTROENTEROLOGÍA PEDIATRICA </c:v>
                </c:pt>
                <c:pt idx="16">
                  <c:v>INYECTOLOGIA 1INYECTOLOGÍA PEDIATRICA 1</c:v>
                </c:pt>
                <c:pt idx="17">
                  <c:v>ESPIROMETRIA 1</c:v>
                </c:pt>
                <c:pt idx="18">
                  <c:v>OXINOMETRIA  1</c:v>
                </c:pt>
                <c:pt idx="19">
                  <c:v>ENCEFALOGRAMA 1</c:v>
                </c:pt>
                <c:pt idx="20">
                  <c:v>TERAPIA RESPIRATORIAL INTEGRAL  1</c:v>
                </c:pt>
                <c:pt idx="21">
                  <c:v>NEFROLOGIA 3</c:v>
                </c:pt>
              </c:strCache>
            </c:strRef>
          </c:cat>
          <c:val>
            <c:numRef>
              <c:f>[2]JUNIO!$E$2:$E$24</c:f>
              <c:numCache>
                <c:formatCode>General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3-4260-46BD-86D5-6075E902D5C4}"/>
            </c:ext>
          </c:extLst>
        </c:ser>
        <c:ser>
          <c:idx val="4"/>
          <c:order val="4"/>
          <c:tx>
            <c:strRef>
              <c:f>[2]JUNIO!$F$1</c:f>
              <c:strCache>
                <c:ptCount val="1"/>
              </c:strCache>
            </c:strRef>
          </c:tx>
          <c:spPr>
            <a:solidFill>
              <a:srgbClr val="7E0021"/>
            </a:solidFill>
            <a:ln>
              <a:noFill/>
            </a:ln>
          </c:spPr>
          <c:invertIfNegative val="0"/>
          <c:cat>
            <c:strRef>
              <c:f>[2]JUNIO!$A$2:$A$24</c:f>
              <c:strCache>
                <c:ptCount val="23"/>
                <c:pt idx="0">
                  <c:v>REUMATOLOGÍA </c:v>
                </c:pt>
                <c:pt idx="1">
                  <c:v>OSTEODENSITOMETRÍA </c:v>
                </c:pt>
                <c:pt idx="2">
                  <c:v>ESPIROMETRIA O CURVA DE FLUJO VOLUMEN PRE Y POST BRONCODILATADORES </c:v>
                </c:pt>
                <c:pt idx="3">
                  <c:v>NEUROLOGÍA PEDIÁTRICA </c:v>
                </c:pt>
                <c:pt idx="4">
                  <c:v>PEDIATRIA </c:v>
                </c:pt>
                <c:pt idx="5">
                  <c:v>FISIATRÍA </c:v>
                </c:pt>
                <c:pt idx="6">
                  <c:v>CIRUGÍA PEADIATRICA </c:v>
                </c:pt>
                <c:pt idx="7">
                  <c:v>ESPIROMETRIA SIMPLE </c:v>
                </c:pt>
                <c:pt idx="8">
                  <c:v>CIRUGÍA MAXILOFACIAL </c:v>
                </c:pt>
                <c:pt idx="9">
                  <c:v>GASTROENTEROLOGÍA </c:v>
                </c:pt>
                <c:pt idx="10">
                  <c:v>PSIQUIATRIA </c:v>
                </c:pt>
                <c:pt idx="11">
                  <c:v>OPTOMETRÍA  </c:v>
                </c:pt>
                <c:pt idx="12">
                  <c:v>CONSULTA DE CORNEA </c:v>
                </c:pt>
                <c:pt idx="13">
                  <c:v>CLINICA DEL DOLOR  </c:v>
                </c:pt>
                <c:pt idx="14">
                  <c:v>NEUMOLOGÍA PEDIÁTRICA </c:v>
                </c:pt>
                <c:pt idx="15">
                  <c:v>GASTROENTEROLOGÍA PEDIATRICA </c:v>
                </c:pt>
                <c:pt idx="16">
                  <c:v>INYECTOLOGIA 1INYECTOLOGÍA PEDIATRICA 1</c:v>
                </c:pt>
                <c:pt idx="17">
                  <c:v>ESPIROMETRIA 1</c:v>
                </c:pt>
                <c:pt idx="18">
                  <c:v>OXINOMETRIA  1</c:v>
                </c:pt>
                <c:pt idx="19">
                  <c:v>ENCEFALOGRAMA 1</c:v>
                </c:pt>
                <c:pt idx="20">
                  <c:v>TERAPIA RESPIRATORIAL INTEGRAL  1</c:v>
                </c:pt>
                <c:pt idx="21">
                  <c:v>NEFROLOGIA 3</c:v>
                </c:pt>
              </c:strCache>
            </c:strRef>
          </c:cat>
          <c:val>
            <c:numRef>
              <c:f>[2]JUNIO!$F$2:$F$24</c:f>
              <c:numCache>
                <c:formatCode>General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4-4260-46BD-86D5-6075E902D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939920"/>
        <c:axId val="625931720"/>
      </c:barChart>
      <c:valAx>
        <c:axId val="625931720"/>
        <c:scaling>
          <c:orientation val="minMax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625939920"/>
        <c:crossesAt val="0"/>
        <c:crossBetween val="between"/>
      </c:valAx>
      <c:catAx>
        <c:axId val="62593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625931720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0.67895275730003757"/>
          <c:h val="0.959824012346010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[3]JULIO_!$A$2</c:f>
              <c:strCache>
                <c:ptCount val="1"/>
                <c:pt idx="0">
                  <c:v>NEUMOLOGÍA PEDIÁTRICA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cat>
            <c:strRef>
              <c:f>[3]JULIO_!$D$1</c:f>
              <c:strCache>
                <c:ptCount val="1"/>
                <c:pt idx="0">
                  <c:v>NÚMERO DE SOLICITUDES</c:v>
                </c:pt>
              </c:strCache>
            </c:strRef>
          </c:cat>
          <c:val>
            <c:numRef>
              <c:f>[3]JULIO_!$D$2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B-490D-BC48-B6132D5A370B}"/>
            </c:ext>
          </c:extLst>
        </c:ser>
        <c:ser>
          <c:idx val="1"/>
          <c:order val="1"/>
          <c:tx>
            <c:strRef>
              <c:f>[3]JULIO_!$A$3</c:f>
              <c:strCache>
                <c:ptCount val="1"/>
                <c:pt idx="0">
                  <c:v>MAXILOFACIAL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cat>
            <c:strRef>
              <c:f>[3]JULIO_!$D$1</c:f>
              <c:strCache>
                <c:ptCount val="1"/>
                <c:pt idx="0">
                  <c:v>NÚMERO DE SOLICITUDES</c:v>
                </c:pt>
              </c:strCache>
            </c:strRef>
          </c:cat>
          <c:val>
            <c:numRef>
              <c:f>[3]JULIO_!$D$3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5B-490D-BC48-B6132D5A370B}"/>
            </c:ext>
          </c:extLst>
        </c:ser>
        <c:ser>
          <c:idx val="2"/>
          <c:order val="2"/>
          <c:tx>
            <c:strRef>
              <c:f>[3]JULIO_!$A$4</c:f>
              <c:strCache>
                <c:ptCount val="1"/>
                <c:pt idx="0">
                  <c:v>NEUROLOGÍA PEDIÁTRICA</c:v>
                </c:pt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invertIfNegative val="0"/>
          <c:cat>
            <c:strRef>
              <c:f>[3]JULIO_!$D$1</c:f>
              <c:strCache>
                <c:ptCount val="1"/>
                <c:pt idx="0">
                  <c:v>NÚMERO DE SOLICITUDES</c:v>
                </c:pt>
              </c:strCache>
            </c:strRef>
          </c:cat>
          <c:val>
            <c:numRef>
              <c:f>[3]JULIO_!$D$4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5B-490D-BC48-B6132D5A370B}"/>
            </c:ext>
          </c:extLst>
        </c:ser>
        <c:ser>
          <c:idx val="3"/>
          <c:order val="3"/>
          <c:tx>
            <c:strRef>
              <c:f>[3]JULIO_!$A$5</c:f>
              <c:strCache>
                <c:ptCount val="1"/>
                <c:pt idx="0">
                  <c:v>PODOLOGÍA</c:v>
                </c:pt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cat>
            <c:strRef>
              <c:f>[3]JULIO_!$D$1</c:f>
              <c:strCache>
                <c:ptCount val="1"/>
                <c:pt idx="0">
                  <c:v>NÚMERO DE SOLICITUDES</c:v>
                </c:pt>
              </c:strCache>
            </c:strRef>
          </c:cat>
          <c:val>
            <c:numRef>
              <c:f>[3]JULIO_!$D$5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5B-490D-BC48-B6132D5A370B}"/>
            </c:ext>
          </c:extLst>
        </c:ser>
        <c:ser>
          <c:idx val="4"/>
          <c:order val="4"/>
          <c:tx>
            <c:strRef>
              <c:f>[3]JULIO_!$A$6</c:f>
              <c:strCache>
                <c:ptCount val="1"/>
                <c:pt idx="0">
                  <c:v>OPTOMETRÍA</c:v>
                </c:pt>
              </c:strCache>
            </c:strRef>
          </c:tx>
          <c:spPr>
            <a:solidFill>
              <a:srgbClr val="7E0021"/>
            </a:solidFill>
            <a:ln>
              <a:noFill/>
            </a:ln>
          </c:spPr>
          <c:invertIfNegative val="0"/>
          <c:cat>
            <c:strRef>
              <c:f>[3]JULIO_!$D$1</c:f>
              <c:strCache>
                <c:ptCount val="1"/>
                <c:pt idx="0">
                  <c:v>NÚMERO DE SOLICITUDES</c:v>
                </c:pt>
              </c:strCache>
            </c:strRef>
          </c:cat>
          <c:val>
            <c:numRef>
              <c:f>[3]JULIO_!$D$6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5B-490D-BC48-B6132D5A370B}"/>
            </c:ext>
          </c:extLst>
        </c:ser>
        <c:ser>
          <c:idx val="5"/>
          <c:order val="5"/>
          <c:tx>
            <c:strRef>
              <c:f>[3]JULIO_!$A$7</c:f>
              <c:strCache>
                <c:ptCount val="1"/>
                <c:pt idx="0">
                  <c:v>GASTROENTEROLOGÍA</c:v>
                </c:pt>
              </c:strCache>
            </c:strRef>
          </c:tx>
          <c:spPr>
            <a:solidFill>
              <a:srgbClr val="83CAFF"/>
            </a:solidFill>
            <a:ln>
              <a:noFill/>
            </a:ln>
          </c:spPr>
          <c:invertIfNegative val="0"/>
          <c:cat>
            <c:strRef>
              <c:f>[3]JULIO_!$D$1</c:f>
              <c:strCache>
                <c:ptCount val="1"/>
                <c:pt idx="0">
                  <c:v>NÚMERO DE SOLICITUDES</c:v>
                </c:pt>
              </c:strCache>
            </c:strRef>
          </c:cat>
          <c:val>
            <c:numRef>
              <c:f>[3]JULIO_!$D$7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5B-490D-BC48-B6132D5A370B}"/>
            </c:ext>
          </c:extLst>
        </c:ser>
        <c:ser>
          <c:idx val="6"/>
          <c:order val="6"/>
          <c:tx>
            <c:strRef>
              <c:f>[3]JULIO_!$A$8</c:f>
              <c:strCache>
                <c:ptCount val="1"/>
                <c:pt idx="0">
                  <c:v>NEFROLOGÍA</c:v>
                </c:pt>
              </c:strCache>
            </c:strRef>
          </c:tx>
          <c:spPr>
            <a:solidFill>
              <a:srgbClr val="314004"/>
            </a:solidFill>
            <a:ln>
              <a:noFill/>
            </a:ln>
          </c:spPr>
          <c:invertIfNegative val="0"/>
          <c:cat>
            <c:strRef>
              <c:f>[3]JULIO_!$D$1</c:f>
              <c:strCache>
                <c:ptCount val="1"/>
                <c:pt idx="0">
                  <c:v>NÚMERO DE SOLICITUDES</c:v>
                </c:pt>
              </c:strCache>
            </c:strRef>
          </c:cat>
          <c:val>
            <c:numRef>
              <c:f>[3]JULIO_!$D$8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5B-490D-BC48-B6132D5A370B}"/>
            </c:ext>
          </c:extLst>
        </c:ser>
        <c:ser>
          <c:idx val="7"/>
          <c:order val="7"/>
          <c:tx>
            <c:strRef>
              <c:f>[3]JULIO_!$A$9</c:f>
              <c:strCache>
                <c:ptCount val="1"/>
                <c:pt idx="0">
                  <c:v>GERIATRÍA</c:v>
                </c:pt>
              </c:strCache>
            </c:strRef>
          </c:tx>
          <c:spPr>
            <a:solidFill>
              <a:srgbClr val="AECF00"/>
            </a:solidFill>
            <a:ln>
              <a:noFill/>
            </a:ln>
          </c:spPr>
          <c:invertIfNegative val="0"/>
          <c:cat>
            <c:strRef>
              <c:f>[3]JULIO_!$D$1</c:f>
              <c:strCache>
                <c:ptCount val="1"/>
                <c:pt idx="0">
                  <c:v>NÚMERO DE SOLICITUDES</c:v>
                </c:pt>
              </c:strCache>
            </c:strRef>
          </c:cat>
          <c:val>
            <c:numRef>
              <c:f>[3]JULIO_!$D$9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5B-490D-BC48-B6132D5A370B}"/>
            </c:ext>
          </c:extLst>
        </c:ser>
        <c:ser>
          <c:idx val="8"/>
          <c:order val="8"/>
          <c:tx>
            <c:strRef>
              <c:f>[3]JULIO_!$A$10</c:f>
              <c:strCache>
                <c:ptCount val="1"/>
                <c:pt idx="0">
                  <c:v>DERMATOLOGÍA PEDIÁTRICA</c:v>
                </c:pt>
              </c:strCache>
            </c:strRef>
          </c:tx>
          <c:spPr>
            <a:solidFill>
              <a:srgbClr val="4B1F6F"/>
            </a:solidFill>
            <a:ln>
              <a:noFill/>
            </a:ln>
          </c:spPr>
          <c:invertIfNegative val="0"/>
          <c:cat>
            <c:strRef>
              <c:f>[3]JULIO_!$D$1</c:f>
              <c:strCache>
                <c:ptCount val="1"/>
                <c:pt idx="0">
                  <c:v>NÚMERO DE SOLICITUDES</c:v>
                </c:pt>
              </c:strCache>
            </c:strRef>
          </c:cat>
          <c:val>
            <c:numRef>
              <c:f>[3]JULIO_!$D$10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B-490D-BC48-B6132D5A370B}"/>
            </c:ext>
          </c:extLst>
        </c:ser>
        <c:ser>
          <c:idx val="9"/>
          <c:order val="9"/>
          <c:tx>
            <c:strRef>
              <c:f>[3]JULIO_!$A$11</c:f>
              <c:strCache>
                <c:ptCount val="1"/>
                <c:pt idx="0">
                  <c:v>CIRUGÍA PEDIÁTRICA</c:v>
                </c:pt>
              </c:strCache>
            </c:strRef>
          </c:tx>
          <c:spPr>
            <a:solidFill>
              <a:srgbClr val="FF950E"/>
            </a:solidFill>
            <a:ln>
              <a:noFill/>
            </a:ln>
          </c:spPr>
          <c:invertIfNegative val="0"/>
          <c:cat>
            <c:strRef>
              <c:f>[3]JULIO_!$D$1</c:f>
              <c:strCache>
                <c:ptCount val="1"/>
                <c:pt idx="0">
                  <c:v>NÚMERO DE SOLICITUDES</c:v>
                </c:pt>
              </c:strCache>
            </c:strRef>
          </c:cat>
          <c:val>
            <c:numRef>
              <c:f>[3]JULIO_!$D$11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35B-490D-BC48-B6132D5A370B}"/>
            </c:ext>
          </c:extLst>
        </c:ser>
        <c:ser>
          <c:idx val="10"/>
          <c:order val="10"/>
          <c:tx>
            <c:strRef>
              <c:f>[3]JULIO_!$A$12</c:f>
              <c:strCache>
                <c:ptCount val="1"/>
                <c:pt idx="0">
                  <c:v>FISIATRÍA</c:v>
                </c:pt>
              </c:strCache>
            </c:strRef>
          </c:tx>
          <c:spPr>
            <a:solidFill>
              <a:srgbClr val="C5000B"/>
            </a:solidFill>
            <a:ln>
              <a:noFill/>
            </a:ln>
          </c:spPr>
          <c:invertIfNegative val="0"/>
          <c:cat>
            <c:strRef>
              <c:f>[3]JULIO_!$D$1</c:f>
              <c:strCache>
                <c:ptCount val="1"/>
                <c:pt idx="0">
                  <c:v>NÚMERO DE SOLICITUDES</c:v>
                </c:pt>
              </c:strCache>
            </c:strRef>
          </c:cat>
          <c:val>
            <c:numRef>
              <c:f>[3]JULIO_!$D$12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5B-490D-BC48-B6132D5A370B}"/>
            </c:ext>
          </c:extLst>
        </c:ser>
        <c:ser>
          <c:idx val="11"/>
          <c:order val="11"/>
          <c:tx>
            <c:strRef>
              <c:f>[3]JULIO_!$A$13</c:f>
              <c:strCache>
                <c:ptCount val="1"/>
                <c:pt idx="0">
                  <c:v>REUMATOLOGÍA</c:v>
                </c:pt>
              </c:strCache>
            </c:strRef>
          </c:tx>
          <c:spPr>
            <a:solidFill>
              <a:srgbClr val="0084D1"/>
            </a:solidFill>
            <a:ln>
              <a:noFill/>
            </a:ln>
          </c:spPr>
          <c:invertIfNegative val="0"/>
          <c:cat>
            <c:strRef>
              <c:f>[3]JULIO_!$D$1</c:f>
              <c:strCache>
                <c:ptCount val="1"/>
                <c:pt idx="0">
                  <c:v>NÚMERO DE SOLICITUDES</c:v>
                </c:pt>
              </c:strCache>
            </c:strRef>
          </c:cat>
          <c:val>
            <c:numRef>
              <c:f>[3]JULIO_!$D$13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B-490D-BC48-B6132D5A370B}"/>
            </c:ext>
          </c:extLst>
        </c:ser>
        <c:ser>
          <c:idx val="12"/>
          <c:order val="12"/>
          <c:tx>
            <c:strRef>
              <c:f>[3]JULIO_!$A$14</c:f>
              <c:strCache>
                <c:ptCount val="1"/>
                <c:pt idx="0">
                  <c:v>CONSULTA DE CORNEA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cat>
            <c:strRef>
              <c:f>[3]JULIO_!$D$1</c:f>
              <c:strCache>
                <c:ptCount val="1"/>
                <c:pt idx="0">
                  <c:v>NÚMERO DE SOLICITUDES</c:v>
                </c:pt>
              </c:strCache>
            </c:strRef>
          </c:cat>
          <c:val>
            <c:numRef>
              <c:f>[3]JULIO_!$D$14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35B-490D-BC48-B6132D5A370B}"/>
            </c:ext>
          </c:extLst>
        </c:ser>
        <c:ser>
          <c:idx val="13"/>
          <c:order val="13"/>
          <c:tx>
            <c:strRef>
              <c:f>[3]JULIO_!$A$15</c:f>
              <c:strCache>
                <c:ptCount val="1"/>
                <c:pt idx="0">
                  <c:v>INFECTOLOGÍA PEDIÁTRICA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cat>
            <c:strRef>
              <c:f>[3]JULIO_!$D$1</c:f>
              <c:strCache>
                <c:ptCount val="1"/>
                <c:pt idx="0">
                  <c:v>NÚMERO DE SOLICITUDES</c:v>
                </c:pt>
              </c:strCache>
            </c:strRef>
          </c:cat>
          <c:val>
            <c:numRef>
              <c:f>[3]JULIO_!$D$15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35B-490D-BC48-B6132D5A370B}"/>
            </c:ext>
          </c:extLst>
        </c:ser>
        <c:ser>
          <c:idx val="14"/>
          <c:order val="14"/>
          <c:tx>
            <c:strRef>
              <c:f>[3]JULIO_!$A$16</c:f>
              <c:strCache>
                <c:ptCount val="1"/>
                <c:pt idx="0">
                  <c:v>PSIQUIATRÍA</c:v>
                </c:pt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invertIfNegative val="0"/>
          <c:cat>
            <c:strRef>
              <c:f>[3]JULIO_!$D$1</c:f>
              <c:strCache>
                <c:ptCount val="1"/>
                <c:pt idx="0">
                  <c:v>NÚMERO DE SOLICITUDES</c:v>
                </c:pt>
              </c:strCache>
            </c:strRef>
          </c:cat>
          <c:val>
            <c:numRef>
              <c:f>[3]JULIO_!$D$16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B-490D-BC48-B6132D5A370B}"/>
            </c:ext>
          </c:extLst>
        </c:ser>
        <c:ser>
          <c:idx val="15"/>
          <c:order val="15"/>
          <c:tx>
            <c:strRef>
              <c:f>[3]JULIO_!$A$17</c:f>
              <c:strCache>
                <c:ptCount val="1"/>
                <c:pt idx="0">
                  <c:v>UROLOGÍA PEDIÁTRICA</c:v>
                </c:pt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cat>
            <c:strRef>
              <c:f>[3]JULIO_!$D$1</c:f>
              <c:strCache>
                <c:ptCount val="1"/>
                <c:pt idx="0">
                  <c:v>NÚMERO DE SOLICITUDES</c:v>
                </c:pt>
              </c:strCache>
            </c:strRef>
          </c:cat>
          <c:val>
            <c:numRef>
              <c:f>[3]JULIO_!$D$17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35B-490D-BC48-B6132D5A370B}"/>
            </c:ext>
          </c:extLst>
        </c:ser>
        <c:ser>
          <c:idx val="16"/>
          <c:order val="16"/>
          <c:tx>
            <c:strRef>
              <c:f>[3]JULIO_!$A$18</c:f>
              <c:strCache>
                <c:ptCount val="1"/>
                <c:pt idx="0">
                  <c:v>GASTROENTEROLOGÍA PEDIÁTRICA</c:v>
                </c:pt>
              </c:strCache>
            </c:strRef>
          </c:tx>
          <c:spPr>
            <a:solidFill>
              <a:srgbClr val="7E0021"/>
            </a:solidFill>
            <a:ln>
              <a:noFill/>
            </a:ln>
          </c:spPr>
          <c:invertIfNegative val="0"/>
          <c:cat>
            <c:strRef>
              <c:f>[3]JULIO_!$D$1</c:f>
              <c:strCache>
                <c:ptCount val="1"/>
                <c:pt idx="0">
                  <c:v>NÚMERO DE SOLICITUDES</c:v>
                </c:pt>
              </c:strCache>
            </c:strRef>
          </c:cat>
          <c:val>
            <c:numRef>
              <c:f>[3]JULIO_!$D$18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35B-490D-BC48-B6132D5A370B}"/>
            </c:ext>
          </c:extLst>
        </c:ser>
        <c:ser>
          <c:idx val="17"/>
          <c:order val="17"/>
          <c:tx>
            <c:strRef>
              <c:f>[3]JULIO_!$A$19</c:f>
              <c:strCache>
                <c:ptCount val="1"/>
                <c:pt idx="0">
                  <c:v>ESTRABOLOGÍA</c:v>
                </c:pt>
              </c:strCache>
            </c:strRef>
          </c:tx>
          <c:spPr>
            <a:solidFill>
              <a:srgbClr val="83CAFF"/>
            </a:solidFill>
            <a:ln>
              <a:noFill/>
            </a:ln>
          </c:spPr>
          <c:invertIfNegative val="0"/>
          <c:cat>
            <c:strRef>
              <c:f>[3]JULIO_!$D$1</c:f>
              <c:strCache>
                <c:ptCount val="1"/>
                <c:pt idx="0">
                  <c:v>NÚMERO DE SOLICITUDES</c:v>
                </c:pt>
              </c:strCache>
            </c:strRef>
          </c:cat>
          <c:val>
            <c:numRef>
              <c:f>[3]JULIO_!$D$19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B-490D-BC48-B6132D5A370B}"/>
            </c:ext>
          </c:extLst>
        </c:ser>
        <c:ser>
          <c:idx val="18"/>
          <c:order val="18"/>
          <c:tx>
            <c:strRef>
              <c:f>[3]JULIO_!$A$20</c:f>
              <c:strCache>
                <c:ptCount val="1"/>
                <c:pt idx="0">
                  <c:v>SOMNOLOGÍA</c:v>
                </c:pt>
              </c:strCache>
            </c:strRef>
          </c:tx>
          <c:spPr>
            <a:solidFill>
              <a:srgbClr val="314004"/>
            </a:solidFill>
            <a:ln>
              <a:noFill/>
            </a:ln>
          </c:spPr>
          <c:invertIfNegative val="0"/>
          <c:cat>
            <c:strRef>
              <c:f>[3]JULIO_!$D$1</c:f>
              <c:strCache>
                <c:ptCount val="1"/>
                <c:pt idx="0">
                  <c:v>NÚMERO DE SOLICITUDES</c:v>
                </c:pt>
              </c:strCache>
            </c:strRef>
          </c:cat>
          <c:val>
            <c:numRef>
              <c:f>[3]JULIO_!$D$20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35B-490D-BC48-B6132D5A3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3402832"/>
        <c:axId val="423395288"/>
      </c:barChart>
      <c:valAx>
        <c:axId val="423395288"/>
        <c:scaling>
          <c:orientation val="minMax"/>
        </c:scaling>
        <c:delete val="0"/>
        <c:axPos val="l"/>
        <c:majorGridlines>
          <c:spPr>
            <a:ln w="6345" cap="flat">
              <a:solidFill>
                <a:srgbClr val="B3B3B3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423402832"/>
        <c:crossesAt val="0"/>
        <c:crossBetween val="between"/>
      </c:valAx>
      <c:catAx>
        <c:axId val="42340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423395288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</a:ln>
      </c:spPr>
    </c:plotArea>
    <c:legend>
      <c:legendPos val="r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Acceso al Call Center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405090374973736"/>
          <c:y val="0.17054296839071653"/>
          <c:w val="0.84330860237645933"/>
          <c:h val="0.38672192693715224"/>
        </c:manualLayout>
      </c:layou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1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8177833604066399E-2"/>
                  <c:y val="4.8601557163276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57-427D-BFC5-9375BF2D8DA3}"/>
                </c:ext>
              </c:extLst>
            </c:dLbl>
            <c:dLbl>
              <c:idx val="1"/>
              <c:layout>
                <c:manualLayout>
                  <c:x val="-5.0420789123524219E-2"/>
                  <c:y val="6.0751946454095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57-427D-BFC5-9375BF2D8DA3}"/>
                </c:ext>
              </c:extLst>
            </c:dLbl>
            <c:dLbl>
              <c:idx val="2"/>
              <c:layout>
                <c:manualLayout>
                  <c:x val="-6.2056355844337538E-2"/>
                  <c:y val="6.6827141099505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57-427D-BFC5-9375BF2D8DA3}"/>
                </c:ext>
              </c:extLst>
            </c:dLbl>
            <c:dLbl>
              <c:idx val="3"/>
              <c:layout>
                <c:manualLayout>
                  <c:x val="-4.6542266883253185E-2"/>
                  <c:y val="6.0751946454095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57-427D-BFC5-9375BF2D8D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'INDICADORES DE  RIESGO'!$D$159:$O$159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'INDICADORES DE  RIESGO'!$D$162:$O$162</c:f>
              <c:numCache>
                <c:formatCode>0%</c:formatCode>
                <c:ptCount val="12"/>
                <c:pt idx="0">
                  <c:v>0.55475837328826183</c:v>
                </c:pt>
                <c:pt idx="1">
                  <c:v>0.61195317313616759</c:v>
                </c:pt>
                <c:pt idx="2">
                  <c:v>0.70280500438281934</c:v>
                </c:pt>
                <c:pt idx="3">
                  <c:v>0.73263212569796132</c:v>
                </c:pt>
                <c:pt idx="4">
                  <c:v>0.76383667615550099</c:v>
                </c:pt>
                <c:pt idx="5">
                  <c:v>0.57836265674915366</c:v>
                </c:pt>
                <c:pt idx="6">
                  <c:v>0.52865353310521246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57-427D-BFC5-9375BF2D8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76096"/>
        <c:axId val="1182776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>
                        <a:shade val="6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'INDICADORES DE  RIESGO'!$D$159:$O$159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42736</c:v>
                      </c:pt>
                      <c:pt idx="1">
                        <c:v>42767</c:v>
                      </c:pt>
                      <c:pt idx="2">
                        <c:v>42795</c:v>
                      </c:pt>
                      <c:pt idx="3">
                        <c:v>42826</c:v>
                      </c:pt>
                      <c:pt idx="4">
                        <c:v>42856</c:v>
                      </c:pt>
                      <c:pt idx="5">
                        <c:v>42887</c:v>
                      </c:pt>
                      <c:pt idx="6">
                        <c:v>42917</c:v>
                      </c:pt>
                      <c:pt idx="7">
                        <c:v>42948</c:v>
                      </c:pt>
                      <c:pt idx="8">
                        <c:v>42979</c:v>
                      </c:pt>
                      <c:pt idx="9">
                        <c:v>43009</c:v>
                      </c:pt>
                      <c:pt idx="10">
                        <c:v>43040</c:v>
                      </c:pt>
                      <c:pt idx="11">
                        <c:v>43070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'INDICADORES DE  RIESGO'!$D$160:$O$160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32166</c:v>
                      </c:pt>
                      <c:pt idx="1">
                        <c:v>34762</c:v>
                      </c:pt>
                      <c:pt idx="2">
                        <c:v>35278</c:v>
                      </c:pt>
                      <c:pt idx="3">
                        <c:v>28210</c:v>
                      </c:pt>
                      <c:pt idx="4">
                        <c:v>35151</c:v>
                      </c:pt>
                      <c:pt idx="5">
                        <c:v>36390</c:v>
                      </c:pt>
                      <c:pt idx="6">
                        <c:v>31826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1F57-427D-BFC5-9375BF2D8DA3}"/>
                  </c:ext>
                </c:extLst>
              </c15:ser>
            </c15:filteredLineSeries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'INDICADORES DE  RIESGO'!$D$159:$O$159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42736</c:v>
                      </c:pt>
                      <c:pt idx="1">
                        <c:v>42767</c:v>
                      </c:pt>
                      <c:pt idx="2">
                        <c:v>42795</c:v>
                      </c:pt>
                      <c:pt idx="3">
                        <c:v>42826</c:v>
                      </c:pt>
                      <c:pt idx="4">
                        <c:v>42856</c:v>
                      </c:pt>
                      <c:pt idx="5">
                        <c:v>42887</c:v>
                      </c:pt>
                      <c:pt idx="6">
                        <c:v>42917</c:v>
                      </c:pt>
                      <c:pt idx="7">
                        <c:v>42948</c:v>
                      </c:pt>
                      <c:pt idx="8">
                        <c:v>42979</c:v>
                      </c:pt>
                      <c:pt idx="9">
                        <c:v>43009</c:v>
                      </c:pt>
                      <c:pt idx="10">
                        <c:v>43040</c:v>
                      </c:pt>
                      <c:pt idx="11">
                        <c:v>43070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'INDICADORES DE  RIESGO'!$D$161:$O$161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57982</c:v>
                      </c:pt>
                      <c:pt idx="1">
                        <c:v>56805</c:v>
                      </c:pt>
                      <c:pt idx="2">
                        <c:v>50196</c:v>
                      </c:pt>
                      <c:pt idx="3">
                        <c:v>38505</c:v>
                      </c:pt>
                      <c:pt idx="4">
                        <c:v>46019</c:v>
                      </c:pt>
                      <c:pt idx="5">
                        <c:v>62919</c:v>
                      </c:pt>
                      <c:pt idx="6">
                        <c:v>60202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F57-427D-BFC5-9375BF2D8DA3}"/>
                  </c:ext>
                </c:extLst>
              </c15:ser>
            </c15:filteredLineSeries>
          </c:ext>
        </c:extLst>
      </c:lineChart>
      <c:dateAx>
        <c:axId val="1182760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277632"/>
        <c:crosses val="autoZero"/>
        <c:auto val="1"/>
        <c:lblOffset val="100"/>
        <c:baseTimeUnit val="months"/>
      </c:dateAx>
      <c:valAx>
        <c:axId val="11827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276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Acceso</a:t>
            </a:r>
            <a:r>
              <a:rPr lang="en-US" baseline="0"/>
              <a:t> a Consulta Médica Especializada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'INDICADORES DE  RIESGO'!$D$169:$O$169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'INDICADORES DE  RIESGO'!$D$170:$O$170</c:f>
              <c:numCache>
                <c:formatCode>General</c:formatCode>
                <c:ptCount val="12"/>
                <c:pt idx="0">
                  <c:v>343593</c:v>
                </c:pt>
                <c:pt idx="1">
                  <c:v>350721</c:v>
                </c:pt>
                <c:pt idx="2">
                  <c:v>414473</c:v>
                </c:pt>
                <c:pt idx="3">
                  <c:v>378321</c:v>
                </c:pt>
                <c:pt idx="4">
                  <c:v>483373</c:v>
                </c:pt>
                <c:pt idx="5">
                  <c:v>458224</c:v>
                </c:pt>
                <c:pt idx="6">
                  <c:v>470552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D-44D7-A56B-D4FB88A450DE}"/>
            </c:ext>
          </c:extLst>
        </c:ser>
        <c:ser>
          <c:idx val="1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'INDICADORES DE  RIESGO'!$D$169:$O$169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'INDICADORES DE  RIESGO'!$D$171:$O$171</c:f>
              <c:numCache>
                <c:formatCode>General</c:formatCode>
                <c:ptCount val="12"/>
                <c:pt idx="0">
                  <c:v>13301</c:v>
                </c:pt>
                <c:pt idx="1">
                  <c:v>15312</c:v>
                </c:pt>
                <c:pt idx="2">
                  <c:v>17175</c:v>
                </c:pt>
                <c:pt idx="3">
                  <c:v>14258</c:v>
                </c:pt>
                <c:pt idx="4">
                  <c:v>15089</c:v>
                </c:pt>
                <c:pt idx="5">
                  <c:v>13107</c:v>
                </c:pt>
                <c:pt idx="6">
                  <c:v>12212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D-44D7-A56B-D4FB88A450DE}"/>
            </c:ext>
          </c:extLst>
        </c:ser>
        <c:ser>
          <c:idx val="2"/>
          <c:order val="2"/>
          <c:spPr>
            <a:ln w="28575" cap="rnd">
              <a:solidFill>
                <a:schemeClr val="accent1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3257282674730627E-2"/>
                  <c:y val="-7.516401438966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3D-44D7-A56B-D4FB88A450DE}"/>
                </c:ext>
              </c:extLst>
            </c:dLbl>
            <c:dLbl>
              <c:idx val="1"/>
              <c:layout>
                <c:manualLayout>
                  <c:x val="-4.7189762917887956E-2"/>
                  <c:y val="-5.01093429264448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3D-44D7-A56B-D4FB88A450DE}"/>
                </c:ext>
              </c:extLst>
            </c:dLbl>
            <c:dLbl>
              <c:idx val="2"/>
              <c:layout>
                <c:manualLayout>
                  <c:x val="-4.7189762917887956E-2"/>
                  <c:y val="-6.8900346523861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3D-44D7-A56B-D4FB88A450DE}"/>
                </c:ext>
              </c:extLst>
            </c:dLbl>
            <c:dLbl>
              <c:idx val="3"/>
              <c:layout>
                <c:manualLayout>
                  <c:x val="-4.7189762917887956E-2"/>
                  <c:y val="-5.6373010792250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3D-44D7-A56B-D4FB88A450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'INDICADORES DE  RIESGO'!$D$169:$O$169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'INDICADORES DE  RIESGO'!$D$172:$O$172</c:f>
              <c:numCache>
                <c:formatCode>0</c:formatCode>
                <c:ptCount val="12"/>
                <c:pt idx="0">
                  <c:v>25.832117885873242</c:v>
                </c:pt>
                <c:pt idx="1">
                  <c:v>22.904976489028215</c:v>
                </c:pt>
                <c:pt idx="2">
                  <c:v>24.132343522561865</c:v>
                </c:pt>
                <c:pt idx="3">
                  <c:v>26.53394585495862</c:v>
                </c:pt>
                <c:pt idx="4">
                  <c:v>32.034793558221217</c:v>
                </c:pt>
                <c:pt idx="5">
                  <c:v>34.960250247959102</c:v>
                </c:pt>
                <c:pt idx="6">
                  <c:v>38.53193580085162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D-44D7-A56B-D4FB88A45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605696"/>
        <c:axId val="118607232"/>
      </c:lineChart>
      <c:dateAx>
        <c:axId val="1186056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607232"/>
        <c:crosses val="autoZero"/>
        <c:auto val="1"/>
        <c:lblOffset val="100"/>
        <c:baseTimeUnit val="months"/>
      </c:dateAx>
      <c:valAx>
        <c:axId val="11860723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60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Citas Mal</a:t>
            </a:r>
            <a:r>
              <a:rPr lang="es-CO" baseline="0"/>
              <a:t> agendadas</a:t>
            </a:r>
            <a:endParaRPr lang="es-CO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0559538833308791E-2"/>
                  <c:y val="-2.4618247549079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D9-4876-94E3-E3C4823E7150}"/>
                </c:ext>
              </c:extLst>
            </c:dLbl>
            <c:dLbl>
              <c:idx val="1"/>
              <c:layout>
                <c:manualLayout>
                  <c:x val="-4.6670343538438873E-2"/>
                  <c:y val="-6.1545618872697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D9-4876-94E3-E3C4823E7150}"/>
                </c:ext>
              </c:extLst>
            </c:dLbl>
            <c:dLbl>
              <c:idx val="2"/>
              <c:layout>
                <c:manualLayout>
                  <c:x val="-5.444873412817873E-2"/>
                  <c:y val="-4.308193321088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D9-4876-94E3-E3C4823E7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'INDICADORES DE  RIESGO'!$D$179:$O$179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'INDICADORES DE  RIESGO'!$D$182:$O$182</c:f>
              <c:numCache>
                <c:formatCode>0%</c:formatCode>
                <c:ptCount val="12"/>
                <c:pt idx="0">
                  <c:v>1.6176610524312493E-3</c:v>
                </c:pt>
                <c:pt idx="1">
                  <c:v>1.6026925234393784E-4</c:v>
                </c:pt>
                <c:pt idx="2">
                  <c:v>7.403751233958539E-4</c:v>
                </c:pt>
                <c:pt idx="3">
                  <c:v>0</c:v>
                </c:pt>
                <c:pt idx="4">
                  <c:v>1.6515276630883568E-4</c:v>
                </c:pt>
                <c:pt idx="5">
                  <c:v>9.5301629657867148E-5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D9-4876-94E3-E3C4823E7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305920"/>
        <c:axId val="1183074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'INDICADORES DE  RIESGO'!$D$179:$O$179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42736</c:v>
                      </c:pt>
                      <c:pt idx="1">
                        <c:v>42767</c:v>
                      </c:pt>
                      <c:pt idx="2">
                        <c:v>42795</c:v>
                      </c:pt>
                      <c:pt idx="3">
                        <c:v>42826</c:v>
                      </c:pt>
                      <c:pt idx="4">
                        <c:v>42856</c:v>
                      </c:pt>
                      <c:pt idx="5">
                        <c:v>42887</c:v>
                      </c:pt>
                      <c:pt idx="6">
                        <c:v>42917</c:v>
                      </c:pt>
                      <c:pt idx="7">
                        <c:v>42948</c:v>
                      </c:pt>
                      <c:pt idx="8">
                        <c:v>42979</c:v>
                      </c:pt>
                      <c:pt idx="9">
                        <c:v>43009</c:v>
                      </c:pt>
                      <c:pt idx="10">
                        <c:v>43040</c:v>
                      </c:pt>
                      <c:pt idx="11">
                        <c:v>43070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'INDICADORES DE  RIESGO'!$D$180:$O$180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17</c:v>
                      </c:pt>
                      <c:pt idx="1">
                        <c:v>2</c:v>
                      </c:pt>
                      <c:pt idx="2">
                        <c:v>9</c:v>
                      </c:pt>
                      <c:pt idx="3">
                        <c:v>0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7D9-4876-94E3-E3C4823E7150}"/>
                  </c:ext>
                </c:extLst>
              </c15:ser>
            </c15:filteredLineSeries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'INDICADORES DE  RIESGO'!$D$179:$O$179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42736</c:v>
                      </c:pt>
                      <c:pt idx="1">
                        <c:v>42767</c:v>
                      </c:pt>
                      <c:pt idx="2">
                        <c:v>42795</c:v>
                      </c:pt>
                      <c:pt idx="3">
                        <c:v>42826</c:v>
                      </c:pt>
                      <c:pt idx="4">
                        <c:v>42856</c:v>
                      </c:pt>
                      <c:pt idx="5">
                        <c:v>42887</c:v>
                      </c:pt>
                      <c:pt idx="6">
                        <c:v>42917</c:v>
                      </c:pt>
                      <c:pt idx="7">
                        <c:v>42948</c:v>
                      </c:pt>
                      <c:pt idx="8">
                        <c:v>42979</c:v>
                      </c:pt>
                      <c:pt idx="9">
                        <c:v>43009</c:v>
                      </c:pt>
                      <c:pt idx="10">
                        <c:v>43040</c:v>
                      </c:pt>
                      <c:pt idx="11">
                        <c:v>43070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'INDICADORES DE  RIESGO'!$D$181:$O$181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10509</c:v>
                      </c:pt>
                      <c:pt idx="1">
                        <c:v>12479</c:v>
                      </c:pt>
                      <c:pt idx="2">
                        <c:v>12156</c:v>
                      </c:pt>
                      <c:pt idx="3">
                        <c:v>11672</c:v>
                      </c:pt>
                      <c:pt idx="4">
                        <c:v>12110</c:v>
                      </c:pt>
                      <c:pt idx="5">
                        <c:v>10493</c:v>
                      </c:pt>
                      <c:pt idx="6">
                        <c:v>9630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7D9-4876-94E3-E3C4823E7150}"/>
                  </c:ext>
                </c:extLst>
              </c15:ser>
            </c15:filteredLineSeries>
          </c:ext>
        </c:extLst>
      </c:lineChart>
      <c:dateAx>
        <c:axId val="1183059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307456"/>
        <c:crossesAt val="0"/>
        <c:auto val="1"/>
        <c:lblOffset val="100"/>
        <c:baseTimeUnit val="months"/>
      </c:dateAx>
      <c:valAx>
        <c:axId val="11830745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30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Cita no cancelada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'INDICADORES DE  RIESGO'!$D$189:$O$189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'INDICADORES DE  RIESGO'!$D$192:$O$192</c:f>
              <c:numCache>
                <c:formatCode>0%</c:formatCode>
                <c:ptCount val="12"/>
                <c:pt idx="0">
                  <c:v>0</c:v>
                </c:pt>
                <c:pt idx="1">
                  <c:v>1.3622886449234713E-3</c:v>
                </c:pt>
                <c:pt idx="2">
                  <c:v>1.8098058571898651E-3</c:v>
                </c:pt>
                <c:pt idx="3">
                  <c:v>0</c:v>
                </c:pt>
                <c:pt idx="4">
                  <c:v>0</c:v>
                </c:pt>
                <c:pt idx="5">
                  <c:v>1.5248260745258744E-3</c:v>
                </c:pt>
                <c:pt idx="6">
                  <c:v>2.6998961578400833E-3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E1-4568-A160-768C50B95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336512"/>
        <c:axId val="11842841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'INDICADORES DE  RIESGO'!$D$189:$O$189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42736</c:v>
                      </c:pt>
                      <c:pt idx="1">
                        <c:v>42767</c:v>
                      </c:pt>
                      <c:pt idx="2">
                        <c:v>42795</c:v>
                      </c:pt>
                      <c:pt idx="3">
                        <c:v>42826</c:v>
                      </c:pt>
                      <c:pt idx="4">
                        <c:v>42856</c:v>
                      </c:pt>
                      <c:pt idx="5">
                        <c:v>42887</c:v>
                      </c:pt>
                      <c:pt idx="6">
                        <c:v>42917</c:v>
                      </c:pt>
                      <c:pt idx="7">
                        <c:v>42948</c:v>
                      </c:pt>
                      <c:pt idx="8">
                        <c:v>42979</c:v>
                      </c:pt>
                      <c:pt idx="9">
                        <c:v>43009</c:v>
                      </c:pt>
                      <c:pt idx="10">
                        <c:v>43040</c:v>
                      </c:pt>
                      <c:pt idx="11">
                        <c:v>43070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'INDICADORES DE  RIESGO'!$D$190:$O$190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17</c:v>
                      </c:pt>
                      <c:pt idx="2">
                        <c:v>22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16</c:v>
                      </c:pt>
                      <c:pt idx="6">
                        <c:v>26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7E1-4568-A160-768C50B95761}"/>
                  </c:ext>
                </c:extLst>
              </c15:ser>
            </c15:filteredLineSeries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'INDICADORES DE  RIESGO'!$D$189:$O$189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42736</c:v>
                      </c:pt>
                      <c:pt idx="1">
                        <c:v>42767</c:v>
                      </c:pt>
                      <c:pt idx="2">
                        <c:v>42795</c:v>
                      </c:pt>
                      <c:pt idx="3">
                        <c:v>42826</c:v>
                      </c:pt>
                      <c:pt idx="4">
                        <c:v>42856</c:v>
                      </c:pt>
                      <c:pt idx="5">
                        <c:v>42887</c:v>
                      </c:pt>
                      <c:pt idx="6">
                        <c:v>42917</c:v>
                      </c:pt>
                      <c:pt idx="7">
                        <c:v>42948</c:v>
                      </c:pt>
                      <c:pt idx="8">
                        <c:v>42979</c:v>
                      </c:pt>
                      <c:pt idx="9">
                        <c:v>43009</c:v>
                      </c:pt>
                      <c:pt idx="10">
                        <c:v>43040</c:v>
                      </c:pt>
                      <c:pt idx="11">
                        <c:v>43070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'INDICADORES DE  RIESGO'!$D$191:$O$191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10509</c:v>
                      </c:pt>
                      <c:pt idx="1">
                        <c:v>12479</c:v>
                      </c:pt>
                      <c:pt idx="2">
                        <c:v>12156</c:v>
                      </c:pt>
                      <c:pt idx="3">
                        <c:v>11672</c:v>
                      </c:pt>
                      <c:pt idx="4">
                        <c:v>12110</c:v>
                      </c:pt>
                      <c:pt idx="5">
                        <c:v>10493</c:v>
                      </c:pt>
                      <c:pt idx="6">
                        <c:v>9630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7E1-4568-A160-768C50B95761}"/>
                  </c:ext>
                </c:extLst>
              </c15:ser>
            </c15:filteredLineSeries>
          </c:ext>
        </c:extLst>
      </c:lineChart>
      <c:dateAx>
        <c:axId val="118336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428416"/>
        <c:crosses val="autoZero"/>
        <c:auto val="1"/>
        <c:lblOffset val="100"/>
        <c:baseTimeUnit val="months"/>
      </c:dateAx>
      <c:valAx>
        <c:axId val="11842841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33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Historias Clínicas Manuales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07402875615277E-2"/>
                  <c:y val="-2.8299788798899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5F-414F-B8C7-E492E624F586}"/>
                </c:ext>
              </c:extLst>
            </c:dLbl>
            <c:dLbl>
              <c:idx val="1"/>
              <c:layout>
                <c:manualLayout>
                  <c:x val="-5.6074028756152784E-2"/>
                  <c:y val="-1.6979873279339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5F-414F-B8C7-E492E624F586}"/>
                </c:ext>
              </c:extLst>
            </c:dLbl>
            <c:dLbl>
              <c:idx val="2"/>
              <c:layout>
                <c:manualLayout>
                  <c:x val="-5.2569401958893196E-2"/>
                  <c:y val="-2.8299788798899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5F-414F-B8C7-E492E624F586}"/>
                </c:ext>
              </c:extLst>
            </c:dLbl>
            <c:dLbl>
              <c:idx val="3"/>
              <c:layout>
                <c:manualLayout>
                  <c:x val="-3.1541641175335935E-2"/>
                  <c:y val="-5.0939619838018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5F-414F-B8C7-E492E624F586}"/>
                </c:ext>
              </c:extLst>
            </c:dLbl>
            <c:dLbl>
              <c:idx val="4"/>
              <c:layout>
                <c:manualLayout>
                  <c:x val="-3.719956953946934E-3"/>
                  <c:y val="-4.8015434072486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5F-414F-B8C7-E492E624F586}"/>
                </c:ext>
              </c:extLst>
            </c:dLbl>
            <c:dLbl>
              <c:idx val="5"/>
              <c:layout>
                <c:manualLayout>
                  <c:x val="3.719956953946934E-3"/>
                  <c:y val="-3.4296738623204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5F-414F-B8C7-E492E624F586}"/>
                </c:ext>
              </c:extLst>
            </c:dLbl>
            <c:dLbl>
              <c:idx val="6"/>
              <c:layout>
                <c:manualLayout>
                  <c:x val="0"/>
                  <c:y val="-3.4296738623204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5F-414F-B8C7-E492E624F586}"/>
                </c:ext>
              </c:extLst>
            </c:dLbl>
            <c:dLbl>
              <c:idx val="7"/>
              <c:layout>
                <c:manualLayout>
                  <c:x val="0"/>
                  <c:y val="-3.4296738623204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A5F-414F-B8C7-E492E624F586}"/>
                </c:ext>
              </c:extLst>
            </c:dLbl>
            <c:dLbl>
              <c:idx val="8"/>
              <c:layout>
                <c:manualLayout>
                  <c:x val="0"/>
                  <c:y val="-2.7437390898563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5F-414F-B8C7-E492E624F586}"/>
                </c:ext>
              </c:extLst>
            </c:dLbl>
            <c:dLbl>
              <c:idx val="9"/>
              <c:layout>
                <c:manualLayout>
                  <c:x val="-1.3639684597671705E-16"/>
                  <c:y val="-3.4296738623204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A5F-414F-B8C7-E492E624F586}"/>
                </c:ext>
              </c:extLst>
            </c:dLbl>
            <c:dLbl>
              <c:idx val="10"/>
              <c:layout>
                <c:manualLayout>
                  <c:x val="0"/>
                  <c:y val="-4.8015434072486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A5F-414F-B8C7-E492E624F586}"/>
                </c:ext>
              </c:extLst>
            </c:dLbl>
            <c:dLbl>
              <c:idx val="11"/>
              <c:layout>
                <c:manualLayout>
                  <c:x val="-1.3639684597671705E-16"/>
                  <c:y val="-3.4296738623204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A5F-414F-B8C7-E492E624F5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'INDICADORES DE  RIESGO'!$D$199:$O$199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'INDICADORES DE  RIESGO'!$D$202:$O$202</c:f>
              <c:numCache>
                <c:formatCode>0%</c:formatCode>
                <c:ptCount val="12"/>
                <c:pt idx="0">
                  <c:v>9.5156532495955853E-5</c:v>
                </c:pt>
                <c:pt idx="1">
                  <c:v>4.8080775703181346E-4</c:v>
                </c:pt>
                <c:pt idx="2">
                  <c:v>8.0618624547548531E-3</c:v>
                </c:pt>
                <c:pt idx="3">
                  <c:v>8.5675119945167929E-5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5F-414F-B8C7-E492E624F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486912"/>
        <c:axId val="1184884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'INDICADORES DE  RIESGO'!$D$199:$O$199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42736</c:v>
                      </c:pt>
                      <c:pt idx="1">
                        <c:v>42767</c:v>
                      </c:pt>
                      <c:pt idx="2">
                        <c:v>42795</c:v>
                      </c:pt>
                      <c:pt idx="3">
                        <c:v>42826</c:v>
                      </c:pt>
                      <c:pt idx="4">
                        <c:v>42856</c:v>
                      </c:pt>
                      <c:pt idx="5">
                        <c:v>42887</c:v>
                      </c:pt>
                      <c:pt idx="6">
                        <c:v>42917</c:v>
                      </c:pt>
                      <c:pt idx="7">
                        <c:v>42948</c:v>
                      </c:pt>
                      <c:pt idx="8">
                        <c:v>42979</c:v>
                      </c:pt>
                      <c:pt idx="9">
                        <c:v>43009</c:v>
                      </c:pt>
                      <c:pt idx="10">
                        <c:v>43040</c:v>
                      </c:pt>
                      <c:pt idx="11">
                        <c:v>43070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'INDICADORES DE  RIESGO'!$D$200:$O$200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6</c:v>
                      </c:pt>
                      <c:pt idx="2">
                        <c:v>98</c:v>
                      </c:pt>
                      <c:pt idx="3">
                        <c:v>1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A5F-414F-B8C7-E492E624F586}"/>
                  </c:ext>
                </c:extLst>
              </c15:ser>
            </c15:filteredLineSeries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'INDICADORES DE  RIESGO'!$D$199:$O$199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42736</c:v>
                      </c:pt>
                      <c:pt idx="1">
                        <c:v>42767</c:v>
                      </c:pt>
                      <c:pt idx="2">
                        <c:v>42795</c:v>
                      </c:pt>
                      <c:pt idx="3">
                        <c:v>42826</c:v>
                      </c:pt>
                      <c:pt idx="4">
                        <c:v>42856</c:v>
                      </c:pt>
                      <c:pt idx="5">
                        <c:v>42887</c:v>
                      </c:pt>
                      <c:pt idx="6">
                        <c:v>42917</c:v>
                      </c:pt>
                      <c:pt idx="7">
                        <c:v>42948</c:v>
                      </c:pt>
                      <c:pt idx="8">
                        <c:v>42979</c:v>
                      </c:pt>
                      <c:pt idx="9">
                        <c:v>43009</c:v>
                      </c:pt>
                      <c:pt idx="10">
                        <c:v>43040</c:v>
                      </c:pt>
                      <c:pt idx="11">
                        <c:v>43070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'INDICADORES DE  RIESGO'!$D$201:$O$201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10509</c:v>
                      </c:pt>
                      <c:pt idx="1">
                        <c:v>12479</c:v>
                      </c:pt>
                      <c:pt idx="2">
                        <c:v>12156</c:v>
                      </c:pt>
                      <c:pt idx="3">
                        <c:v>11672</c:v>
                      </c:pt>
                      <c:pt idx="4">
                        <c:v>12110</c:v>
                      </c:pt>
                      <c:pt idx="5">
                        <c:v>10493</c:v>
                      </c:pt>
                      <c:pt idx="6">
                        <c:v>9630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A5F-414F-B8C7-E492E624F586}"/>
                  </c:ext>
                </c:extLst>
              </c15:ser>
            </c15:filteredLineSeries>
          </c:ext>
        </c:extLst>
      </c:lineChart>
      <c:dateAx>
        <c:axId val="1184869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488448"/>
        <c:crosses val="autoZero"/>
        <c:auto val="1"/>
        <c:lblOffset val="100"/>
        <c:baseTimeUnit val="months"/>
      </c:dateAx>
      <c:valAx>
        <c:axId val="1184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486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Pacientes satisfechos con la atención del médico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3547398514416497E-2"/>
                  <c:y val="-6.6050713425717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58-4082-9964-E45CEBED8146}"/>
                </c:ext>
              </c:extLst>
            </c:dLbl>
            <c:dLbl>
              <c:idx val="1"/>
              <c:layout>
                <c:manualLayout>
                  <c:x val="-3.9918448638215136E-2"/>
                  <c:y val="-4.623549939800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58-4082-9964-E45CEBED8146}"/>
                </c:ext>
              </c:extLst>
            </c:dLbl>
            <c:dLbl>
              <c:idx val="2"/>
              <c:layout>
                <c:manualLayout>
                  <c:x val="-3.6289498762013761E-2"/>
                  <c:y val="-5.2840570740574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58-4082-9964-E45CEBED8146}"/>
                </c:ext>
              </c:extLst>
            </c:dLbl>
            <c:dLbl>
              <c:idx val="3"/>
              <c:layout>
                <c:manualLayout>
                  <c:x val="-3.9918448638215136E-2"/>
                  <c:y val="-4.623549939800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58-4082-9964-E45CEBED81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'INDICADORES DE  RIESGO'!$D$209:$O$209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'INDICADORES DE  RIESGO'!$D$212:$O$212</c:f>
              <c:numCache>
                <c:formatCode>0%</c:formatCode>
                <c:ptCount val="12"/>
                <c:pt idx="0">
                  <c:v>0.95993356861116874</c:v>
                </c:pt>
                <c:pt idx="1">
                  <c:v>0.98992866135123792</c:v>
                </c:pt>
                <c:pt idx="2">
                  <c:v>0.97994987468671679</c:v>
                </c:pt>
                <c:pt idx="3">
                  <c:v>0.97989210397253557</c:v>
                </c:pt>
                <c:pt idx="4">
                  <c:v>0.97982842568977513</c:v>
                </c:pt>
                <c:pt idx="5">
                  <c:v>0.97979797979797978</c:v>
                </c:pt>
                <c:pt idx="6">
                  <c:v>0.95986622073578598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58-4082-9964-E45CEBED8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674944"/>
        <c:axId val="1186764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'INDICADORES DE  RIESGO'!$D$209:$O$209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42736</c:v>
                      </c:pt>
                      <c:pt idx="1">
                        <c:v>42767</c:v>
                      </c:pt>
                      <c:pt idx="2">
                        <c:v>42795</c:v>
                      </c:pt>
                      <c:pt idx="3">
                        <c:v>42826</c:v>
                      </c:pt>
                      <c:pt idx="4">
                        <c:v>42856</c:v>
                      </c:pt>
                      <c:pt idx="5">
                        <c:v>42887</c:v>
                      </c:pt>
                      <c:pt idx="6">
                        <c:v>42917</c:v>
                      </c:pt>
                      <c:pt idx="7">
                        <c:v>42948</c:v>
                      </c:pt>
                      <c:pt idx="8">
                        <c:v>42979</c:v>
                      </c:pt>
                      <c:pt idx="9">
                        <c:v>43009</c:v>
                      </c:pt>
                      <c:pt idx="10">
                        <c:v>43040</c:v>
                      </c:pt>
                      <c:pt idx="11">
                        <c:v>43070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'INDICADORES DE  RIESGO'!$D$210:$O$210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4624</c:v>
                      </c:pt>
                      <c:pt idx="1">
                        <c:v>4718</c:v>
                      </c:pt>
                      <c:pt idx="2">
                        <c:v>5083</c:v>
                      </c:pt>
                      <c:pt idx="3">
                        <c:v>3996</c:v>
                      </c:pt>
                      <c:pt idx="4">
                        <c:v>4226</c:v>
                      </c:pt>
                      <c:pt idx="5">
                        <c:v>4074</c:v>
                      </c:pt>
                      <c:pt idx="6">
                        <c:v>3444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B58-4082-9964-E45CEBED8146}"/>
                  </c:ext>
                </c:extLst>
              </c15:ser>
            </c15:filteredLineSeries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'INDICADORES DE  RIESGO'!$D$209:$O$209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42736</c:v>
                      </c:pt>
                      <c:pt idx="1">
                        <c:v>42767</c:v>
                      </c:pt>
                      <c:pt idx="2">
                        <c:v>42795</c:v>
                      </c:pt>
                      <c:pt idx="3">
                        <c:v>42826</c:v>
                      </c:pt>
                      <c:pt idx="4">
                        <c:v>42856</c:v>
                      </c:pt>
                      <c:pt idx="5">
                        <c:v>42887</c:v>
                      </c:pt>
                      <c:pt idx="6">
                        <c:v>42917</c:v>
                      </c:pt>
                      <c:pt idx="7">
                        <c:v>42948</c:v>
                      </c:pt>
                      <c:pt idx="8">
                        <c:v>42979</c:v>
                      </c:pt>
                      <c:pt idx="9">
                        <c:v>43009</c:v>
                      </c:pt>
                      <c:pt idx="10">
                        <c:v>43040</c:v>
                      </c:pt>
                      <c:pt idx="11">
                        <c:v>43070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'INDICADORES DE  RIESGO'!$D$211:$O$211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4817</c:v>
                      </c:pt>
                      <c:pt idx="1">
                        <c:v>4766</c:v>
                      </c:pt>
                      <c:pt idx="2">
                        <c:v>5187</c:v>
                      </c:pt>
                      <c:pt idx="3">
                        <c:v>4078</c:v>
                      </c:pt>
                      <c:pt idx="4">
                        <c:v>4313</c:v>
                      </c:pt>
                      <c:pt idx="5">
                        <c:v>4158</c:v>
                      </c:pt>
                      <c:pt idx="6">
                        <c:v>3588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B58-4082-9964-E45CEBED8146}"/>
                  </c:ext>
                </c:extLst>
              </c15:ser>
            </c15:filteredLineSeries>
          </c:ext>
        </c:extLst>
      </c:lineChart>
      <c:dateAx>
        <c:axId val="1186749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676480"/>
        <c:crosses val="autoZero"/>
        <c:auto val="1"/>
        <c:lblOffset val="100"/>
        <c:baseTimeUnit val="months"/>
      </c:dateAx>
      <c:valAx>
        <c:axId val="11867648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674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es-CO" sz="1200" b="0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Dias oportunidad Neurologia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437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64-4EC8-B399-AC7F67C9A4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64-4EC8-B399-AC7F67C9A43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F64-4EC8-B399-AC7F67C9A43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F64-4EC8-B399-AC7F67C9A4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GRAFICAS!$A$57:$L$57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GRAFICAS!$A$58:$L$58</c:f>
              <c:numCache>
                <c:formatCode>General</c:formatCode>
                <c:ptCount val="12"/>
                <c:pt idx="0">
                  <c:v>64</c:v>
                </c:pt>
                <c:pt idx="1">
                  <c:v>61</c:v>
                </c:pt>
                <c:pt idx="2">
                  <c:v>59</c:v>
                </c:pt>
                <c:pt idx="3">
                  <c:v>68</c:v>
                </c:pt>
                <c:pt idx="4">
                  <c:v>63</c:v>
                </c:pt>
                <c:pt idx="5">
                  <c:v>71</c:v>
                </c:pt>
                <c:pt idx="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64-4EC8-B399-AC7F67C9A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538536"/>
        <c:axId val="433543784"/>
      </c:lineChart>
      <c:valAx>
        <c:axId val="433543784"/>
        <c:scaling>
          <c:orientation val="minMax"/>
          <c:max val="100"/>
          <c:min val="0"/>
        </c:scaling>
        <c:delete val="0"/>
        <c:axPos val="l"/>
        <c:majorGridlines>
          <c:spPr>
            <a:ln w="9363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433538536"/>
        <c:crosses val="autoZero"/>
        <c:crossBetween val="between"/>
      </c:valAx>
      <c:catAx>
        <c:axId val="433538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363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433543784"/>
        <c:crossesAt val="0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gradFill>
      <a:gsLst>
        <a:gs pos="0">
          <a:srgbClr val="9AB5E4"/>
        </a:gs>
        <a:gs pos="100000">
          <a:srgbClr val="C2D1ED"/>
        </a:gs>
      </a:gsLst>
      <a:lin ang="5400000"/>
    </a:gradFill>
    <a:ln w="9363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Caídas Institucionales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0100510980127189E-2"/>
                  <c:y val="-5.5749399863040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20-4188-9098-5B84DBF11ADA}"/>
                </c:ext>
              </c:extLst>
            </c:dLbl>
            <c:dLbl>
              <c:idx val="1"/>
              <c:layout>
                <c:manualLayout>
                  <c:x val="-5.0100510980127182E-2"/>
                  <c:y val="-0.12742719968695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20-4188-9098-5B84DBF11ADA}"/>
                </c:ext>
              </c:extLst>
            </c:dLbl>
            <c:dLbl>
              <c:idx val="2"/>
              <c:layout>
                <c:manualLayout>
                  <c:x val="-4.6521903052975273E-2"/>
                  <c:y val="-3.9820999902172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20-4188-9098-5B84DBF11ADA}"/>
                </c:ext>
              </c:extLst>
            </c:dLbl>
            <c:dLbl>
              <c:idx val="3"/>
              <c:layout>
                <c:manualLayout>
                  <c:x val="-3.9364687198671408E-2"/>
                  <c:y val="-7.9641999804344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20-4188-9098-5B84DBF11A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'INDICADORES DE  RIESGO'!$D$219:$O$219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'INDICADORES DE  RIESGO'!$D$222:$O$222</c:f>
              <c:numCache>
                <c:formatCode>0%</c:formatCode>
                <c:ptCount val="12"/>
                <c:pt idx="0">
                  <c:v>9.5156532495955853E-5</c:v>
                </c:pt>
                <c:pt idx="1">
                  <c:v>0</c:v>
                </c:pt>
                <c:pt idx="2">
                  <c:v>1.6452780519907864E-4</c:v>
                </c:pt>
                <c:pt idx="3">
                  <c:v>0</c:v>
                </c:pt>
                <c:pt idx="4">
                  <c:v>0</c:v>
                </c:pt>
                <c:pt idx="5">
                  <c:v>9.5301629657867148E-5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20-4188-9098-5B84DBF11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23712"/>
        <c:axId val="1187252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'INDICADORES DE  RIESGO'!$D$219:$O$219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42736</c:v>
                      </c:pt>
                      <c:pt idx="1">
                        <c:v>42767</c:v>
                      </c:pt>
                      <c:pt idx="2">
                        <c:v>42795</c:v>
                      </c:pt>
                      <c:pt idx="3">
                        <c:v>42826</c:v>
                      </c:pt>
                      <c:pt idx="4">
                        <c:v>42856</c:v>
                      </c:pt>
                      <c:pt idx="5">
                        <c:v>42887</c:v>
                      </c:pt>
                      <c:pt idx="6">
                        <c:v>42917</c:v>
                      </c:pt>
                      <c:pt idx="7">
                        <c:v>42948</c:v>
                      </c:pt>
                      <c:pt idx="8">
                        <c:v>42979</c:v>
                      </c:pt>
                      <c:pt idx="9">
                        <c:v>43009</c:v>
                      </c:pt>
                      <c:pt idx="10">
                        <c:v>43040</c:v>
                      </c:pt>
                      <c:pt idx="11">
                        <c:v>43070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'INDICADORES DE  RIESGO'!$D$220:$O$220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</c:v>
                      </c:pt>
                      <c:pt idx="1">
                        <c:v>0</c:v>
                      </c:pt>
                      <c:pt idx="2">
                        <c:v>2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D20-4188-9098-5B84DBF11ADA}"/>
                  </c:ext>
                </c:extLst>
              </c15:ser>
            </c15:filteredLineSeries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'INDICADORES DE  RIESGO'!$D$219:$O$219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42736</c:v>
                      </c:pt>
                      <c:pt idx="1">
                        <c:v>42767</c:v>
                      </c:pt>
                      <c:pt idx="2">
                        <c:v>42795</c:v>
                      </c:pt>
                      <c:pt idx="3">
                        <c:v>42826</c:v>
                      </c:pt>
                      <c:pt idx="4">
                        <c:v>42856</c:v>
                      </c:pt>
                      <c:pt idx="5">
                        <c:v>42887</c:v>
                      </c:pt>
                      <c:pt idx="6">
                        <c:v>42917</c:v>
                      </c:pt>
                      <c:pt idx="7">
                        <c:v>42948</c:v>
                      </c:pt>
                      <c:pt idx="8">
                        <c:v>42979</c:v>
                      </c:pt>
                      <c:pt idx="9">
                        <c:v>43009</c:v>
                      </c:pt>
                      <c:pt idx="10">
                        <c:v>43040</c:v>
                      </c:pt>
                      <c:pt idx="11">
                        <c:v>43070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'INDICADORES DE  RIESGO'!$D$221:$O$221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10509</c:v>
                      </c:pt>
                      <c:pt idx="1">
                        <c:v>12479</c:v>
                      </c:pt>
                      <c:pt idx="2">
                        <c:v>12156</c:v>
                      </c:pt>
                      <c:pt idx="3">
                        <c:v>11672</c:v>
                      </c:pt>
                      <c:pt idx="4">
                        <c:v>12110</c:v>
                      </c:pt>
                      <c:pt idx="5">
                        <c:v>10493</c:v>
                      </c:pt>
                      <c:pt idx="6">
                        <c:v>9630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D20-4188-9098-5B84DBF11ADA}"/>
                  </c:ext>
                </c:extLst>
              </c15:ser>
            </c15:filteredLineSeries>
          </c:ext>
        </c:extLst>
      </c:lineChart>
      <c:dateAx>
        <c:axId val="1187237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725248"/>
        <c:crosses val="autoZero"/>
        <c:auto val="1"/>
        <c:lblOffset val="100"/>
        <c:baseTimeUnit val="months"/>
      </c:dateAx>
      <c:valAx>
        <c:axId val="1187252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72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Pacientes Víctimas de abuso sexual o maltrato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'INDICADORES DE  RIESGO'!$D$229:$O$229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'INDICADORES DE  RIESGO'!$D$232:$O$232</c:f>
              <c:numCache>
                <c:formatCode>0%</c:formatCode>
                <c:ptCount val="12"/>
                <c:pt idx="0">
                  <c:v>1.9031306499191171E-4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17-444B-A514-A1613C214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45728"/>
        <c:axId val="11877209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'INDICADORES DE  RIESGO'!$D$229:$O$229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42736</c:v>
                      </c:pt>
                      <c:pt idx="1">
                        <c:v>42767</c:v>
                      </c:pt>
                      <c:pt idx="2">
                        <c:v>42795</c:v>
                      </c:pt>
                      <c:pt idx="3">
                        <c:v>42826</c:v>
                      </c:pt>
                      <c:pt idx="4">
                        <c:v>42856</c:v>
                      </c:pt>
                      <c:pt idx="5">
                        <c:v>42887</c:v>
                      </c:pt>
                      <c:pt idx="6">
                        <c:v>42917</c:v>
                      </c:pt>
                      <c:pt idx="7">
                        <c:v>42948</c:v>
                      </c:pt>
                      <c:pt idx="8">
                        <c:v>42979</c:v>
                      </c:pt>
                      <c:pt idx="9">
                        <c:v>43009</c:v>
                      </c:pt>
                      <c:pt idx="10">
                        <c:v>43040</c:v>
                      </c:pt>
                      <c:pt idx="11">
                        <c:v>43070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'INDICADORES DE  RIESGO'!$D$230:$O$230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117-444B-A514-A1613C214CA6}"/>
                  </c:ext>
                </c:extLst>
              </c15:ser>
            </c15:filteredLineSeries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'INDICADORES DE  RIESGO'!$D$229:$O$229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42736</c:v>
                      </c:pt>
                      <c:pt idx="1">
                        <c:v>42767</c:v>
                      </c:pt>
                      <c:pt idx="2">
                        <c:v>42795</c:v>
                      </c:pt>
                      <c:pt idx="3">
                        <c:v>42826</c:v>
                      </c:pt>
                      <c:pt idx="4">
                        <c:v>42856</c:v>
                      </c:pt>
                      <c:pt idx="5">
                        <c:v>42887</c:v>
                      </c:pt>
                      <c:pt idx="6">
                        <c:v>42917</c:v>
                      </c:pt>
                      <c:pt idx="7">
                        <c:v>42948</c:v>
                      </c:pt>
                      <c:pt idx="8">
                        <c:v>42979</c:v>
                      </c:pt>
                      <c:pt idx="9">
                        <c:v>43009</c:v>
                      </c:pt>
                      <c:pt idx="10">
                        <c:v>43040</c:v>
                      </c:pt>
                      <c:pt idx="11">
                        <c:v>43070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'INDICADORES DE  RIESGO'!$D$231:$O$231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10509</c:v>
                      </c:pt>
                      <c:pt idx="1">
                        <c:v>12479</c:v>
                      </c:pt>
                      <c:pt idx="2">
                        <c:v>12156</c:v>
                      </c:pt>
                      <c:pt idx="3">
                        <c:v>11672</c:v>
                      </c:pt>
                      <c:pt idx="4">
                        <c:v>12110</c:v>
                      </c:pt>
                      <c:pt idx="5">
                        <c:v>10493</c:v>
                      </c:pt>
                      <c:pt idx="6">
                        <c:v>9630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2117-444B-A514-A1613C214CA6}"/>
                  </c:ext>
                </c:extLst>
              </c15:ser>
            </c15:filteredLineSeries>
          </c:ext>
        </c:extLst>
      </c:lineChart>
      <c:dateAx>
        <c:axId val="1187457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772096"/>
        <c:crosses val="autoZero"/>
        <c:auto val="1"/>
        <c:lblOffset val="100"/>
        <c:baseTimeUnit val="months"/>
      </c:dateAx>
      <c:valAx>
        <c:axId val="1187720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74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Cancelación por daño en equipos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6744385810440813E-2"/>
                  <c:y val="-5.0142870518586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79-4233-B941-6B122B8810C3}"/>
                </c:ext>
              </c:extLst>
            </c:dLbl>
            <c:dLbl>
              <c:idx val="1"/>
              <c:layout>
                <c:manualLayout>
                  <c:x val="-5.3197861697288261E-2"/>
                  <c:y val="-3.5816336084704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79-4233-B941-6B122B8810C3}"/>
                </c:ext>
              </c:extLst>
            </c:dLbl>
            <c:dLbl>
              <c:idx val="2"/>
              <c:layout>
                <c:manualLayout>
                  <c:x val="-4.9651337584135702E-2"/>
                  <c:y val="-4.2979603301645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79-4233-B941-6B122B8810C3}"/>
                </c:ext>
              </c:extLst>
            </c:dLbl>
            <c:dLbl>
              <c:idx val="3"/>
              <c:layout>
                <c:manualLayout>
                  <c:x val="-3.9011765244678052E-2"/>
                  <c:y val="-6.44694049524686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79-4233-B941-6B122B8810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'INDICADORES DE  RIESGO'!$D$239:$O$239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'INDICADORES DE  RIESGO'!$D$242:$O$242</c:f>
              <c:numCache>
                <c:formatCode>0%</c:formatCode>
                <c:ptCount val="12"/>
                <c:pt idx="0">
                  <c:v>2.5751072961373391E-3</c:v>
                </c:pt>
                <c:pt idx="1">
                  <c:v>8.6110071134406583E-3</c:v>
                </c:pt>
                <c:pt idx="2">
                  <c:v>9.1370558375634525E-3</c:v>
                </c:pt>
                <c:pt idx="3">
                  <c:v>1.1219512195121951E-2</c:v>
                </c:pt>
                <c:pt idx="4">
                  <c:v>0</c:v>
                </c:pt>
                <c:pt idx="5">
                  <c:v>4.7846889952153108E-3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79-4233-B941-6B122B881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802688"/>
        <c:axId val="1188126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'INDICADORES DE  RIESGO'!$D$239:$O$239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42736</c:v>
                      </c:pt>
                      <c:pt idx="1">
                        <c:v>42767</c:v>
                      </c:pt>
                      <c:pt idx="2">
                        <c:v>42795</c:v>
                      </c:pt>
                      <c:pt idx="3">
                        <c:v>42826</c:v>
                      </c:pt>
                      <c:pt idx="4">
                        <c:v>42856</c:v>
                      </c:pt>
                      <c:pt idx="5">
                        <c:v>42887</c:v>
                      </c:pt>
                      <c:pt idx="6">
                        <c:v>42917</c:v>
                      </c:pt>
                      <c:pt idx="7">
                        <c:v>42948</c:v>
                      </c:pt>
                      <c:pt idx="8">
                        <c:v>42979</c:v>
                      </c:pt>
                      <c:pt idx="9">
                        <c:v>43009</c:v>
                      </c:pt>
                      <c:pt idx="10">
                        <c:v>43040</c:v>
                      </c:pt>
                      <c:pt idx="11">
                        <c:v>43070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'INDICADORES DE  RIESGO'!$D$240:$O$240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6</c:v>
                      </c:pt>
                      <c:pt idx="1">
                        <c:v>23</c:v>
                      </c:pt>
                      <c:pt idx="2">
                        <c:v>27</c:v>
                      </c:pt>
                      <c:pt idx="3">
                        <c:v>23</c:v>
                      </c:pt>
                      <c:pt idx="4">
                        <c:v>0</c:v>
                      </c:pt>
                      <c:pt idx="5">
                        <c:v>11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879-4233-B941-6B122B8810C3}"/>
                  </c:ext>
                </c:extLst>
              </c15:ser>
            </c15:filteredLineSeries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'INDICADORES DE  RIESGO'!$D$239:$O$239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42736</c:v>
                      </c:pt>
                      <c:pt idx="1">
                        <c:v>42767</c:v>
                      </c:pt>
                      <c:pt idx="2">
                        <c:v>42795</c:v>
                      </c:pt>
                      <c:pt idx="3">
                        <c:v>42826</c:v>
                      </c:pt>
                      <c:pt idx="4">
                        <c:v>42856</c:v>
                      </c:pt>
                      <c:pt idx="5">
                        <c:v>42887</c:v>
                      </c:pt>
                      <c:pt idx="6">
                        <c:v>42917</c:v>
                      </c:pt>
                      <c:pt idx="7">
                        <c:v>42948</c:v>
                      </c:pt>
                      <c:pt idx="8">
                        <c:v>42979</c:v>
                      </c:pt>
                      <c:pt idx="9">
                        <c:v>43009</c:v>
                      </c:pt>
                      <c:pt idx="10">
                        <c:v>43040</c:v>
                      </c:pt>
                      <c:pt idx="11">
                        <c:v>43070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'INDICADORES DE  RIESGO'!$D$241:$O$241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2330</c:v>
                      </c:pt>
                      <c:pt idx="1">
                        <c:v>2671</c:v>
                      </c:pt>
                      <c:pt idx="2">
                        <c:v>2955</c:v>
                      </c:pt>
                      <c:pt idx="3">
                        <c:v>2050</c:v>
                      </c:pt>
                      <c:pt idx="4">
                        <c:v>2205</c:v>
                      </c:pt>
                      <c:pt idx="5">
                        <c:v>2299</c:v>
                      </c:pt>
                      <c:pt idx="6">
                        <c:v>1877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4879-4233-B941-6B122B8810C3}"/>
                  </c:ext>
                </c:extLst>
              </c15:ser>
            </c15:filteredLineSeries>
          </c:ext>
        </c:extLst>
      </c:lineChart>
      <c:dateAx>
        <c:axId val="1188026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812672"/>
        <c:crosses val="autoZero"/>
        <c:auto val="1"/>
        <c:lblOffset val="100"/>
        <c:baseTimeUnit val="months"/>
      </c:dateAx>
      <c:valAx>
        <c:axId val="11881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80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Pacientes para cambio de MIPRES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'INDICADORES DE  RIESGO'!$D$249:$O$250</c:f>
              <c:multiLvlStrCache>
                <c:ptCount val="12"/>
                <c:lvl>
                  <c:pt idx="1">
                    <c:v>4</c:v>
                  </c:pt>
                  <c:pt idx="2">
                    <c:v>5</c:v>
                  </c:pt>
                  <c:pt idx="3">
                    <c:v>3</c:v>
                  </c:pt>
                  <c:pt idx="4">
                    <c:v>13</c:v>
                  </c:pt>
                  <c:pt idx="5">
                    <c:v>3</c:v>
                  </c:pt>
                  <c:pt idx="6">
                    <c:v>52</c:v>
                  </c:pt>
                </c:lvl>
                <c:lvl>
                  <c:pt idx="0">
                    <c:v>ene-17</c:v>
                  </c:pt>
                  <c:pt idx="1">
                    <c:v>feb-17</c:v>
                  </c:pt>
                  <c:pt idx="2">
                    <c:v>mar-17</c:v>
                  </c:pt>
                  <c:pt idx="3">
                    <c:v>abr-17</c:v>
                  </c:pt>
                  <c:pt idx="4">
                    <c:v>may-17</c:v>
                  </c:pt>
                  <c:pt idx="5">
                    <c:v>jun-17</c:v>
                  </c:pt>
                  <c:pt idx="6">
                    <c:v>jul-17</c:v>
                  </c:pt>
                  <c:pt idx="7">
                    <c:v>ago-17</c:v>
                  </c:pt>
                  <c:pt idx="8">
                    <c:v>sep-17</c:v>
                  </c:pt>
                  <c:pt idx="9">
                    <c:v>oct-17</c:v>
                  </c:pt>
                  <c:pt idx="10">
                    <c:v>nov-17</c:v>
                  </c:pt>
                  <c:pt idx="11">
                    <c:v>dic-17</c:v>
                  </c:pt>
                </c:lvl>
              </c:multiLvlStrCache>
            </c:multiLvlStrRef>
          </c:cat>
          <c:val>
            <c:numRef>
              <c:f>'INDICADORES DE  RIESGO'!$D$252:$O$252</c:f>
              <c:numCache>
                <c:formatCode>0%</c:formatCode>
                <c:ptCount val="12"/>
                <c:pt idx="0">
                  <c:v>0</c:v>
                </c:pt>
                <c:pt idx="1">
                  <c:v>3.2053850468787562E-4</c:v>
                </c:pt>
                <c:pt idx="2">
                  <c:v>4.1131951299769662E-4</c:v>
                </c:pt>
                <c:pt idx="3">
                  <c:v>2.5702535983550376E-4</c:v>
                </c:pt>
                <c:pt idx="4">
                  <c:v>1.0734929810074319E-3</c:v>
                </c:pt>
                <c:pt idx="5">
                  <c:v>2.8590488897360146E-4</c:v>
                </c:pt>
                <c:pt idx="6">
                  <c:v>5.3997923156801665E-3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A-42EA-AED2-DC69EB1B3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849920"/>
        <c:axId val="1188514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'INDICADORES DE  RIESGO'!$D$249:$O$250</c15:sqref>
                        </c15:formulaRef>
                      </c:ext>
                    </c:extLst>
                    <c:multiLvlStrCache>
                      <c:ptCount val="12"/>
                      <c:lvl>
                        <c:pt idx="1">
                          <c:v>4</c:v>
                        </c:pt>
                        <c:pt idx="2">
                          <c:v>5</c:v>
                        </c:pt>
                        <c:pt idx="3">
                          <c:v>3</c:v>
                        </c:pt>
                        <c:pt idx="4">
                          <c:v>13</c:v>
                        </c:pt>
                        <c:pt idx="5">
                          <c:v>3</c:v>
                        </c:pt>
                        <c:pt idx="6">
                          <c:v>52</c:v>
                        </c:pt>
                      </c:lvl>
                      <c:lvl>
                        <c:pt idx="0">
                          <c:v>ene-17</c:v>
                        </c:pt>
                        <c:pt idx="1">
                          <c:v>feb-17</c:v>
                        </c:pt>
                        <c:pt idx="2">
                          <c:v>mar-17</c:v>
                        </c:pt>
                        <c:pt idx="3">
                          <c:v>abr-17</c:v>
                        </c:pt>
                        <c:pt idx="4">
                          <c:v>may-17</c:v>
                        </c:pt>
                        <c:pt idx="5">
                          <c:v>jun-17</c:v>
                        </c:pt>
                        <c:pt idx="6">
                          <c:v>jul-17</c:v>
                        </c:pt>
                        <c:pt idx="7">
                          <c:v>ago-17</c:v>
                        </c:pt>
                        <c:pt idx="8">
                          <c:v>sep-17</c:v>
                        </c:pt>
                        <c:pt idx="9">
                          <c:v>oct-17</c:v>
                        </c:pt>
                        <c:pt idx="10">
                          <c:v>nov-17</c:v>
                        </c:pt>
                        <c:pt idx="11">
                          <c:v>dic-17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'INDICADORES DE  RIESGO'!$D$251:$O$251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10509</c:v>
                      </c:pt>
                      <c:pt idx="1">
                        <c:v>12479</c:v>
                      </c:pt>
                      <c:pt idx="2">
                        <c:v>12156</c:v>
                      </c:pt>
                      <c:pt idx="3">
                        <c:v>11672</c:v>
                      </c:pt>
                      <c:pt idx="4">
                        <c:v>12110</c:v>
                      </c:pt>
                      <c:pt idx="5">
                        <c:v>10493</c:v>
                      </c:pt>
                      <c:pt idx="6">
                        <c:v>9630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46A-42EA-AED2-DC69EB1B3292}"/>
                  </c:ext>
                </c:extLst>
              </c15:ser>
            </c15:filteredLineSeries>
          </c:ext>
        </c:extLst>
      </c:lineChart>
      <c:catAx>
        <c:axId val="11884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851456"/>
        <c:crosses val="autoZero"/>
        <c:auto val="0"/>
        <c:lblAlgn val="ctr"/>
        <c:lblOffset val="100"/>
        <c:noMultiLvlLbl val="0"/>
      </c:catAx>
      <c:valAx>
        <c:axId val="11885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84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Pacientes con citas mal agendadas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'INDICADORES DE  RIESGO'!$D$259:$O$260</c:f>
              <c:multiLvlStrCache>
                <c:ptCount val="12"/>
                <c:lvl>
                  <c:pt idx="0">
                    <c:v>17</c:v>
                  </c:pt>
                  <c:pt idx="1">
                    <c:v>3</c:v>
                  </c:pt>
                  <c:pt idx="2">
                    <c:v>9</c:v>
                  </c:pt>
                  <c:pt idx="4">
                    <c:v>2</c:v>
                  </c:pt>
                  <c:pt idx="5">
                    <c:v>2</c:v>
                  </c:pt>
                  <c:pt idx="6">
                    <c:v>2</c:v>
                  </c:pt>
                </c:lvl>
                <c:lvl>
                  <c:pt idx="0">
                    <c:v>ene-17</c:v>
                  </c:pt>
                  <c:pt idx="1">
                    <c:v>feb-17</c:v>
                  </c:pt>
                  <c:pt idx="2">
                    <c:v>mar-17</c:v>
                  </c:pt>
                  <c:pt idx="3">
                    <c:v>abr-17</c:v>
                  </c:pt>
                  <c:pt idx="4">
                    <c:v>may-17</c:v>
                  </c:pt>
                  <c:pt idx="5">
                    <c:v>jun-17</c:v>
                  </c:pt>
                  <c:pt idx="6">
                    <c:v>jul-17</c:v>
                  </c:pt>
                  <c:pt idx="7">
                    <c:v>ago-17</c:v>
                  </c:pt>
                  <c:pt idx="8">
                    <c:v>sep-17</c:v>
                  </c:pt>
                  <c:pt idx="9">
                    <c:v>oct-17</c:v>
                  </c:pt>
                  <c:pt idx="10">
                    <c:v>nov-17</c:v>
                  </c:pt>
                  <c:pt idx="11">
                    <c:v>dic-17</c:v>
                  </c:pt>
                </c:lvl>
              </c:multiLvlStrCache>
            </c:multiLvlStrRef>
          </c:cat>
          <c:val>
            <c:numRef>
              <c:f>'INDICADORES DE  RIESGO'!$D$261:$O$261</c:f>
              <c:numCache>
                <c:formatCode>General</c:formatCode>
                <c:ptCount val="12"/>
                <c:pt idx="0">
                  <c:v>10509</c:v>
                </c:pt>
                <c:pt idx="1">
                  <c:v>12479</c:v>
                </c:pt>
                <c:pt idx="2">
                  <c:v>12156</c:v>
                </c:pt>
                <c:pt idx="3">
                  <c:v>11672</c:v>
                </c:pt>
                <c:pt idx="4">
                  <c:v>12110</c:v>
                </c:pt>
                <c:pt idx="5">
                  <c:v>10493</c:v>
                </c:pt>
                <c:pt idx="6">
                  <c:v>9630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E-4487-8805-8D956A4DFAC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'INDICADORES DE  RIESGO'!$D$259:$O$260</c:f>
              <c:multiLvlStrCache>
                <c:ptCount val="12"/>
                <c:lvl>
                  <c:pt idx="0">
                    <c:v>17</c:v>
                  </c:pt>
                  <c:pt idx="1">
                    <c:v>3</c:v>
                  </c:pt>
                  <c:pt idx="2">
                    <c:v>9</c:v>
                  </c:pt>
                  <c:pt idx="4">
                    <c:v>2</c:v>
                  </c:pt>
                  <c:pt idx="5">
                    <c:v>2</c:v>
                  </c:pt>
                  <c:pt idx="6">
                    <c:v>2</c:v>
                  </c:pt>
                </c:lvl>
                <c:lvl>
                  <c:pt idx="0">
                    <c:v>ene-17</c:v>
                  </c:pt>
                  <c:pt idx="1">
                    <c:v>feb-17</c:v>
                  </c:pt>
                  <c:pt idx="2">
                    <c:v>mar-17</c:v>
                  </c:pt>
                  <c:pt idx="3">
                    <c:v>abr-17</c:v>
                  </c:pt>
                  <c:pt idx="4">
                    <c:v>may-17</c:v>
                  </c:pt>
                  <c:pt idx="5">
                    <c:v>jun-17</c:v>
                  </c:pt>
                  <c:pt idx="6">
                    <c:v>jul-17</c:v>
                  </c:pt>
                  <c:pt idx="7">
                    <c:v>ago-17</c:v>
                  </c:pt>
                  <c:pt idx="8">
                    <c:v>sep-17</c:v>
                  </c:pt>
                  <c:pt idx="9">
                    <c:v>oct-17</c:v>
                  </c:pt>
                  <c:pt idx="10">
                    <c:v>nov-17</c:v>
                  </c:pt>
                  <c:pt idx="11">
                    <c:v>dic-17</c:v>
                  </c:pt>
                </c:lvl>
              </c:multiLvlStrCache>
            </c:multiLvlStrRef>
          </c:cat>
          <c:val>
            <c:numRef>
              <c:f>'INDICADORES DE  RIESGO'!$D$262:$O$262</c:f>
              <c:numCache>
                <c:formatCode>0%</c:formatCode>
                <c:ptCount val="12"/>
                <c:pt idx="0">
                  <c:v>1.6176610524312495E-3</c:v>
                </c:pt>
                <c:pt idx="1">
                  <c:v>2.4040387851590673E-4</c:v>
                </c:pt>
                <c:pt idx="2">
                  <c:v>7.403751233958539E-4</c:v>
                </c:pt>
                <c:pt idx="3">
                  <c:v>0</c:v>
                </c:pt>
                <c:pt idx="4">
                  <c:v>1.6515276630883568E-4</c:v>
                </c:pt>
                <c:pt idx="5">
                  <c:v>1.906032593157343E-4</c:v>
                </c:pt>
                <c:pt idx="6">
                  <c:v>2.0768431983385254E-4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E-4487-8805-8D956A4DF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881280"/>
        <c:axId val="118895360"/>
      </c:lineChart>
      <c:catAx>
        <c:axId val="11888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895360"/>
        <c:crosses val="autoZero"/>
        <c:auto val="1"/>
        <c:lblAlgn val="ctr"/>
        <c:lblOffset val="100"/>
        <c:noMultiLvlLbl val="0"/>
      </c:catAx>
      <c:valAx>
        <c:axId val="1188953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881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 atenciones por autorización vencida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9436050365228091E-2"/>
                  <c:y val="-3.8279554076350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38-46A0-93B9-0CB2D8045383}"/>
                </c:ext>
              </c:extLst>
            </c:dLbl>
            <c:dLbl>
              <c:idx val="1"/>
              <c:layout>
                <c:manualLayout>
                  <c:x val="-4.3021145852976075E-2"/>
                  <c:y val="-6.124728652216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38-46A0-93B9-0CB2D8045383}"/>
                </c:ext>
              </c:extLst>
            </c:dLbl>
            <c:dLbl>
              <c:idx val="2"/>
              <c:layout>
                <c:manualLayout>
                  <c:x val="-4.302114585297611E-2"/>
                  <c:y val="-5.3591375706890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38-46A0-93B9-0CB2D8045383}"/>
                </c:ext>
              </c:extLst>
            </c:dLbl>
            <c:dLbl>
              <c:idx val="3"/>
              <c:layout>
                <c:manualLayout>
                  <c:x val="-2.8680763901984051E-2"/>
                  <c:y val="-4.5935464891620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8-46A0-93B9-0CB2D80453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'INDICADORES DE  RIESGO'!$D$269:$O$269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'INDICADORES DE  RIESGO'!$D$272:$O$272</c:f>
              <c:numCache>
                <c:formatCode>0%</c:formatCode>
                <c:ptCount val="12"/>
                <c:pt idx="0">
                  <c:v>5.423922352269483E-3</c:v>
                </c:pt>
                <c:pt idx="1">
                  <c:v>0</c:v>
                </c:pt>
                <c:pt idx="2">
                  <c:v>2.6324448831852583E-3</c:v>
                </c:pt>
                <c:pt idx="3">
                  <c:v>5.1405071967100752E-4</c:v>
                </c:pt>
                <c:pt idx="4">
                  <c:v>2.7250206440957887E-3</c:v>
                </c:pt>
                <c:pt idx="5">
                  <c:v>2.9543505193938818E-3</c:v>
                </c:pt>
                <c:pt idx="6">
                  <c:v>3.1152647975077883E-4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8-46A0-93B9-0CB2D8045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16064"/>
        <c:axId val="11902195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'INDICADORES DE  RIESGO'!$D$269:$O$269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42736</c:v>
                      </c:pt>
                      <c:pt idx="1">
                        <c:v>42767</c:v>
                      </c:pt>
                      <c:pt idx="2">
                        <c:v>42795</c:v>
                      </c:pt>
                      <c:pt idx="3">
                        <c:v>42826</c:v>
                      </c:pt>
                      <c:pt idx="4">
                        <c:v>42856</c:v>
                      </c:pt>
                      <c:pt idx="5">
                        <c:v>42887</c:v>
                      </c:pt>
                      <c:pt idx="6">
                        <c:v>42917</c:v>
                      </c:pt>
                      <c:pt idx="7">
                        <c:v>42948</c:v>
                      </c:pt>
                      <c:pt idx="8">
                        <c:v>42979</c:v>
                      </c:pt>
                      <c:pt idx="9">
                        <c:v>43009</c:v>
                      </c:pt>
                      <c:pt idx="10">
                        <c:v>43040</c:v>
                      </c:pt>
                      <c:pt idx="11">
                        <c:v>43070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'INDICADORES DE  RIESGO'!$D$270:$O$270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57</c:v>
                      </c:pt>
                      <c:pt idx="1">
                        <c:v>0</c:v>
                      </c:pt>
                      <c:pt idx="2">
                        <c:v>32</c:v>
                      </c:pt>
                      <c:pt idx="3">
                        <c:v>6</c:v>
                      </c:pt>
                      <c:pt idx="4">
                        <c:v>33</c:v>
                      </c:pt>
                      <c:pt idx="5">
                        <c:v>31</c:v>
                      </c:pt>
                      <c:pt idx="6">
                        <c:v>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A238-46A0-93B9-0CB2D8045383}"/>
                  </c:ext>
                </c:extLst>
              </c15:ser>
            </c15:filteredLineSeries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'INDICADORES DE  RIESGO'!$D$269:$O$269</c15:sqref>
                        </c15:formulaRef>
                      </c:ext>
                    </c:extLst>
                    <c:numCache>
                      <c:formatCode>mmm\-yy</c:formatCode>
                      <c:ptCount val="12"/>
                      <c:pt idx="0">
                        <c:v>42736</c:v>
                      </c:pt>
                      <c:pt idx="1">
                        <c:v>42767</c:v>
                      </c:pt>
                      <c:pt idx="2">
                        <c:v>42795</c:v>
                      </c:pt>
                      <c:pt idx="3">
                        <c:v>42826</c:v>
                      </c:pt>
                      <c:pt idx="4">
                        <c:v>42856</c:v>
                      </c:pt>
                      <c:pt idx="5">
                        <c:v>42887</c:v>
                      </c:pt>
                      <c:pt idx="6">
                        <c:v>42917</c:v>
                      </c:pt>
                      <c:pt idx="7">
                        <c:v>42948</c:v>
                      </c:pt>
                      <c:pt idx="8">
                        <c:v>42979</c:v>
                      </c:pt>
                      <c:pt idx="9">
                        <c:v>43009</c:v>
                      </c:pt>
                      <c:pt idx="10">
                        <c:v>43040</c:v>
                      </c:pt>
                      <c:pt idx="11">
                        <c:v>43070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'INDICADORES DE  RIESGO'!$D$271:$O$271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10509</c:v>
                      </c:pt>
                      <c:pt idx="1">
                        <c:v>12479</c:v>
                      </c:pt>
                      <c:pt idx="2">
                        <c:v>12156</c:v>
                      </c:pt>
                      <c:pt idx="3">
                        <c:v>11672</c:v>
                      </c:pt>
                      <c:pt idx="4">
                        <c:v>12110</c:v>
                      </c:pt>
                      <c:pt idx="5">
                        <c:v>10493</c:v>
                      </c:pt>
                      <c:pt idx="6">
                        <c:v>9630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A238-46A0-93B9-0CB2D8045383}"/>
                  </c:ext>
                </c:extLst>
              </c15:ser>
            </c15:filteredLineSeries>
          </c:ext>
        </c:extLst>
      </c:lineChart>
      <c:dateAx>
        <c:axId val="1190160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9021952"/>
        <c:crosses val="autoZero"/>
        <c:auto val="1"/>
        <c:lblOffset val="100"/>
        <c:baseTimeUnit val="months"/>
      </c:dateAx>
      <c:valAx>
        <c:axId val="11902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9016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es-CO" sz="1200" b="0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Días Oportunidad Dermatología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437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43-43F1-B34C-3CA987F490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43-43F1-B34C-3CA987F4902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543-43F1-B34C-3CA987F4902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543-43F1-B34C-3CA987F4902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543-43F1-B34C-3CA987F490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GRAFICAS!$A$71:$L$71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GRAFICAS!$A$72:$L$72</c:f>
              <c:numCache>
                <c:formatCode>General</c:formatCode>
                <c:ptCount val="12"/>
                <c:pt idx="0">
                  <c:v>47</c:v>
                </c:pt>
                <c:pt idx="1">
                  <c:v>56</c:v>
                </c:pt>
                <c:pt idx="2">
                  <c:v>71</c:v>
                </c:pt>
                <c:pt idx="3">
                  <c:v>73</c:v>
                </c:pt>
                <c:pt idx="4">
                  <c:v>71</c:v>
                </c:pt>
                <c:pt idx="5">
                  <c:v>75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43-43F1-B34C-3CA987F49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542144"/>
        <c:axId val="433544440"/>
      </c:lineChart>
      <c:valAx>
        <c:axId val="433544440"/>
        <c:scaling>
          <c:orientation val="minMax"/>
          <c:max val="100"/>
        </c:scaling>
        <c:delete val="0"/>
        <c:axPos val="l"/>
        <c:majorGridlines>
          <c:spPr>
            <a:ln w="9363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433542144"/>
        <c:crosses val="autoZero"/>
        <c:crossBetween val="between"/>
      </c:valAx>
      <c:catAx>
        <c:axId val="43354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363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433544440"/>
        <c:crossesAt val="0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gradFill>
      <a:gsLst>
        <a:gs pos="0">
          <a:srgbClr val="9AB5E4"/>
        </a:gs>
        <a:gs pos="100000">
          <a:srgbClr val="C2D1ED"/>
        </a:gs>
      </a:gsLst>
      <a:lin ang="5400000"/>
    </a:gradFill>
    <a:ln w="9363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es-CO" sz="1200" b="0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Días oportunidada Medicina Interna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437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GRAFICAS!$A$85:$L$85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GRAFICAS!$A$86:$L$86</c:f>
              <c:numCache>
                <c:formatCode>General</c:formatCode>
                <c:ptCount val="12"/>
                <c:pt idx="0">
                  <c:v>6</c:v>
                </c:pt>
                <c:pt idx="1">
                  <c:v>19</c:v>
                </c:pt>
                <c:pt idx="2">
                  <c:v>25</c:v>
                </c:pt>
                <c:pt idx="3">
                  <c:v>32</c:v>
                </c:pt>
                <c:pt idx="4">
                  <c:v>37</c:v>
                </c:pt>
                <c:pt idx="5">
                  <c:v>52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D-401A-973E-FE9743F94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539520"/>
        <c:axId val="433537552"/>
      </c:lineChart>
      <c:valAx>
        <c:axId val="433537552"/>
        <c:scaling>
          <c:orientation val="minMax"/>
          <c:max val="100"/>
        </c:scaling>
        <c:delete val="0"/>
        <c:axPos val="l"/>
        <c:majorGridlines>
          <c:spPr>
            <a:ln w="9363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433539520"/>
        <c:crosses val="autoZero"/>
        <c:crossBetween val="between"/>
      </c:valAx>
      <c:catAx>
        <c:axId val="43353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363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433537552"/>
        <c:crossesAt val="0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gradFill>
      <a:gsLst>
        <a:gs pos="0">
          <a:srgbClr val="9AB5E4"/>
        </a:gs>
        <a:gs pos="100000">
          <a:srgbClr val="C2D1ED"/>
        </a:gs>
      </a:gsLst>
      <a:lin ang="5400000"/>
    </a:gradFill>
    <a:ln w="9363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es-CO" sz="1200" b="0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Días oportunidad Oftalmología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437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33-489B-AB6B-DD3F5A4031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33-489B-AB6B-DD3F5A40313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733-489B-AB6B-DD3F5A40313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733-489B-AB6B-DD3F5A4031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GRAFICAS!$A$100:$L$100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GRAFICAS!$A$101:$L$101</c:f>
              <c:numCache>
                <c:formatCode>General</c:formatCode>
                <c:ptCount val="12"/>
                <c:pt idx="0">
                  <c:v>23</c:v>
                </c:pt>
                <c:pt idx="1">
                  <c:v>23</c:v>
                </c:pt>
                <c:pt idx="2">
                  <c:v>25</c:v>
                </c:pt>
                <c:pt idx="3">
                  <c:v>24</c:v>
                </c:pt>
                <c:pt idx="4">
                  <c:v>29</c:v>
                </c:pt>
                <c:pt idx="5">
                  <c:v>34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33-489B-AB6B-DD3F5A403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541816"/>
        <c:axId val="433541488"/>
      </c:lineChart>
      <c:valAx>
        <c:axId val="433541488"/>
        <c:scaling>
          <c:orientation val="minMax"/>
          <c:max val="100"/>
          <c:min val="0"/>
        </c:scaling>
        <c:delete val="0"/>
        <c:axPos val="l"/>
        <c:majorGridlines>
          <c:spPr>
            <a:ln w="9363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433541816"/>
        <c:crosses val="autoZero"/>
        <c:crossBetween val="between"/>
      </c:valAx>
      <c:catAx>
        <c:axId val="433541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363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433541488"/>
        <c:crossesAt val="0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gradFill>
      <a:gsLst>
        <a:gs pos="0">
          <a:srgbClr val="9AB5E4"/>
        </a:gs>
        <a:gs pos="100000">
          <a:srgbClr val="C2D1ED"/>
        </a:gs>
      </a:gsLst>
      <a:lin ang="5400000"/>
    </a:gradFill>
    <a:ln w="9363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r>
              <a:rPr lang="es-CO" sz="1200" b="0" i="0" u="none" strike="noStrike" kern="1200" cap="none" spc="0" baseline="0">
                <a:solidFill>
                  <a:srgbClr val="000000"/>
                </a:solidFill>
                <a:uFillTx/>
                <a:latin typeface="Calibri"/>
              </a:rPr>
              <a:t>Días oportunidad Cirugía general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437" cap="rnd">
              <a:solidFill>
                <a:srgbClr val="4472C4"/>
              </a:solidFill>
              <a:prstDash val="solid"/>
              <a:round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E2-4B58-B71C-1A32B907FE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E2-4B58-B71C-1A32B907FEE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BE2-4B58-B71C-1A32B907FEE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BE2-4B58-B71C-1A32B907FE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GRAFICAS!$A$113:$L$113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GRAFICAS!$A$114:$L$114</c:f>
              <c:numCache>
                <c:formatCode>General</c:formatCode>
                <c:ptCount val="12"/>
                <c:pt idx="0">
                  <c:v>42</c:v>
                </c:pt>
                <c:pt idx="1">
                  <c:v>45</c:v>
                </c:pt>
                <c:pt idx="2">
                  <c:v>44</c:v>
                </c:pt>
                <c:pt idx="3">
                  <c:v>41</c:v>
                </c:pt>
                <c:pt idx="4">
                  <c:v>44</c:v>
                </c:pt>
                <c:pt idx="5">
                  <c:v>59</c:v>
                </c:pt>
                <c:pt idx="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E2-4B58-B71C-1A32B907F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7818056"/>
        <c:axId val="467821336"/>
      </c:lineChart>
      <c:valAx>
        <c:axId val="467821336"/>
        <c:scaling>
          <c:orientation val="minMax"/>
          <c:max val="100"/>
          <c:min val="0"/>
        </c:scaling>
        <c:delete val="0"/>
        <c:axPos val="l"/>
        <c:majorGridlines>
          <c:spPr>
            <a:ln w="9363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467818056"/>
        <c:crosses val="autoZero"/>
        <c:crossBetween val="between"/>
      </c:valAx>
      <c:catAx>
        <c:axId val="467818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363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467821336"/>
        <c:crossesAt val="0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gradFill>
      <a:gsLst>
        <a:gs pos="0">
          <a:srgbClr val="9AB5E4"/>
        </a:gs>
        <a:gs pos="100000">
          <a:srgbClr val="C2D1ED"/>
        </a:gs>
      </a:gsLst>
      <a:lin ang="5400000"/>
    </a:gradFill>
    <a:ln w="9363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"/>
          <c:w val="0.97327758515745288"/>
          <c:h val="0.9733552861512218"/>
        </c:manualLayout>
      </c:layout>
      <c:lineChart>
        <c:grouping val="standard"/>
        <c:varyColors val="0"/>
        <c:ser>
          <c:idx val="0"/>
          <c:order val="0"/>
          <c:spPr>
            <a:ln w="28437" cap="rnd">
              <a:solidFill>
                <a:srgbClr val="4A7EBB"/>
              </a:solidFill>
              <a:prstDash val="solid"/>
              <a:round/>
            </a:ln>
          </c:spPr>
          <c:marker>
            <c:symbol val="diamond"/>
            <c:size val="5"/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0-708F-41C2-89C4-6DAD5A11DC4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708F-41C2-89C4-6DAD5A11DC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GRAFICAS!$A$3:$L$3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GRAFICAS!$A$4:$L$4</c:f>
              <c:numCache>
                <c:formatCode>General</c:formatCode>
                <c:ptCount val="12"/>
                <c:pt idx="0">
                  <c:v>50</c:v>
                </c:pt>
                <c:pt idx="1">
                  <c:v>63</c:v>
                </c:pt>
                <c:pt idx="2">
                  <c:v>78</c:v>
                </c:pt>
                <c:pt idx="3">
                  <c:v>107</c:v>
                </c:pt>
                <c:pt idx="4">
                  <c:v>109</c:v>
                </c:pt>
                <c:pt idx="5">
                  <c:v>13</c:v>
                </c:pt>
                <c:pt idx="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8F-41C2-89C4-6DAD5A11D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534600"/>
        <c:axId val="433531648"/>
      </c:lineChart>
      <c:valAx>
        <c:axId val="433531648"/>
        <c:scaling>
          <c:orientation val="minMax"/>
        </c:scaling>
        <c:delete val="0"/>
        <c:axPos val="l"/>
        <c:majorGridlines>
          <c:spPr>
            <a:ln w="9363" cap="flat">
              <a:solidFill>
                <a:srgbClr val="868686"/>
              </a:solidFill>
              <a:prstDash val="solid"/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363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433534600"/>
        <c:crosses val="autoZero"/>
        <c:crossBetween val="between"/>
      </c:valAx>
      <c:catAx>
        <c:axId val="433534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363" cap="flat">
            <a:solidFill>
              <a:srgbClr val="868686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</a:defRPr>
            </a:pPr>
            <a:endParaRPr lang="es-CO"/>
          </a:p>
        </c:txPr>
        <c:crossAx val="433531648"/>
        <c:crossesAt val="0"/>
        <c:auto val="1"/>
        <c:lblAlgn val="ctr"/>
        <c:lblOffset val="100"/>
        <c:noMultiLvlLbl val="0"/>
      </c:catAx>
      <c:spPr>
        <a:gradFill>
          <a:gsLst>
            <a:gs pos="0">
              <a:srgbClr val="9AB5E4"/>
            </a:gs>
            <a:gs pos="100000">
              <a:srgbClr val="C2D1ED"/>
            </a:gs>
          </a:gsLst>
          <a:lin ang="5400000"/>
        </a:gradFill>
        <a:ln>
          <a:noFill/>
        </a:ln>
      </c:spPr>
    </c:plotArea>
    <c:plotVisOnly val="1"/>
    <c:dispBlanksAs val="gap"/>
    <c:showDLblsOverMax val="0"/>
  </c:chart>
  <c:spPr>
    <a:solidFill>
      <a:srgbClr val="FFFFFF"/>
    </a:solidFill>
    <a:ln w="9363" cap="flat">
      <a:solidFill>
        <a:srgbClr val="868686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13" Type="http://schemas.openxmlformats.org/officeDocument/2006/relationships/chart" Target="../charts/chart22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12" Type="http://schemas.openxmlformats.org/officeDocument/2006/relationships/chart" Target="../charts/chart21.xml"/><Relationship Id="rId17" Type="http://schemas.openxmlformats.org/officeDocument/2006/relationships/chart" Target="../charts/chart26.xml"/><Relationship Id="rId2" Type="http://schemas.openxmlformats.org/officeDocument/2006/relationships/chart" Target="../charts/chart11.xml"/><Relationship Id="rId16" Type="http://schemas.openxmlformats.org/officeDocument/2006/relationships/chart" Target="../charts/chart25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11" Type="http://schemas.openxmlformats.org/officeDocument/2006/relationships/chart" Target="../charts/chart20.xml"/><Relationship Id="rId5" Type="http://schemas.openxmlformats.org/officeDocument/2006/relationships/chart" Target="../charts/chart14.xml"/><Relationship Id="rId15" Type="http://schemas.openxmlformats.org/officeDocument/2006/relationships/chart" Target="../charts/chart24.xml"/><Relationship Id="rId10" Type="http://schemas.openxmlformats.org/officeDocument/2006/relationships/chart" Target="../charts/chart19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Relationship Id="rId14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7" Type="http://schemas.openxmlformats.org/officeDocument/2006/relationships/chart" Target="../charts/chart33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1.xml"/><Relationship Id="rId3" Type="http://schemas.openxmlformats.org/officeDocument/2006/relationships/chart" Target="../charts/chart36.xml"/><Relationship Id="rId7" Type="http://schemas.openxmlformats.org/officeDocument/2006/relationships/chart" Target="../charts/chart40.xml"/><Relationship Id="rId12" Type="http://schemas.openxmlformats.org/officeDocument/2006/relationships/chart" Target="../charts/chart45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11" Type="http://schemas.openxmlformats.org/officeDocument/2006/relationships/chart" Target="../charts/chart44.xml"/><Relationship Id="rId5" Type="http://schemas.openxmlformats.org/officeDocument/2006/relationships/chart" Target="../charts/chart38.xml"/><Relationship Id="rId10" Type="http://schemas.openxmlformats.org/officeDocument/2006/relationships/chart" Target="../charts/chart43.xml"/><Relationship Id="rId4" Type="http://schemas.openxmlformats.org/officeDocument/2006/relationships/chart" Target="../charts/chart37.xml"/><Relationship Id="rId9" Type="http://schemas.openxmlformats.org/officeDocument/2006/relationships/chart" Target="../charts/chart4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781555</xdr:colOff>
      <xdr:row>12</xdr:row>
      <xdr:rowOff>155877</xdr:rowOff>
    </xdr:from>
    <xdr:ext cx="3769202" cy="1712881"/>
    <xdr:graphicFrame macro="">
      <xdr:nvGraphicFramePr>
        <xdr:cNvPr id="2" name="8 Gráfico">
          <a:extLst>
            <a:ext uri="{FF2B5EF4-FFF2-40B4-BE49-F238E27FC236}">
              <a16:creationId xmlns:a16="http://schemas.microsoft.com/office/drawing/2014/main" id="{6687D3B4-3FDA-4BA1-B21D-D5E2E58F5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13</xdr:col>
      <xdr:colOff>27002</xdr:colOff>
      <xdr:row>23</xdr:row>
      <xdr:rowOff>29160</xdr:rowOff>
    </xdr:from>
    <xdr:ext cx="3733559" cy="2381755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366F97-D395-44D1-A505-C408944A96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12</xdr:col>
      <xdr:colOff>819723</xdr:colOff>
      <xdr:row>39</xdr:row>
      <xdr:rowOff>8284</xdr:rowOff>
    </xdr:from>
    <xdr:ext cx="4159797" cy="2345042"/>
    <xdr:graphicFrame macro="">
      <xdr:nvGraphicFramePr>
        <xdr:cNvPr id="4" name="Gráfico 2">
          <a:extLst>
            <a:ext uri="{FF2B5EF4-FFF2-40B4-BE49-F238E27FC236}">
              <a16:creationId xmlns:a16="http://schemas.microsoft.com/office/drawing/2014/main" id="{867EF5E8-8F92-4B97-80FA-DAC988167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13</xdr:col>
      <xdr:colOff>29882</xdr:colOff>
      <xdr:row>55</xdr:row>
      <xdr:rowOff>41404</xdr:rowOff>
    </xdr:from>
    <xdr:ext cx="3981242" cy="2122203"/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D59641CB-DFF7-48C3-B214-58126D09B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13</xdr:col>
      <xdr:colOff>10799</xdr:colOff>
      <xdr:row>69</xdr:row>
      <xdr:rowOff>41404</xdr:rowOff>
    </xdr:from>
    <xdr:ext cx="3847676" cy="2350081"/>
    <xdr:graphicFrame macro="">
      <xdr:nvGraphicFramePr>
        <xdr:cNvPr id="6" name="Gráfico 7">
          <a:extLst>
            <a:ext uri="{FF2B5EF4-FFF2-40B4-BE49-F238E27FC236}">
              <a16:creationId xmlns:a16="http://schemas.microsoft.com/office/drawing/2014/main" id="{895F28AC-481C-4126-8DDE-708B60687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  <xdr:oneCellAnchor>
    <xdr:from>
      <xdr:col>13</xdr:col>
      <xdr:colOff>29882</xdr:colOff>
      <xdr:row>84</xdr:row>
      <xdr:rowOff>51124</xdr:rowOff>
    </xdr:from>
    <xdr:ext cx="3781080" cy="2331720"/>
    <xdr:graphicFrame macro="">
      <xdr:nvGraphicFramePr>
        <xdr:cNvPr id="7" name="Gráfico 8">
          <a:extLst>
            <a:ext uri="{FF2B5EF4-FFF2-40B4-BE49-F238E27FC236}">
              <a16:creationId xmlns:a16="http://schemas.microsoft.com/office/drawing/2014/main" id="{5A1142AD-1D5D-4BE8-B64E-F29E46B4D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oneCellAnchor>
  <xdr:oneCellAnchor>
    <xdr:from>
      <xdr:col>13</xdr:col>
      <xdr:colOff>36356</xdr:colOff>
      <xdr:row>98</xdr:row>
      <xdr:rowOff>172080</xdr:rowOff>
    </xdr:from>
    <xdr:ext cx="3800164" cy="1999436"/>
    <xdr:graphicFrame macro="">
      <xdr:nvGraphicFramePr>
        <xdr:cNvPr id="8" name="Gráfico 9">
          <a:extLst>
            <a:ext uri="{FF2B5EF4-FFF2-40B4-BE49-F238E27FC236}">
              <a16:creationId xmlns:a16="http://schemas.microsoft.com/office/drawing/2014/main" id="{8B4BAD52-C755-4159-870E-2EB7110F4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oneCellAnchor>
  <xdr:oneCellAnchor>
    <xdr:from>
      <xdr:col>13</xdr:col>
      <xdr:colOff>29882</xdr:colOff>
      <xdr:row>111</xdr:row>
      <xdr:rowOff>79561</xdr:rowOff>
    </xdr:from>
    <xdr:ext cx="3485875" cy="2197796"/>
    <xdr:graphicFrame macro="">
      <xdr:nvGraphicFramePr>
        <xdr:cNvPr id="9" name="Gráfico 10">
          <a:extLst>
            <a:ext uri="{FF2B5EF4-FFF2-40B4-BE49-F238E27FC236}">
              <a16:creationId xmlns:a16="http://schemas.microsoft.com/office/drawing/2014/main" id="{385DFCDF-AA30-451C-9340-DC9B1CDCF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oneCellAnchor>
  <xdr:oneCellAnchor>
    <xdr:from>
      <xdr:col>13</xdr:col>
      <xdr:colOff>55440</xdr:colOff>
      <xdr:row>1</xdr:row>
      <xdr:rowOff>51124</xdr:rowOff>
    </xdr:from>
    <xdr:ext cx="3704755" cy="1702439"/>
    <xdr:graphicFrame macro="">
      <xdr:nvGraphicFramePr>
        <xdr:cNvPr id="10" name="11 Gráfico">
          <a:extLst>
            <a:ext uri="{FF2B5EF4-FFF2-40B4-BE49-F238E27FC236}">
              <a16:creationId xmlns:a16="http://schemas.microsoft.com/office/drawing/2014/main" id="{E6F2579B-A67C-4C2C-9FA8-C7253E25D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90487</xdr:rowOff>
    </xdr:from>
    <xdr:to>
      <xdr:col>4</xdr:col>
      <xdr:colOff>219075</xdr:colOff>
      <xdr:row>27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314325</xdr:colOff>
      <xdr:row>12</xdr:row>
      <xdr:rowOff>176212</xdr:rowOff>
    </xdr:from>
    <xdr:to>
      <xdr:col>12</xdr:col>
      <xdr:colOff>447675</xdr:colOff>
      <xdr:row>26</xdr:row>
      <xdr:rowOff>119062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200025</xdr:colOff>
      <xdr:row>28</xdr:row>
      <xdr:rowOff>133350</xdr:rowOff>
    </xdr:from>
    <xdr:to>
      <xdr:col>12</xdr:col>
      <xdr:colOff>333375</xdr:colOff>
      <xdr:row>42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171450</xdr:rowOff>
    </xdr:from>
    <xdr:to>
      <xdr:col>4</xdr:col>
      <xdr:colOff>9525</xdr:colOff>
      <xdr:row>56</xdr:row>
      <xdr:rowOff>114300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19050</xdr:colOff>
      <xdr:row>43</xdr:row>
      <xdr:rowOff>28575</xdr:rowOff>
    </xdr:from>
    <xdr:to>
      <xdr:col>13</xdr:col>
      <xdr:colOff>0</xdr:colOff>
      <xdr:row>56</xdr:row>
      <xdr:rowOff>171450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57150</xdr:colOff>
      <xdr:row>58</xdr:row>
      <xdr:rowOff>28575</xdr:rowOff>
    </xdr:from>
    <xdr:to>
      <xdr:col>4</xdr:col>
      <xdr:colOff>9525</xdr:colOff>
      <xdr:row>70</xdr:row>
      <xdr:rowOff>195262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409575</xdr:colOff>
      <xdr:row>58</xdr:row>
      <xdr:rowOff>38099</xdr:rowOff>
    </xdr:from>
    <xdr:to>
      <xdr:col>12</xdr:col>
      <xdr:colOff>514350</xdr:colOff>
      <xdr:row>70</xdr:row>
      <xdr:rowOff>142874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209550</xdr:colOff>
      <xdr:row>14</xdr:row>
      <xdr:rowOff>138112</xdr:rowOff>
    </xdr:from>
    <xdr:to>
      <xdr:col>18</xdr:col>
      <xdr:colOff>0</xdr:colOff>
      <xdr:row>25</xdr:row>
      <xdr:rowOff>19050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300037</xdr:colOff>
      <xdr:row>14</xdr:row>
      <xdr:rowOff>200024</xdr:rowOff>
    </xdr:from>
    <xdr:to>
      <xdr:col>26</xdr:col>
      <xdr:colOff>600075</xdr:colOff>
      <xdr:row>25</xdr:row>
      <xdr:rowOff>76200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157162</xdr:colOff>
      <xdr:row>25</xdr:row>
      <xdr:rowOff>180974</xdr:rowOff>
    </xdr:from>
    <xdr:to>
      <xdr:col>17</xdr:col>
      <xdr:colOff>419100</xdr:colOff>
      <xdr:row>36</xdr:row>
      <xdr:rowOff>180974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319087</xdr:colOff>
      <xdr:row>26</xdr:row>
      <xdr:rowOff>9525</xdr:rowOff>
    </xdr:from>
    <xdr:to>
      <xdr:col>26</xdr:col>
      <xdr:colOff>609600</xdr:colOff>
      <xdr:row>37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119062</xdr:colOff>
      <xdr:row>37</xdr:row>
      <xdr:rowOff>190499</xdr:rowOff>
    </xdr:from>
    <xdr:to>
      <xdr:col>18</xdr:col>
      <xdr:colOff>0</xdr:colOff>
      <xdr:row>48</xdr:row>
      <xdr:rowOff>9525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18</xdr:col>
      <xdr:colOff>290512</xdr:colOff>
      <xdr:row>38</xdr:row>
      <xdr:rowOff>14287</xdr:rowOff>
    </xdr:from>
    <xdr:to>
      <xdr:col>26</xdr:col>
      <xdr:colOff>561975</xdr:colOff>
      <xdr:row>48</xdr:row>
      <xdr:rowOff>9525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100012</xdr:colOff>
      <xdr:row>48</xdr:row>
      <xdr:rowOff>200024</xdr:rowOff>
    </xdr:from>
    <xdr:to>
      <xdr:col>18</xdr:col>
      <xdr:colOff>0</xdr:colOff>
      <xdr:row>58</xdr:row>
      <xdr:rowOff>19050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27</xdr:row>
      <xdr:rowOff>200024</xdr:rowOff>
    </xdr:from>
    <xdr:to>
      <xdr:col>4</xdr:col>
      <xdr:colOff>28575</xdr:colOff>
      <xdr:row>42</xdr:row>
      <xdr:rowOff>123824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409575</xdr:colOff>
      <xdr:row>72</xdr:row>
      <xdr:rowOff>19050</xdr:rowOff>
    </xdr:from>
    <xdr:to>
      <xdr:col>12</xdr:col>
      <xdr:colOff>485775</xdr:colOff>
      <xdr:row>81</xdr:row>
      <xdr:rowOff>76200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66675</xdr:colOff>
      <xdr:row>72</xdr:row>
      <xdr:rowOff>0</xdr:rowOff>
    </xdr:from>
    <xdr:to>
      <xdr:col>4</xdr:col>
      <xdr:colOff>0</xdr:colOff>
      <xdr:row>81</xdr:row>
      <xdr:rowOff>66675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5996516" y="428762"/>
    <xdr:ext cx="5759641" cy="3239636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457334-E85A-488F-820A-78CE00AC1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5257800" y="4305300"/>
    <xdr:ext cx="7724775" cy="4105275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BC0EEF-6831-434F-8848-B1237E851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5257800" y="12087225"/>
    <xdr:ext cx="5759641" cy="3239636"/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472390A-E197-4A88-BAED-D3AF621258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5257800" y="17630775"/>
    <xdr:ext cx="5599438" cy="3607198"/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107C22F-17C7-42E8-973A-FBD64EE34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twoCellAnchor>
    <xdr:from>
      <xdr:col>2</xdr:col>
      <xdr:colOff>809625</xdr:colOff>
      <xdr:row>131</xdr:row>
      <xdr:rowOff>28575</xdr:rowOff>
    </xdr:from>
    <xdr:to>
      <xdr:col>8</xdr:col>
      <xdr:colOff>352425</xdr:colOff>
      <xdr:row>144</xdr:row>
      <xdr:rowOff>38100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BA5831D-3A6D-41A4-A310-962FFAC22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absoluteAnchor>
    <xdr:pos x="4781550" y="29156025"/>
    <xdr:ext cx="4981575" cy="3044238"/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F49AF798-68EA-42C4-8F57-64CBA1065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  <xdr:absoluteAnchor>
    <xdr:pos x="7239000" y="34566224"/>
    <xdr:ext cx="6581775" cy="4402753"/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AE62495-C2CA-4944-8F2E-C2326926A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188703</xdr:colOff>
      <xdr:row>150</xdr:row>
      <xdr:rowOff>42809</xdr:rowOff>
    </xdr:from>
    <xdr:to>
      <xdr:col>20</xdr:col>
      <xdr:colOff>96321</xdr:colOff>
      <xdr:row>161</xdr:row>
      <xdr:rowOff>167496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A66990D2-F022-44A4-B819-5CFC8B451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203081</xdr:colOff>
      <xdr:row>163</xdr:row>
      <xdr:rowOff>17972</xdr:rowOff>
    </xdr:from>
    <xdr:to>
      <xdr:col>19</xdr:col>
      <xdr:colOff>709882</xdr:colOff>
      <xdr:row>171</xdr:row>
      <xdr:rowOff>113581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C4452011-4FC5-4872-BB24-7D4D05646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5390</xdr:colOff>
      <xdr:row>173</xdr:row>
      <xdr:rowOff>89858</xdr:rowOff>
    </xdr:from>
    <xdr:to>
      <xdr:col>20</xdr:col>
      <xdr:colOff>32106</xdr:colOff>
      <xdr:row>182</xdr:row>
      <xdr:rowOff>171235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C6B2CFB-714F-4774-8A04-293746618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203344</xdr:colOff>
      <xdr:row>183</xdr:row>
      <xdr:rowOff>32108</xdr:rowOff>
    </xdr:from>
    <xdr:to>
      <xdr:col>20</xdr:col>
      <xdr:colOff>21406</xdr:colOff>
      <xdr:row>192</xdr:row>
      <xdr:rowOff>21405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8E073D86-26F1-43F4-94F0-7DD1B196E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21404</xdr:colOff>
      <xdr:row>193</xdr:row>
      <xdr:rowOff>0</xdr:rowOff>
    </xdr:from>
    <xdr:to>
      <xdr:col>20</xdr:col>
      <xdr:colOff>74916</xdr:colOff>
      <xdr:row>202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FBDDC0-D489-4FCF-AF70-65F563C31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21403</xdr:colOff>
      <xdr:row>202</xdr:row>
      <xdr:rowOff>139129</xdr:rowOff>
    </xdr:from>
    <xdr:to>
      <xdr:col>20</xdr:col>
      <xdr:colOff>181937</xdr:colOff>
      <xdr:row>213</xdr:row>
      <xdr:rowOff>49871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D79C37C-C7F0-487B-8E14-131D9A190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203343</xdr:colOff>
      <xdr:row>213</xdr:row>
      <xdr:rowOff>149832</xdr:rowOff>
    </xdr:from>
    <xdr:to>
      <xdr:col>20</xdr:col>
      <xdr:colOff>199063</xdr:colOff>
      <xdr:row>221</xdr:row>
      <xdr:rowOff>96322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E497657-E570-4F29-9B9F-5959E0170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203343</xdr:colOff>
      <xdr:row>223</xdr:row>
      <xdr:rowOff>0</xdr:rowOff>
    </xdr:from>
    <xdr:to>
      <xdr:col>20</xdr:col>
      <xdr:colOff>235450</xdr:colOff>
      <xdr:row>232</xdr:row>
      <xdr:rowOff>10702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05BF27C-3898-475F-B8E9-E1444325F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25686</xdr:colOff>
      <xdr:row>233</xdr:row>
      <xdr:rowOff>3639</xdr:rowOff>
    </xdr:from>
    <xdr:to>
      <xdr:col>20</xdr:col>
      <xdr:colOff>267556</xdr:colOff>
      <xdr:row>242</xdr:row>
      <xdr:rowOff>10702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260BF8E-4F55-479A-8132-BEAA99471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36388</xdr:colOff>
      <xdr:row>242</xdr:row>
      <xdr:rowOff>214044</xdr:rowOff>
    </xdr:from>
    <xdr:to>
      <xdr:col>20</xdr:col>
      <xdr:colOff>310365</xdr:colOff>
      <xdr:row>252</xdr:row>
      <xdr:rowOff>181938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A348FCE-2D09-4F3C-9236-0DCDC6CCC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21404</xdr:colOff>
      <xdr:row>253</xdr:row>
      <xdr:rowOff>32106</xdr:rowOff>
    </xdr:from>
    <xdr:to>
      <xdr:col>20</xdr:col>
      <xdr:colOff>224746</xdr:colOff>
      <xdr:row>262</xdr:row>
      <xdr:rowOff>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A605FDB-92A5-4330-9200-3BDB6FBE6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21405</xdr:colOff>
      <xdr:row>263</xdr:row>
      <xdr:rowOff>32105</xdr:rowOff>
    </xdr:from>
    <xdr:to>
      <xdr:col>20</xdr:col>
      <xdr:colOff>224748</xdr:colOff>
      <xdr:row>271</xdr:row>
      <xdr:rowOff>171235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F06B906-D912-43AD-A9E4-7833FEFE0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LAPOYODX/Desktop/informe2017/INFORME%20HASTA%20ABRIL/servicios%20no%20prestados%20hasta%20abril.od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rvicios%20no%20prestados%20hasta%20junio.od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LAPOYODX/Desktop/servicios%20no%20prestados%20julio.od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eguimiento%20oportunidad%20consulta%20hasta%20julio.od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_"/>
      <sheetName val="ABRIL"/>
    </sheetNames>
    <sheetDataSet>
      <sheetData sheetId="0">
        <row r="3">
          <cell r="A3" t="str">
            <v>REUMATOLOGIA</v>
          </cell>
        </row>
      </sheetData>
      <sheetData sheetId="1">
        <row r="3">
          <cell r="A3" t="str">
            <v>ALERGOLOGIA </v>
          </cell>
          <cell r="B3">
            <v>1</v>
          </cell>
        </row>
        <row r="4">
          <cell r="A4" t="str">
            <v>AUDIOMETRIA</v>
          </cell>
          <cell r="B4">
            <v>1</v>
          </cell>
        </row>
        <row r="5">
          <cell r="A5" t="str">
            <v>CARDIOVASCULAR PEDIHATRICO </v>
          </cell>
          <cell r="B5">
            <v>1</v>
          </cell>
        </row>
        <row r="6">
          <cell r="A6" t="str">
            <v>CIRUGIA MAXILOFACIAL</v>
          </cell>
          <cell r="B6">
            <v>1</v>
          </cell>
        </row>
        <row r="7">
          <cell r="A7" t="str">
            <v>COLONDOSCOPIA</v>
          </cell>
          <cell r="B7">
            <v>2</v>
          </cell>
        </row>
        <row r="8">
          <cell r="A8" t="str">
            <v>CONSULTA DE CORNEA</v>
          </cell>
          <cell r="B8">
            <v>1</v>
          </cell>
        </row>
        <row r="9">
          <cell r="A9" t="str">
            <v>CORNEOLOGO </v>
          </cell>
          <cell r="B9">
            <v>1</v>
          </cell>
        </row>
        <row r="10">
          <cell r="A10" t="str">
            <v>ELECTROENCEFALOGRAMA</v>
          </cell>
          <cell r="B10">
            <v>2</v>
          </cell>
        </row>
        <row r="11">
          <cell r="A11" t="str">
            <v>ELECTRORETINOGRAMA MULTIFOCAL</v>
          </cell>
          <cell r="B11">
            <v>2</v>
          </cell>
        </row>
        <row r="12">
          <cell r="A12" t="str">
            <v>FISIATRIA</v>
          </cell>
          <cell r="B12">
            <v>3</v>
          </cell>
        </row>
        <row r="13">
          <cell r="A13" t="str">
            <v>GASTROENTEROLOGIA </v>
          </cell>
          <cell r="B13">
            <v>5</v>
          </cell>
        </row>
        <row r="14">
          <cell r="A14" t="str">
            <v>IMITANCIA ACÚSTICA [IMPEDANCIOMETRIA]</v>
          </cell>
          <cell r="B14">
            <v>1</v>
          </cell>
        </row>
        <row r="15">
          <cell r="A15" t="str">
            <v>IMPEDANCIOMETRIA</v>
          </cell>
          <cell r="B15">
            <v>1</v>
          </cell>
        </row>
        <row r="16">
          <cell r="A16" t="str">
            <v>IMPEDANCIOMETRIA </v>
          </cell>
          <cell r="B16">
            <v>1</v>
          </cell>
        </row>
        <row r="17">
          <cell r="A17" t="str">
            <v>LOGOAUDIOMETRIA</v>
          </cell>
          <cell r="B17">
            <v>3</v>
          </cell>
        </row>
        <row r="18">
          <cell r="A18" t="str">
            <v>LOGOAUDIOMETRIA </v>
          </cell>
          <cell r="B18">
            <v>2</v>
          </cell>
        </row>
        <row r="19">
          <cell r="A19" t="str">
            <v>MAMOGRAFIA</v>
          </cell>
          <cell r="B19">
            <v>3</v>
          </cell>
        </row>
        <row r="20">
          <cell r="A20" t="str">
            <v>MAXILOFACIAL </v>
          </cell>
          <cell r="B20">
            <v>1</v>
          </cell>
        </row>
        <row r="21">
          <cell r="A21" t="str">
            <v>MEDICINA FAMILIAR</v>
          </cell>
          <cell r="B21">
            <v>2</v>
          </cell>
        </row>
        <row r="22">
          <cell r="A22" t="str">
            <v>NEFROLOGIA</v>
          </cell>
          <cell r="B22">
            <v>3</v>
          </cell>
        </row>
        <row r="23">
          <cell r="A23" t="str">
            <v>NUEROLOGIA PEDIATRICA</v>
          </cell>
          <cell r="B23">
            <v>2</v>
          </cell>
        </row>
        <row r="24">
          <cell r="A24" t="str">
            <v>ONCOLOGIA</v>
          </cell>
          <cell r="B24">
            <v>1</v>
          </cell>
        </row>
        <row r="25">
          <cell r="A25" t="str">
            <v>OPTOMETRIA</v>
          </cell>
          <cell r="B25">
            <v>3</v>
          </cell>
        </row>
        <row r="26">
          <cell r="A26" t="str">
            <v>OSTEOCEMENTARIA</v>
          </cell>
          <cell r="B26">
            <v>1</v>
          </cell>
        </row>
        <row r="27">
          <cell r="A27" t="str">
            <v>OSTEODENSITOMETRIA</v>
          </cell>
          <cell r="B27">
            <v>2</v>
          </cell>
        </row>
        <row r="28">
          <cell r="A28" t="str">
            <v> PARESENTESIS  ABDOMINALM ESPECIALISTA EN CORNEA</v>
          </cell>
          <cell r="B28">
            <v>1</v>
          </cell>
        </row>
        <row r="29">
          <cell r="A29" t="str">
            <v>PEDIATRIA</v>
          </cell>
          <cell r="B29">
            <v>3</v>
          </cell>
        </row>
        <row r="30">
          <cell r="A30" t="str">
            <v>PERFUSION MIOCARDICA</v>
          </cell>
          <cell r="B30">
            <v>1</v>
          </cell>
        </row>
        <row r="31">
          <cell r="A31" t="str">
            <v>PSIQUIATRIA</v>
          </cell>
          <cell r="B31">
            <v>5</v>
          </cell>
        </row>
        <row r="32">
          <cell r="A32" t="str">
            <v> RADIOLOGIA INTERVENSIONISTA</v>
          </cell>
          <cell r="B32">
            <v>1</v>
          </cell>
        </row>
        <row r="33">
          <cell r="A33" t="str">
            <v>RECTOSIGMOIDOSCOPIA</v>
          </cell>
          <cell r="B33">
            <v>1</v>
          </cell>
        </row>
        <row r="34">
          <cell r="A34" t="str">
            <v>RESONANCIA MAGNETICA</v>
          </cell>
          <cell r="B34">
            <v>2</v>
          </cell>
        </row>
        <row r="35">
          <cell r="A35" t="str">
            <v>RESONANCIA NUCLEAR MAGNETICA</v>
          </cell>
          <cell r="B35">
            <v>2</v>
          </cell>
        </row>
        <row r="36">
          <cell r="A36" t="str">
            <v> REUMATOLOGIA </v>
          </cell>
          <cell r="B36">
            <v>6</v>
          </cell>
        </row>
      </sheetData>
      <sheetData sheetId="2">
        <row r="3">
          <cell r="A3" t="str">
            <v>AUDIMETRIA POR OBSERVACION DEL COMPORTAMIENTO </v>
          </cell>
          <cell r="B3">
            <v>1</v>
          </cell>
        </row>
        <row r="4">
          <cell r="A4" t="str">
            <v>AUDIOMETRIA POR REFUERZO VISUAL</v>
          </cell>
          <cell r="B4">
            <v>1</v>
          </cell>
        </row>
        <row r="5">
          <cell r="A5" t="str">
            <v>CIRUGIA MAXILOFACIAL</v>
          </cell>
          <cell r="B5">
            <v>2</v>
          </cell>
        </row>
        <row r="6">
          <cell r="A6" t="str">
            <v>CURVA DE FLUJO VOLUMEN PRE Y POST BRONCO DILATADORES</v>
          </cell>
          <cell r="B6">
            <v>1</v>
          </cell>
        </row>
        <row r="7">
          <cell r="A7" t="str">
            <v>ELECTROENCEFALOGRAMA</v>
          </cell>
          <cell r="B7">
            <v>2</v>
          </cell>
        </row>
        <row r="8">
          <cell r="A8" t="str">
            <v>ELECTROMIOGRAFÍA EN CADA EXTREMIDAD (UNO O MAS MUSCULOS)</v>
          </cell>
          <cell r="B8">
            <v>1</v>
          </cell>
        </row>
        <row r="9">
          <cell r="A9" t="str">
            <v>ESOFAGOGASTRODUDENOSCOPIA</v>
          </cell>
          <cell r="B9">
            <v>1</v>
          </cell>
        </row>
        <row r="10">
          <cell r="A10" t="str">
            <v>ESPIROMETRIA</v>
          </cell>
          <cell r="B10">
            <v>2</v>
          </cell>
        </row>
        <row r="11">
          <cell r="A11" t="str">
            <v>FISIATRIA</v>
          </cell>
          <cell r="B11">
            <v>1</v>
          </cell>
        </row>
        <row r="12">
          <cell r="A12" t="str">
            <v>GASTROINTEROLOGIA</v>
          </cell>
          <cell r="B12">
            <v>6</v>
          </cell>
        </row>
        <row r="13">
          <cell r="A13" t="str">
            <v>INFECTOLOGIA PEDIATRICA</v>
          </cell>
          <cell r="B13">
            <v>1</v>
          </cell>
        </row>
        <row r="14">
          <cell r="A14" t="str">
            <v>LOGOAUDIOMETRIA</v>
          </cell>
          <cell r="B14">
            <v>2</v>
          </cell>
        </row>
        <row r="15">
          <cell r="A15" t="str">
            <v>MASTOLOGIA</v>
          </cell>
          <cell r="B15">
            <v>1</v>
          </cell>
        </row>
        <row r="16">
          <cell r="A16" t="str">
            <v>MONITOREO CONTINUO DE GLUCOSA</v>
          </cell>
          <cell r="B16">
            <v>1</v>
          </cell>
        </row>
        <row r="17">
          <cell r="A17" t="str">
            <v>NEFROLOGIA</v>
          </cell>
          <cell r="B17">
            <v>2</v>
          </cell>
        </row>
        <row r="18">
          <cell r="A18" t="str">
            <v>NEUROCONDUCCION POR CADA EXTREMIDAD (UNO O MAS NERVIOS)</v>
          </cell>
          <cell r="B18">
            <v>1</v>
          </cell>
        </row>
        <row r="19">
          <cell r="A19" t="str">
            <v>NEUROLOGIA PEDIATRICA </v>
          </cell>
          <cell r="B19">
            <v>5</v>
          </cell>
        </row>
        <row r="20">
          <cell r="A20" t="str">
            <v>OPTOMETRIA</v>
          </cell>
          <cell r="B20">
            <v>3</v>
          </cell>
        </row>
        <row r="21">
          <cell r="A21" t="str">
            <v>POLISONOGRAFIA</v>
          </cell>
          <cell r="B21">
            <v>1</v>
          </cell>
        </row>
        <row r="22">
          <cell r="A22" t="str">
            <v>PSIQUIATRIA</v>
          </cell>
          <cell r="B22">
            <v>2</v>
          </cell>
        </row>
        <row r="23">
          <cell r="A23" t="str">
            <v>QUIMIOFOTOTERAPIA </v>
          </cell>
          <cell r="B23">
            <v>1</v>
          </cell>
        </row>
        <row r="24">
          <cell r="A24" t="str">
            <v>REUMATOLOGIA</v>
          </cell>
          <cell r="B24">
            <v>4</v>
          </cell>
        </row>
        <row r="25">
          <cell r="A25" t="str">
            <v>UROLOGIA ONCOLOGICA</v>
          </cell>
          <cell r="B25">
            <v>1</v>
          </cell>
        </row>
        <row r="26">
          <cell r="A26" t="str">
            <v>AUDIOMETRIA TONAL</v>
          </cell>
          <cell r="B26">
            <v>3</v>
          </cell>
        </row>
        <row r="27">
          <cell r="A27" t="str">
            <v>ALERGOLOGIA </v>
          </cell>
          <cell r="B27">
            <v>1</v>
          </cell>
        </row>
      </sheetData>
      <sheetData sheetId="3">
        <row r="3">
          <cell r="A3" t="str">
            <v>PERFUSIÓN   MIOCARDICA CON PRUEBA DE ESTRESS</v>
          </cell>
          <cell r="B3">
            <v>2</v>
          </cell>
        </row>
        <row r="4">
          <cell r="A4" t="str">
            <v>GASES  ARTERIALES EN REPOSO Ó  EJERCICIO</v>
          </cell>
          <cell r="B4">
            <v>1</v>
          </cell>
        </row>
        <row r="5">
          <cell r="A5" t="str">
            <v>CONSULTA DE   GENETICA</v>
          </cell>
          <cell r="B5">
            <v>4</v>
          </cell>
        </row>
        <row r="6">
          <cell r="A6" t="str">
            <v>TERAPIA  RESPIRATORIA</v>
          </cell>
          <cell r="B6">
            <v>2</v>
          </cell>
        </row>
        <row r="7">
          <cell r="A7" t="str">
            <v>AUDIOMETRÍA DE TONOS  AEREOS  PUROS</v>
          </cell>
          <cell r="B7">
            <v>1</v>
          </cell>
        </row>
        <row r="8">
          <cell r="A8" t="str">
            <v>DEPORTOLOGÍA</v>
          </cell>
          <cell r="B8">
            <v>2</v>
          </cell>
        </row>
        <row r="9">
          <cell r="A9" t="str">
            <v>ESOFAGRAMA</v>
          </cell>
          <cell r="B9">
            <v>3</v>
          </cell>
        </row>
        <row r="10">
          <cell r="A10" t="str">
            <v>MASTOLOGIA</v>
          </cell>
          <cell r="B10">
            <v>5</v>
          </cell>
        </row>
        <row r="11">
          <cell r="A11" t="str">
            <v>TERAPIA  RESPIRATORIA</v>
          </cell>
          <cell r="B11">
            <v>6</v>
          </cell>
        </row>
        <row r="12">
          <cell r="A12" t="str">
            <v>NEUROLOGÍA PEDIATRA</v>
          </cell>
          <cell r="B12">
            <v>2</v>
          </cell>
        </row>
        <row r="13">
          <cell r="A13" t="str">
            <v>AUDIOMETRÍA DE TONOS  AEREOS  PUROS</v>
          </cell>
          <cell r="B13">
            <v>3</v>
          </cell>
        </row>
        <row r="14">
          <cell r="A14" t="str">
            <v>ALERGOLOGÍA</v>
          </cell>
          <cell r="B14">
            <v>2</v>
          </cell>
        </row>
        <row r="15">
          <cell r="A15" t="str">
            <v>REUMATOLOGÍA</v>
          </cell>
          <cell r="B15">
            <v>2</v>
          </cell>
        </row>
        <row r="16">
          <cell r="A16" t="str">
            <v>NEFROLOGÍA</v>
          </cell>
          <cell r="B16">
            <v>3</v>
          </cell>
        </row>
        <row r="17">
          <cell r="A17" t="str">
            <v>COLANGIOPANCREOGRAFÍA  VIA  ENDOSCOPICA</v>
          </cell>
          <cell r="B17">
            <v>1</v>
          </cell>
        </row>
        <row r="18">
          <cell r="A18" t="str">
            <v>MAMOGRAFÍA</v>
          </cell>
          <cell r="B18">
            <v>4</v>
          </cell>
        </row>
        <row r="19">
          <cell r="A19" t="str">
            <v>PSIQUIATRÍA</v>
          </cell>
          <cell r="B19">
            <v>2</v>
          </cell>
        </row>
        <row r="20">
          <cell r="A20" t="str">
            <v>REUMATOLOGÍA</v>
          </cell>
          <cell r="B20">
            <v>3</v>
          </cell>
        </row>
        <row r="21">
          <cell r="A21" t="str">
            <v>LOBO AUDIOMETRÍA</v>
          </cell>
          <cell r="B21">
            <v>4</v>
          </cell>
        </row>
        <row r="22">
          <cell r="A22" t="str">
            <v>FISIATRA</v>
          </cell>
          <cell r="B22">
            <v>3</v>
          </cell>
        </row>
        <row r="23">
          <cell r="A23" t="str">
            <v>OPTOMETRÍA</v>
          </cell>
          <cell r="B23">
            <v>5</v>
          </cell>
        </row>
        <row r="24">
          <cell r="A24" t="str">
            <v>TERAPIA  FISICA</v>
          </cell>
          <cell r="B24">
            <v>3</v>
          </cell>
        </row>
        <row r="25">
          <cell r="A25" t="str">
            <v>ESPIROMETRÍA</v>
          </cell>
          <cell r="B25">
            <v>3</v>
          </cell>
        </row>
        <row r="26">
          <cell r="A26" t="str">
            <v>CONSULTA DE   CORNEA</v>
          </cell>
          <cell r="B26">
            <v>3</v>
          </cell>
        </row>
        <row r="27">
          <cell r="A27" t="str">
            <v>GASTROENTEROLOGÍA</v>
          </cell>
          <cell r="B27">
            <v>4</v>
          </cell>
        </row>
        <row r="28">
          <cell r="A28" t="str">
            <v>OSTEODESINTOMETRIA</v>
          </cell>
          <cell r="B28">
            <v>3</v>
          </cell>
        </row>
        <row r="29">
          <cell r="A29" t="str">
            <v>POLISONOGRAFÍA EN  TITULACIÓN DE CRAP NASAL</v>
          </cell>
          <cell r="B29">
            <v>1</v>
          </cell>
        </row>
        <row r="30">
          <cell r="A30" t="str">
            <v>TRATOSIMOIDOSCOPIA</v>
          </cell>
          <cell r="B30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_"/>
      <sheetName val="ABRIL"/>
      <sheetName val="MAYO"/>
      <sheetName val="JUN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 xml:space="preserve">REUMATOLOGÍA </v>
          </cell>
          <cell r="B2">
            <v>3</v>
          </cell>
        </row>
        <row r="3">
          <cell r="A3" t="str">
            <v xml:space="preserve">OSTEODENSITOMETRÍA </v>
          </cell>
          <cell r="B3">
            <v>1</v>
          </cell>
        </row>
        <row r="4">
          <cell r="A4" t="str">
            <v xml:space="preserve">ESPIROMETRIA O CURVA DE FLUJO VOLUMEN PRE Y POST BRONCODILATADORES </v>
          </cell>
          <cell r="B4">
            <v>1</v>
          </cell>
        </row>
        <row r="5">
          <cell r="A5" t="str">
            <v xml:space="preserve">NEUROLOGÍA PEDIÁTRICA </v>
          </cell>
          <cell r="B5">
            <v>2</v>
          </cell>
        </row>
        <row r="6">
          <cell r="A6" t="str">
            <v xml:space="preserve">PEDIATRIA </v>
          </cell>
          <cell r="B6">
            <v>1</v>
          </cell>
        </row>
        <row r="7">
          <cell r="A7" t="str">
            <v xml:space="preserve">FISIATRÍA </v>
          </cell>
          <cell r="B7">
            <v>2</v>
          </cell>
        </row>
        <row r="8">
          <cell r="A8" t="str">
            <v xml:space="preserve">CIRUGÍA PEADIATRICA </v>
          </cell>
          <cell r="B8">
            <v>1</v>
          </cell>
        </row>
        <row r="9">
          <cell r="A9" t="str">
            <v xml:space="preserve">ESPIROMETRIA SIMPLE </v>
          </cell>
          <cell r="B9">
            <v>2</v>
          </cell>
        </row>
        <row r="10">
          <cell r="A10" t="str">
            <v xml:space="preserve">CIRUGÍA MAXILOFACIAL </v>
          </cell>
          <cell r="B10">
            <v>1</v>
          </cell>
        </row>
        <row r="11">
          <cell r="A11" t="str">
            <v xml:space="preserve">GASTROENTEROLOGÍA </v>
          </cell>
          <cell r="B11">
            <v>3</v>
          </cell>
        </row>
        <row r="12">
          <cell r="A12" t="str">
            <v xml:space="preserve">PSIQUIATRIA </v>
          </cell>
          <cell r="B12">
            <v>3</v>
          </cell>
        </row>
        <row r="13">
          <cell r="A13" t="str">
            <v xml:space="preserve">OPTOMETRÍA  </v>
          </cell>
          <cell r="B13">
            <v>2</v>
          </cell>
        </row>
        <row r="14">
          <cell r="A14" t="str">
            <v xml:space="preserve">CONSULTA DE CORNEA </v>
          </cell>
          <cell r="B14">
            <v>3</v>
          </cell>
        </row>
        <row r="15">
          <cell r="A15" t="str">
            <v xml:space="preserve">CLINICA DEL DOLOR  </v>
          </cell>
          <cell r="B15">
            <v>3</v>
          </cell>
        </row>
        <row r="16">
          <cell r="A16" t="str">
            <v xml:space="preserve">NEUMOLOGÍA PEDIÁTRICA </v>
          </cell>
          <cell r="B16">
            <v>1</v>
          </cell>
        </row>
        <row r="17">
          <cell r="A17" t="str">
            <v xml:space="preserve">GASTROENTEROLOGÍA PEDIATRICA </v>
          </cell>
          <cell r="B17">
            <v>1</v>
          </cell>
        </row>
        <row r="18">
          <cell r="A18" t="str">
            <v>INYECTOLOGIA 1INYECTOLOGÍA PEDIATRICA 1</v>
          </cell>
          <cell r="B18">
            <v>1</v>
          </cell>
        </row>
        <row r="19">
          <cell r="A19" t="str">
            <v>ESPIROMETRIA 1</v>
          </cell>
          <cell r="B19">
            <v>1</v>
          </cell>
        </row>
        <row r="20">
          <cell r="A20" t="str">
            <v>OXINOMETRIA  1</v>
          </cell>
          <cell r="B20">
            <v>1</v>
          </cell>
        </row>
        <row r="21">
          <cell r="A21" t="str">
            <v>ENCEFALOGRAMA 1</v>
          </cell>
          <cell r="B21">
            <v>1</v>
          </cell>
        </row>
        <row r="22">
          <cell r="A22" t="str">
            <v>TERAPIA RESPIRATORIAL INTEGRAL  1</v>
          </cell>
          <cell r="B22">
            <v>1</v>
          </cell>
        </row>
        <row r="23">
          <cell r="A23" t="str">
            <v>NEFROLOGIA 3</v>
          </cell>
          <cell r="B23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_"/>
      <sheetName val="ABRIL"/>
      <sheetName val="MAYO"/>
      <sheetName val="JULIO_"/>
    </sheetNames>
    <sheetDataSet>
      <sheetData sheetId="0"/>
      <sheetData sheetId="1"/>
      <sheetData sheetId="2"/>
      <sheetData sheetId="3"/>
      <sheetData sheetId="4"/>
      <sheetData sheetId="5">
        <row r="1">
          <cell r="D1" t="str">
            <v>NÚMERO DE SOLICITUDES</v>
          </cell>
        </row>
        <row r="2">
          <cell r="A2" t="str">
            <v>NEUMOLOGÍA PEDIÁTRICA</v>
          </cell>
          <cell r="D2">
            <v>4</v>
          </cell>
        </row>
        <row r="3">
          <cell r="A3" t="str">
            <v>MAXILOFACIAL</v>
          </cell>
          <cell r="D3">
            <v>2</v>
          </cell>
        </row>
        <row r="4">
          <cell r="A4" t="str">
            <v>NEUROLOGÍA PEDIÁTRICA</v>
          </cell>
          <cell r="D4">
            <v>6</v>
          </cell>
        </row>
        <row r="5">
          <cell r="A5" t="str">
            <v>PODOLOGÍA</v>
          </cell>
          <cell r="D5">
            <v>2</v>
          </cell>
        </row>
        <row r="6">
          <cell r="A6" t="str">
            <v>OPTOMETRÍA</v>
          </cell>
          <cell r="D6">
            <v>3</v>
          </cell>
        </row>
        <row r="7">
          <cell r="A7" t="str">
            <v>GASTROENTEROLOGÍA</v>
          </cell>
          <cell r="D7">
            <v>9</v>
          </cell>
        </row>
        <row r="8">
          <cell r="A8" t="str">
            <v>NEFROLOGÍA</v>
          </cell>
          <cell r="D8">
            <v>3</v>
          </cell>
        </row>
        <row r="9">
          <cell r="A9" t="str">
            <v>GERIATRÍA</v>
          </cell>
          <cell r="D9">
            <v>1</v>
          </cell>
        </row>
        <row r="10">
          <cell r="A10" t="str">
            <v>DERMATOLOGÍA PEDIÁTRICA</v>
          </cell>
          <cell r="D10">
            <v>1</v>
          </cell>
        </row>
        <row r="11">
          <cell r="A11" t="str">
            <v>CIRUGÍA PEDIÁTRICA</v>
          </cell>
          <cell r="D11">
            <v>3</v>
          </cell>
        </row>
        <row r="12">
          <cell r="A12" t="str">
            <v>FISIATRÍA</v>
          </cell>
          <cell r="D12">
            <v>3</v>
          </cell>
        </row>
        <row r="13">
          <cell r="A13" t="str">
            <v>REUMATOLOGÍA</v>
          </cell>
          <cell r="D13">
            <v>2</v>
          </cell>
        </row>
        <row r="14">
          <cell r="A14" t="str">
            <v>CONSULTA DE CORNEA</v>
          </cell>
          <cell r="D14">
            <v>3</v>
          </cell>
        </row>
        <row r="15">
          <cell r="A15" t="str">
            <v>INFECTOLOGÍA PEDIÁTRICA</v>
          </cell>
          <cell r="D15">
            <v>1</v>
          </cell>
        </row>
        <row r="16">
          <cell r="A16" t="str">
            <v>PSIQUIATRÍA</v>
          </cell>
          <cell r="D16">
            <v>2</v>
          </cell>
        </row>
        <row r="17">
          <cell r="A17" t="str">
            <v>UROLOGÍA PEDIÁTRICA</v>
          </cell>
          <cell r="D17">
            <v>2</v>
          </cell>
        </row>
        <row r="18">
          <cell r="A18" t="str">
            <v>GASTROENTEROLOGÍA PEDIÁTRICA</v>
          </cell>
          <cell r="D18">
            <v>3</v>
          </cell>
        </row>
        <row r="19">
          <cell r="A19" t="str">
            <v>ESTRABOLOGÍA</v>
          </cell>
          <cell r="D19">
            <v>1</v>
          </cell>
        </row>
        <row r="20">
          <cell r="A20" t="str">
            <v>SOMNOLOGÍA</v>
          </cell>
          <cell r="D20">
            <v>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enero"/>
      <sheetName val="10enero"/>
      <sheetName val="17_enero"/>
      <sheetName val="24enero"/>
      <sheetName val="31enero"/>
      <sheetName val="06feb"/>
      <sheetName val="13feb"/>
      <sheetName val="20feb"/>
      <sheetName val="27feb"/>
      <sheetName val="06marzo"/>
      <sheetName val="13marzo"/>
      <sheetName val="21marzo"/>
      <sheetName val="27marzo"/>
      <sheetName val="03Abril"/>
      <sheetName val="10_Abril"/>
      <sheetName val="17_abril"/>
      <sheetName val="24_abril"/>
      <sheetName val="08_mayo"/>
      <sheetName val="16_mayo"/>
      <sheetName val="09_JUNIO"/>
      <sheetName val="20_JUNIO"/>
      <sheetName val="04_julio"/>
      <sheetName val="17_Julio"/>
      <sheetName val="GRAFICAS"/>
      <sheetName val="09_agos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">
          <cell r="A3" t="str">
            <v>enero</v>
          </cell>
          <cell r="B3" t="str">
            <v>febrero</v>
          </cell>
          <cell r="C3" t="str">
            <v>marzo</v>
          </cell>
          <cell r="D3" t="str">
            <v>Abril</v>
          </cell>
          <cell r="E3" t="str">
            <v>Mayo</v>
          </cell>
          <cell r="F3" t="str">
            <v>Junio</v>
          </cell>
          <cell r="G3" t="str">
            <v>Julio</v>
          </cell>
          <cell r="H3" t="str">
            <v>Agosto</v>
          </cell>
          <cell r="I3" t="str">
            <v>Septiembre</v>
          </cell>
          <cell r="J3" t="str">
            <v>Octubre</v>
          </cell>
          <cell r="K3" t="str">
            <v>Noviembre</v>
          </cell>
          <cell r="L3" t="str">
            <v>Diciembre</v>
          </cell>
        </row>
        <row r="4">
          <cell r="A4">
            <v>50</v>
          </cell>
          <cell r="B4">
            <v>63</v>
          </cell>
          <cell r="C4">
            <v>78</v>
          </cell>
          <cell r="D4">
            <v>107</v>
          </cell>
          <cell r="E4">
            <v>109</v>
          </cell>
          <cell r="F4">
            <v>13</v>
          </cell>
          <cell r="G4">
            <v>50</v>
          </cell>
        </row>
        <row r="13">
          <cell r="A13" t="str">
            <v>enero</v>
          </cell>
          <cell r="B13" t="str">
            <v>febrero</v>
          </cell>
          <cell r="C13" t="str">
            <v>marzo</v>
          </cell>
          <cell r="D13" t="str">
            <v>Abril</v>
          </cell>
          <cell r="E13" t="str">
            <v>Mayo</v>
          </cell>
          <cell r="F13" t="str">
            <v>Junio</v>
          </cell>
          <cell r="G13" t="str">
            <v>Julio</v>
          </cell>
          <cell r="H13" t="str">
            <v>Agosto</v>
          </cell>
          <cell r="I13" t="str">
            <v>Septiembre</v>
          </cell>
          <cell r="J13" t="str">
            <v>Octubre</v>
          </cell>
          <cell r="K13" t="str">
            <v>Noviembre</v>
          </cell>
          <cell r="L13" t="str">
            <v>Diciembre</v>
          </cell>
        </row>
        <row r="14">
          <cell r="A14">
            <v>19</v>
          </cell>
          <cell r="B14">
            <v>28</v>
          </cell>
          <cell r="C14">
            <v>44</v>
          </cell>
          <cell r="D14">
            <v>84</v>
          </cell>
          <cell r="E14">
            <v>93</v>
          </cell>
          <cell r="F14">
            <v>99</v>
          </cell>
          <cell r="G14">
            <v>52</v>
          </cell>
        </row>
        <row r="24">
          <cell r="A24" t="str">
            <v>enero</v>
          </cell>
          <cell r="B24" t="str">
            <v>febrero</v>
          </cell>
          <cell r="C24" t="str">
            <v>marzo</v>
          </cell>
          <cell r="D24" t="str">
            <v>Abril</v>
          </cell>
          <cell r="E24" t="str">
            <v>Mayo</v>
          </cell>
          <cell r="F24" t="str">
            <v>Junio</v>
          </cell>
          <cell r="G24" t="str">
            <v>Julio</v>
          </cell>
          <cell r="H24" t="str">
            <v>Agosto</v>
          </cell>
          <cell r="I24" t="str">
            <v>Septiembre</v>
          </cell>
          <cell r="J24" t="str">
            <v>Octubre</v>
          </cell>
          <cell r="K24" t="str">
            <v>Noviembre</v>
          </cell>
          <cell r="L24" t="str">
            <v>Diciembre</v>
          </cell>
        </row>
        <row r="25">
          <cell r="A25">
            <v>61</v>
          </cell>
          <cell r="B25">
            <v>18</v>
          </cell>
          <cell r="C25">
            <v>2</v>
          </cell>
          <cell r="D25">
            <v>5</v>
          </cell>
          <cell r="E25">
            <v>4</v>
          </cell>
          <cell r="F25">
            <v>2</v>
          </cell>
          <cell r="G25">
            <v>5</v>
          </cell>
        </row>
        <row r="41">
          <cell r="A41" t="str">
            <v>enero</v>
          </cell>
          <cell r="B41" t="str">
            <v>febrero</v>
          </cell>
          <cell r="C41" t="str">
            <v>marzo</v>
          </cell>
          <cell r="D41" t="str">
            <v>Abril</v>
          </cell>
          <cell r="E41" t="str">
            <v>Mayo</v>
          </cell>
          <cell r="F41" t="str">
            <v>Junio</v>
          </cell>
          <cell r="G41" t="str">
            <v>Julio</v>
          </cell>
          <cell r="H41" t="str">
            <v>Agosto</v>
          </cell>
          <cell r="I41" t="str">
            <v>Septiembre</v>
          </cell>
          <cell r="J41" t="str">
            <v>Octubre</v>
          </cell>
          <cell r="K41" t="str">
            <v>Noviembre</v>
          </cell>
          <cell r="L41" t="str">
            <v>Diciembre</v>
          </cell>
        </row>
        <row r="42">
          <cell r="A42">
            <v>44</v>
          </cell>
          <cell r="B42">
            <v>44</v>
          </cell>
          <cell r="C42">
            <v>31</v>
          </cell>
          <cell r="D42">
            <v>45</v>
          </cell>
          <cell r="E42">
            <v>61</v>
          </cell>
          <cell r="F42">
            <v>60</v>
          </cell>
          <cell r="G42">
            <v>64</v>
          </cell>
        </row>
        <row r="57">
          <cell r="A57" t="str">
            <v>enero</v>
          </cell>
          <cell r="B57" t="str">
            <v>febrero</v>
          </cell>
          <cell r="C57" t="str">
            <v>marzo</v>
          </cell>
          <cell r="D57" t="str">
            <v>Abril</v>
          </cell>
          <cell r="E57" t="str">
            <v>Mayo</v>
          </cell>
          <cell r="F57" t="str">
            <v>Junio</v>
          </cell>
          <cell r="G57" t="str">
            <v>Julio</v>
          </cell>
          <cell r="H57" t="str">
            <v>Agosto</v>
          </cell>
          <cell r="I57" t="str">
            <v>Septiembre</v>
          </cell>
          <cell r="J57" t="str">
            <v>Octubre</v>
          </cell>
          <cell r="K57" t="str">
            <v>Noviembre</v>
          </cell>
          <cell r="L57" t="str">
            <v>Diciembre</v>
          </cell>
        </row>
        <row r="58">
          <cell r="A58">
            <v>64</v>
          </cell>
          <cell r="B58">
            <v>61</v>
          </cell>
          <cell r="C58">
            <v>59</v>
          </cell>
          <cell r="D58">
            <v>68</v>
          </cell>
          <cell r="E58">
            <v>63</v>
          </cell>
          <cell r="F58">
            <v>71</v>
          </cell>
          <cell r="G58">
            <v>57</v>
          </cell>
        </row>
        <row r="71">
          <cell r="A71" t="str">
            <v>enero</v>
          </cell>
          <cell r="B71" t="str">
            <v>febrero</v>
          </cell>
          <cell r="C71" t="str">
            <v>marzo</v>
          </cell>
          <cell r="D71" t="str">
            <v>Abril</v>
          </cell>
          <cell r="E71" t="str">
            <v>Mayo</v>
          </cell>
          <cell r="F71" t="str">
            <v>Junio</v>
          </cell>
          <cell r="G71" t="str">
            <v>Julio</v>
          </cell>
          <cell r="H71" t="str">
            <v>Agosto</v>
          </cell>
          <cell r="I71" t="str">
            <v>Septiembre</v>
          </cell>
          <cell r="J71" t="str">
            <v>Octubre</v>
          </cell>
          <cell r="K71" t="str">
            <v>Noviembre</v>
          </cell>
          <cell r="L71" t="str">
            <v>Diciembre</v>
          </cell>
        </row>
        <row r="72">
          <cell r="A72">
            <v>47</v>
          </cell>
          <cell r="B72">
            <v>56</v>
          </cell>
          <cell r="C72">
            <v>71</v>
          </cell>
          <cell r="D72">
            <v>73</v>
          </cell>
          <cell r="E72">
            <v>71</v>
          </cell>
          <cell r="F72">
            <v>75</v>
          </cell>
          <cell r="G72">
            <v>65</v>
          </cell>
        </row>
        <row r="85">
          <cell r="A85" t="str">
            <v>enero</v>
          </cell>
          <cell r="B85" t="str">
            <v>febrero</v>
          </cell>
          <cell r="C85" t="str">
            <v>marzo</v>
          </cell>
          <cell r="D85" t="str">
            <v>Abril</v>
          </cell>
          <cell r="E85" t="str">
            <v>Mayo</v>
          </cell>
          <cell r="F85" t="str">
            <v>Junio</v>
          </cell>
          <cell r="G85" t="str">
            <v>Julio</v>
          </cell>
          <cell r="H85" t="str">
            <v>Agosto</v>
          </cell>
          <cell r="I85" t="str">
            <v>Septiembre</v>
          </cell>
          <cell r="J85" t="str">
            <v>Octubre</v>
          </cell>
          <cell r="K85" t="str">
            <v>Noviembre</v>
          </cell>
          <cell r="L85" t="str">
            <v>Diciembre</v>
          </cell>
        </row>
        <row r="86">
          <cell r="A86">
            <v>6</v>
          </cell>
          <cell r="B86">
            <v>19</v>
          </cell>
          <cell r="C86">
            <v>25</v>
          </cell>
          <cell r="D86">
            <v>32</v>
          </cell>
          <cell r="E86">
            <v>37</v>
          </cell>
          <cell r="F86">
            <v>52</v>
          </cell>
          <cell r="G86">
            <v>36</v>
          </cell>
        </row>
        <row r="100">
          <cell r="A100" t="str">
            <v>enero</v>
          </cell>
          <cell r="B100" t="str">
            <v>febrero</v>
          </cell>
          <cell r="C100" t="str">
            <v>marzo</v>
          </cell>
          <cell r="D100" t="str">
            <v>Abril</v>
          </cell>
          <cell r="E100" t="str">
            <v>Mayo</v>
          </cell>
          <cell r="F100" t="str">
            <v>Junio</v>
          </cell>
          <cell r="G100" t="str">
            <v>Julio</v>
          </cell>
          <cell r="H100" t="str">
            <v>Agosto</v>
          </cell>
          <cell r="I100" t="str">
            <v>Septiembre</v>
          </cell>
          <cell r="J100" t="str">
            <v>Octubre</v>
          </cell>
          <cell r="K100" t="str">
            <v>Noviembre</v>
          </cell>
          <cell r="L100" t="str">
            <v>Diciembre</v>
          </cell>
        </row>
        <row r="101">
          <cell r="A101">
            <v>23</v>
          </cell>
          <cell r="B101">
            <v>23</v>
          </cell>
          <cell r="C101">
            <v>25</v>
          </cell>
          <cell r="D101">
            <v>24</v>
          </cell>
          <cell r="E101">
            <v>29</v>
          </cell>
          <cell r="F101">
            <v>34</v>
          </cell>
          <cell r="G101">
            <v>35</v>
          </cell>
        </row>
        <row r="113">
          <cell r="A113" t="str">
            <v>enero</v>
          </cell>
          <cell r="B113" t="str">
            <v>febrero</v>
          </cell>
          <cell r="C113" t="str">
            <v>marzo</v>
          </cell>
          <cell r="D113" t="str">
            <v>Abril</v>
          </cell>
          <cell r="E113" t="str">
            <v>Mayo</v>
          </cell>
          <cell r="F113" t="str">
            <v>Junio</v>
          </cell>
          <cell r="G113" t="str">
            <v>Julio</v>
          </cell>
          <cell r="H113" t="str">
            <v>Agosto</v>
          </cell>
          <cell r="I113" t="str">
            <v>Septiembre</v>
          </cell>
          <cell r="J113" t="str">
            <v>Octubre</v>
          </cell>
          <cell r="K113" t="str">
            <v>Noviembre</v>
          </cell>
          <cell r="L113" t="str">
            <v>Diciembre</v>
          </cell>
        </row>
        <row r="114">
          <cell r="A114">
            <v>42</v>
          </cell>
          <cell r="B114">
            <v>45</v>
          </cell>
          <cell r="C114">
            <v>44</v>
          </cell>
          <cell r="D114">
            <v>41</v>
          </cell>
          <cell r="E114">
            <v>44</v>
          </cell>
          <cell r="F114">
            <v>59</v>
          </cell>
          <cell r="G114">
            <v>85</v>
          </cell>
        </row>
      </sheetData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../../../AppData/AppData/Roaming/Doc%20Jefe%20Jenny/llamada%20a%20pacientes.odt" TargetMode="External"/><Relationship Id="rId18" Type="http://schemas.openxmlformats.org/officeDocument/2006/relationships/hyperlink" Target="../../../AppData/AppData/Roaming/Microsoft/Excel/DEMANDA%20INSATISFECHA%20%20hasta%20abril.xlsx" TargetMode="External"/><Relationship Id="rId26" Type="http://schemas.openxmlformats.org/officeDocument/2006/relationships/hyperlink" Target="../../../AppData/AppData/Roaming/Microsoft/Excel/actas%20de%20comites%20realizados%20el%2007%20marzo%202017.pdf" TargetMode="External"/><Relationship Id="rId39" Type="http://schemas.openxmlformats.org/officeDocument/2006/relationships/hyperlink" Target="../../../AppData/Roaming/Microsoft/Excel/LLAMADA%20A%20PACIENTES%20MAYO.odt" TargetMode="External"/><Relationship Id="rId21" Type="http://schemas.openxmlformats.org/officeDocument/2006/relationships/hyperlink" Target="../../../AppData/AppData/Roaming/Microsoft/Excel/CRONOGRAMA%20capacitaciones%20apoyo%20dx%202017.xlsx" TargetMode="External"/><Relationship Id="rId34" Type="http://schemas.openxmlformats.org/officeDocument/2006/relationships/hyperlink" Target="../../../AppData/AppData/Roaming/Microsoft/Excel/EVENTOS%20ADVERSOS%20hasta%20abril.xlsx" TargetMode="External"/><Relationship Id="rId42" Type="http://schemas.openxmlformats.org/officeDocument/2006/relationships/hyperlink" Target="../../../AppData/Roaming/Microsoft/Excel/capacitaciones%20y%20actas%20mayo.pdf" TargetMode="External"/><Relationship Id="rId47" Type="http://schemas.openxmlformats.org/officeDocument/2006/relationships/hyperlink" Target="../../../AppData/Roaming/Microsoft/Excel/DEMANDA%20INSATISFECHA%20%20hasta%20mayo.xlsx" TargetMode="External"/><Relationship Id="rId50" Type="http://schemas.openxmlformats.org/officeDocument/2006/relationships/hyperlink" Target="eventos%20adversos%20mayo.xlsx" TargetMode="External"/><Relationship Id="rId55" Type="http://schemas.openxmlformats.org/officeDocument/2006/relationships/hyperlink" Target="Llamada%20a%20pacientes%20JUNIO.odt" TargetMode="External"/><Relationship Id="rId63" Type="http://schemas.openxmlformats.org/officeDocument/2006/relationships/hyperlink" Target="Llamada%20a%20pacientes%20JUNIO.odt" TargetMode="External"/><Relationship Id="rId68" Type="http://schemas.openxmlformats.org/officeDocument/2006/relationships/hyperlink" Target="Capacitaciones%20y%20actas%20julio.pdf" TargetMode="External"/><Relationship Id="rId76" Type="http://schemas.openxmlformats.org/officeDocument/2006/relationships/vmlDrawing" Target="../drawings/vmlDrawing1.vml"/><Relationship Id="rId7" Type="http://schemas.openxmlformats.org/officeDocument/2006/relationships/hyperlink" Target="../../../AppData/Diego/AppData/Roaming/Microsoft/Excel/seguimiento%20a%20oportunidad%20de%20consulta.ods" TargetMode="External"/><Relationship Id="rId71" Type="http://schemas.openxmlformats.org/officeDocument/2006/relationships/hyperlink" Target="CRONOGRAMA%20DOCUMENTACI&#211;N%20%20APOYO%20DX%20hasta%20julio%20OK.xlsx" TargetMode="External"/><Relationship Id="rId2" Type="http://schemas.openxmlformats.org/officeDocument/2006/relationships/hyperlink" Target="../../../AppData/AppData/Roaming/Microsoft/Excel/evaluaciones%20al%20personal/ANALISIS%20EVALUACIONES%20REALIZADAS%20direccionamiento%20estrategico%20febrero.docx" TargetMode="External"/><Relationship Id="rId16" Type="http://schemas.openxmlformats.org/officeDocument/2006/relationships/hyperlink" Target="../../../AppData/AppData/Roaming/Microsoft/Excel/PLAN%20de%20ACTIVIDADES%20hasta%20abril.xlsx" TargetMode="External"/><Relationship Id="rId29" Type="http://schemas.openxmlformats.org/officeDocument/2006/relationships/hyperlink" Target="../../../AppData/AppData/Roaming/Doc%20Jefe%20Jenny/llamada%20a%20pacientes%20abril.odt" TargetMode="External"/><Relationship Id="rId11" Type="http://schemas.openxmlformats.org/officeDocument/2006/relationships/hyperlink" Target="../../../AppData/AppData/Roaming/Microsoft/Excel/ENCUESTAS%20HASTA%20ABRIL.xlsx" TargetMode="External"/><Relationship Id="rId24" Type="http://schemas.openxmlformats.org/officeDocument/2006/relationships/hyperlink" Target="../../../AppData/AppData/Roaming/Microsoft/Excel/CRONOGRAMA%20capacitaciones%20apoyo%20dx%202017.xlsx" TargetMode="External"/><Relationship Id="rId32" Type="http://schemas.openxmlformats.org/officeDocument/2006/relationships/hyperlink" Target="../../../AppData/AppData/Roaming/Microsoft/Excel/DEMANDA%20INSATISFECHA%20%20hasta%20abril.xlsx" TargetMode="External"/><Relationship Id="rId37" Type="http://schemas.openxmlformats.org/officeDocument/2006/relationships/hyperlink" Target="..\..\..\AppData\Roaming\Microsoft\Excel\consulta%20hasta%20mayo.xlsx" TargetMode="External"/><Relationship Id="rId40" Type="http://schemas.openxmlformats.org/officeDocument/2006/relationships/hyperlink" Target="../../../AppData/Roaming/Microsoft/Excel/capacitaciones%20y%20actas%20mayo.pdf" TargetMode="External"/><Relationship Id="rId45" Type="http://schemas.openxmlformats.org/officeDocument/2006/relationships/hyperlink" Target="../../../AppData/Roaming/Microsoft/Excel/firmas%20comites%20hc%20-etica-%20seguridad%20del%20pte%20%202017-05-23.pdf" TargetMode="External"/><Relationship Id="rId53" Type="http://schemas.openxmlformats.org/officeDocument/2006/relationships/hyperlink" Target="evaluaciones%20al%20personal%20ok\ANALISIS%20EVALUACIONES%20REALIZADAS%20Guias%20de%20reaccion%20inmediata%20mayo.docx" TargetMode="External"/><Relationship Id="rId58" Type="http://schemas.openxmlformats.org/officeDocument/2006/relationships/hyperlink" Target="PLAN%20de%20ACTIVIDADES%20hasta%20junio.xlsx" TargetMode="External"/><Relationship Id="rId66" Type="http://schemas.openxmlformats.org/officeDocument/2006/relationships/hyperlink" Target="evaluaciones%20al%20personal%20ok\ANALISIS%20EVALUACIONES%20REALIZADAS%20%20plan%20de%20emergencias%20julio.docx" TargetMode="External"/><Relationship Id="rId74" Type="http://schemas.openxmlformats.org/officeDocument/2006/relationships/hyperlink" Target="PLAN%20de%20ACTIVIDADES%20hasta%20julio%20OK.xlsx" TargetMode="External"/><Relationship Id="rId5" Type="http://schemas.openxmlformats.org/officeDocument/2006/relationships/hyperlink" Target="../../../AppData/Diego/AppData/Roaming/Microsoft/Excel/seguimiento%20a%20oportunidad%20de%20consulta.ods" TargetMode="External"/><Relationship Id="rId15" Type="http://schemas.openxmlformats.org/officeDocument/2006/relationships/hyperlink" Target="../../../AppData/AppData/Roaming/Microsoft/Excel/CRONOGRAMA%20capacitaciones%20apoyo%20dx%202017.xlsx" TargetMode="External"/><Relationship Id="rId23" Type="http://schemas.openxmlformats.org/officeDocument/2006/relationships/hyperlink" Target="../../../AppData/AppData/Roaming/Microsoft/Excel/evaluaciones%20al%20personal/ANALISIS%20EVALUACIONES%20REALIZADAS%20pol&#237;tica%20de%20humanizaci&#243;n%20abril.docx" TargetMode="External"/><Relationship Id="rId28" Type="http://schemas.openxmlformats.org/officeDocument/2006/relationships/hyperlink" Target="../../../AppData/AppData/Roaming/Microsoft/Excel/seguimiento%20a%20oportunidad%20de%20consulta.ods" TargetMode="External"/><Relationship Id="rId36" Type="http://schemas.openxmlformats.org/officeDocument/2006/relationships/hyperlink" Target="../../../AppData/AppData/Roaming/Microsoft/Excel/firmas%20comites%20hc%20-etica-%20seguridad%20del%20pte%20%202017-05-23.pdf" TargetMode="External"/><Relationship Id="rId49" Type="http://schemas.openxmlformats.org/officeDocument/2006/relationships/hyperlink" Target="capacitaciones%20y%20actas%20mayo.pdf" TargetMode="External"/><Relationship Id="rId57" Type="http://schemas.openxmlformats.org/officeDocument/2006/relationships/hyperlink" Target="CRONOGRAMA%20DOCUMENTACI&#211;N%20%20APOYO%20DX%20hasta%20junio.xlsx" TargetMode="External"/><Relationship Id="rId61" Type="http://schemas.openxmlformats.org/officeDocument/2006/relationships/hyperlink" Target="No%20conformidades%20Junio.xlsx" TargetMode="External"/><Relationship Id="rId10" Type="http://schemas.openxmlformats.org/officeDocument/2006/relationships/hyperlink" Target="../../../AppData/AppData/Roaming/Microsoft/Excel/ENCUESTAS%20HASTA%20ABRIL.xlsx" TargetMode="External"/><Relationship Id="rId19" Type="http://schemas.openxmlformats.org/officeDocument/2006/relationships/hyperlink" Target="../../../AppData/AppData/Roaming/Microsoft/Excel/EVENTOS%20ADVERSOS%20hasta%20abril.xlsx" TargetMode="External"/><Relationship Id="rId31" Type="http://schemas.openxmlformats.org/officeDocument/2006/relationships/hyperlink" Target="../../../AppData/AppData/Roaming/Microsoft/Excel/PLAN%20de%20ACTIVIDADES%20hasta%20abril.xlsx" TargetMode="External"/><Relationship Id="rId44" Type="http://schemas.openxmlformats.org/officeDocument/2006/relationships/hyperlink" Target="../../../AppData/Roaming/Microsoft/Excel/PLAN%20de%20ACTIVIDADES%20hasta%20mayo.xlsx" TargetMode="External"/><Relationship Id="rId52" Type="http://schemas.openxmlformats.org/officeDocument/2006/relationships/hyperlink" Target="evaluaciones%20al%20personal%20ok\ANALISIS%20evaluaciones%20abuso%20sexual,%20confidencialidad%20y%20seguridad%20del%20paciente%20Junio.docx" TargetMode="External"/><Relationship Id="rId60" Type="http://schemas.openxmlformats.org/officeDocument/2006/relationships/hyperlink" Target="Demanda%20Insatisfecha%20hasta%20junio.xlsx" TargetMode="External"/><Relationship Id="rId65" Type="http://schemas.openxmlformats.org/officeDocument/2006/relationships/hyperlink" Target="Oportunidad%20reporte%20de%20examenes%20Julio.ods" TargetMode="External"/><Relationship Id="rId73" Type="http://schemas.openxmlformats.org/officeDocument/2006/relationships/hyperlink" Target="evaluaciones%20al%20personal%20ok\ANALISIS%20EVALUACIONES%20REALIZADAS%20%20plan%20de%20emergencias%20julio.docx" TargetMode="External"/><Relationship Id="rId4" Type="http://schemas.openxmlformats.org/officeDocument/2006/relationships/hyperlink" Target="../../../AppData/AppData/Roaming/Microsoft/Excel/evaluaciones%20al%20personal/ANALISIS%20EVALUACIONES%20REALIZADAS%20pol&#237;tica%20de%20humanizaci&#243;n%20abril.docx" TargetMode="External"/><Relationship Id="rId9" Type="http://schemas.openxmlformats.org/officeDocument/2006/relationships/hyperlink" Target="../../../AppData/AppData/Roaming/Microsoft/Excel/ENCUESTAS%20HASTA%20ABRIL.xlsx" TargetMode="External"/><Relationship Id="rId14" Type="http://schemas.openxmlformats.org/officeDocument/2006/relationships/hyperlink" Target="../../../AppData/AppData/Roaming/Microsoft/Excel/cronograma%20documentacion%202017.xlsx" TargetMode="External"/><Relationship Id="rId22" Type="http://schemas.openxmlformats.org/officeDocument/2006/relationships/hyperlink" Target="../../../AppData/AppData/Roaming/Microsoft/Excel/cronograma%20documentacion%202017.xlsx" TargetMode="External"/><Relationship Id="rId27" Type="http://schemas.openxmlformats.org/officeDocument/2006/relationships/hyperlink" Target="../../../AppData/AppData/Roaming/Microsoft/Excel/EVIDENCIA%20DE%20CAPACITACIONES%20HASTA%20ABRIL.pdf" TargetMode="External"/><Relationship Id="rId30" Type="http://schemas.openxmlformats.org/officeDocument/2006/relationships/hyperlink" Target="../../../AppData/AppData/Roaming/Microsoft/Excel/CRONOGRAMA%20capacitaciones%20apoyo%20dx%202017.xlsx" TargetMode="External"/><Relationship Id="rId35" Type="http://schemas.openxmlformats.org/officeDocument/2006/relationships/hyperlink" Target="../../../AppData/AppData/Roaming/Microsoft/Excel/CRONOGRAMA%20DOCUMENTACI&#211;N%20%20APOYO%20DX.xlsx" TargetMode="External"/><Relationship Id="rId43" Type="http://schemas.openxmlformats.org/officeDocument/2006/relationships/hyperlink" Target="../../../AppData/Roaming/Microsoft/Excel/evaluaciones%20al%20personal%20ok/ANALISIS%20EVALUACIONES%20REALIZADAS%20Guias%20de%20reaccion%20inmediata%20mayo.docx" TargetMode="External"/><Relationship Id="rId48" Type="http://schemas.openxmlformats.org/officeDocument/2006/relationships/hyperlink" Target="../../../AppData/Roaming/Microsoft/Excel/no%20conformidades%20mayo.xlsx" TargetMode="External"/><Relationship Id="rId56" Type="http://schemas.openxmlformats.org/officeDocument/2006/relationships/hyperlink" Target="CAPACITACIONES%20Y%20ACTAS%20JUNIO.pdf" TargetMode="External"/><Relationship Id="rId64" Type="http://schemas.openxmlformats.org/officeDocument/2006/relationships/hyperlink" Target="consulta%20hasta%20Julio%20ok.xlsx" TargetMode="External"/><Relationship Id="rId69" Type="http://schemas.openxmlformats.org/officeDocument/2006/relationships/hyperlink" Target="Encuetas%20de%20satisfaccion%20cliente%20interno.xls" TargetMode="External"/><Relationship Id="rId77" Type="http://schemas.openxmlformats.org/officeDocument/2006/relationships/comments" Target="../comments1.xml"/><Relationship Id="rId8" Type="http://schemas.openxmlformats.org/officeDocument/2006/relationships/hyperlink" Target="../../../AppData/AppData/Roaming/Microsoft/Excel/seguimiento%20a%20oportunidad%20de%20consulta.ods" TargetMode="External"/><Relationship Id="rId51" Type="http://schemas.openxmlformats.org/officeDocument/2006/relationships/hyperlink" Target="consulta%20hasta%20junio.xlsx" TargetMode="External"/><Relationship Id="rId72" Type="http://schemas.openxmlformats.org/officeDocument/2006/relationships/hyperlink" Target="CRONOGRAMA%20capacitaciones%20apoyo%20dx%202017%20hasta%20julio%20OK.xlsx" TargetMode="External"/><Relationship Id="rId3" Type="http://schemas.openxmlformats.org/officeDocument/2006/relationships/hyperlink" Target="../../../AppData/AppData/Roaming/Microsoft/Excel/evaluaciones%20al%20personal/ANALISIS%20EVALUACIONES%20REALIZADAS%20Ingreso%20Consulta%20externa%20marzo.docx" TargetMode="External"/><Relationship Id="rId12" Type="http://schemas.openxmlformats.org/officeDocument/2006/relationships/hyperlink" Target="../../../AppData/AppData/Roaming/Microsoft/Excel/ENCUESTAS%20HASTA%20ABRIL.xlsx" TargetMode="External"/><Relationship Id="rId17" Type="http://schemas.openxmlformats.org/officeDocument/2006/relationships/hyperlink" Target="../../../AppData/AppData/Roaming/Microsoft/Excel/CRONOGRAMA%20capacitaciones%20apoyo%20dx%202017.xlsx" TargetMode="External"/><Relationship Id="rId25" Type="http://schemas.openxmlformats.org/officeDocument/2006/relationships/hyperlink" Target="../../../AppData/AppData/Roaming/Microsoft/Excel/actas%20comites%20de%20diciembre%202016,%20enero%202017,%20febrero%202017.pdf" TargetMode="External"/><Relationship Id="rId33" Type="http://schemas.openxmlformats.org/officeDocument/2006/relationships/hyperlink" Target="../../../AppData/AppData/Roaming/Microsoft/Excel/No%20conformidades%20hasta%20abril.xlsx" TargetMode="External"/><Relationship Id="rId38" Type="http://schemas.openxmlformats.org/officeDocument/2006/relationships/hyperlink" Target="..\..\..\AppData\Roaming\Microsoft\Excel\ENCUESTAS%20hasta%20mayo.xlsx" TargetMode="External"/><Relationship Id="rId46" Type="http://schemas.openxmlformats.org/officeDocument/2006/relationships/hyperlink" Target="../../../AppData/Roaming/Microsoft/Excel/LLAMADA%20A%20PACIENTES%20MAYO.odt" TargetMode="External"/><Relationship Id="rId59" Type="http://schemas.openxmlformats.org/officeDocument/2006/relationships/hyperlink" Target="Llamada%20a%20pacientes%20JUNIO.odt" TargetMode="External"/><Relationship Id="rId67" Type="http://schemas.openxmlformats.org/officeDocument/2006/relationships/hyperlink" Target="Llamada%20a%20pacientes%20Julio%20116.odt" TargetMode="External"/><Relationship Id="rId20" Type="http://schemas.openxmlformats.org/officeDocument/2006/relationships/hyperlink" Target="../../../AppData/AppData/Roaming/Microsoft/Excel/cronograma%20documentacion%202017.xlsx" TargetMode="External"/><Relationship Id="rId41" Type="http://schemas.openxmlformats.org/officeDocument/2006/relationships/hyperlink" Target="../../../AppData/Roaming/Microsoft/Excel/CRONOGRAMA%20DOCUMENTACI&#211;N%20%20APOYO%20DX%20hasta%20mayo%20ok.xlsx" TargetMode="External"/><Relationship Id="rId54" Type="http://schemas.openxmlformats.org/officeDocument/2006/relationships/hyperlink" Target="ENCUESTAS%20hasta%20Junio.xlsx" TargetMode="External"/><Relationship Id="rId62" Type="http://schemas.openxmlformats.org/officeDocument/2006/relationships/hyperlink" Target="Llamada%20a%20pacientes%20JUNIO.odt" TargetMode="External"/><Relationship Id="rId70" Type="http://schemas.openxmlformats.org/officeDocument/2006/relationships/hyperlink" Target="ENCUESTAS%20hasta%20Julio%20OK.xlsx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../../../AppData/AppData/Roaming/Microsoft/Excel/evaluaciones%20al%20personal/ANALISIS%20EVALUACIONES%20REALIZADAS%20preparaci&#243;n%20para%20examenes%20enero.odt" TargetMode="External"/><Relationship Id="rId6" Type="http://schemas.openxmlformats.org/officeDocument/2006/relationships/hyperlink" Target="../../../AppData/Diego/AppData/Roaming/Microsoft/Excel/seguimiento%20a%20oportunidad%20de%20consulta.od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W134"/>
  <sheetViews>
    <sheetView tabSelected="1" topLeftCell="A124" zoomScale="75" zoomScaleNormal="75" workbookViewId="0">
      <selection activeCell="M135" sqref="M135"/>
    </sheetView>
  </sheetViews>
  <sheetFormatPr baseColWidth="10" defaultRowHeight="15.75"/>
  <cols>
    <col min="1" max="2" width="11" style="206"/>
    <col min="3" max="3" width="32.75" style="206" bestFit="1" customWidth="1"/>
    <col min="4" max="4" width="77.5" style="206" bestFit="1" customWidth="1"/>
    <col min="5" max="5" width="21.625" style="206" bestFit="1" customWidth="1"/>
    <col min="6" max="16384" width="11" style="206"/>
  </cols>
  <sheetData>
    <row r="1" spans="1:19" ht="41.25" customHeight="1" thickBot="1">
      <c r="A1" s="203" t="s">
        <v>203</v>
      </c>
      <c r="B1" s="204" t="s">
        <v>0</v>
      </c>
      <c r="C1" s="205" t="s">
        <v>204</v>
      </c>
      <c r="D1" s="204" t="s">
        <v>1</v>
      </c>
      <c r="E1" s="203" t="s">
        <v>2</v>
      </c>
      <c r="F1" s="203" t="s">
        <v>3</v>
      </c>
      <c r="G1" s="204" t="s">
        <v>4</v>
      </c>
      <c r="H1" s="204" t="s">
        <v>5</v>
      </c>
      <c r="I1" s="204" t="s">
        <v>6</v>
      </c>
      <c r="J1" s="204" t="s">
        <v>7</v>
      </c>
      <c r="K1" s="204" t="s">
        <v>8</v>
      </c>
      <c r="L1" s="204" t="s">
        <v>9</v>
      </c>
      <c r="M1" s="204" t="s">
        <v>10</v>
      </c>
      <c r="N1" s="204" t="s">
        <v>11</v>
      </c>
      <c r="O1" s="204" t="s">
        <v>12</v>
      </c>
      <c r="P1" s="204" t="s">
        <v>13</v>
      </c>
      <c r="Q1" s="204" t="s">
        <v>14</v>
      </c>
      <c r="R1" s="204" t="s">
        <v>15</v>
      </c>
      <c r="S1" s="205" t="s">
        <v>16</v>
      </c>
    </row>
    <row r="2" spans="1:19" ht="216" customHeight="1" thickBot="1">
      <c r="A2" s="527" t="s">
        <v>102</v>
      </c>
      <c r="B2" s="530" t="s">
        <v>149</v>
      </c>
      <c r="C2" s="533" t="s">
        <v>103</v>
      </c>
      <c r="D2" s="207" t="s">
        <v>104</v>
      </c>
      <c r="E2" s="208" t="s">
        <v>105</v>
      </c>
      <c r="F2" s="209">
        <v>1</v>
      </c>
      <c r="G2" s="210">
        <v>0.77</v>
      </c>
      <c r="H2" s="211">
        <v>0.87</v>
      </c>
      <c r="I2" s="212">
        <v>0.83</v>
      </c>
      <c r="J2" s="212">
        <v>0.77</v>
      </c>
      <c r="K2" s="212">
        <v>0.63</v>
      </c>
      <c r="L2" s="415">
        <v>0.56999999999999995</v>
      </c>
      <c r="M2" s="415">
        <v>0.52</v>
      </c>
      <c r="N2" s="213">
        <v>0</v>
      </c>
      <c r="O2" s="213">
        <v>0</v>
      </c>
      <c r="P2" s="213">
        <v>0</v>
      </c>
      <c r="Q2" s="213">
        <v>0</v>
      </c>
      <c r="R2" s="214">
        <v>0</v>
      </c>
      <c r="S2" s="215">
        <f>SUM(G2:R2)/12</f>
        <v>0.41333333333333339</v>
      </c>
    </row>
    <row r="3" spans="1:19" ht="189.75" thickBot="1">
      <c r="A3" s="528"/>
      <c r="B3" s="531"/>
      <c r="C3" s="534"/>
      <c r="D3" s="536" t="s">
        <v>150</v>
      </c>
      <c r="E3" s="216" t="s">
        <v>106</v>
      </c>
      <c r="F3" s="217">
        <v>1</v>
      </c>
      <c r="G3" s="210">
        <v>0.4</v>
      </c>
      <c r="H3" s="218">
        <v>0.35</v>
      </c>
      <c r="I3" s="219">
        <v>0.47</v>
      </c>
      <c r="J3" s="220">
        <v>0.32</v>
      </c>
      <c r="K3" s="219">
        <v>0.27</v>
      </c>
      <c r="L3" s="219">
        <v>0.42</v>
      </c>
      <c r="M3" s="219">
        <v>0.31</v>
      </c>
      <c r="N3" s="219">
        <v>0</v>
      </c>
      <c r="O3" s="219">
        <v>0</v>
      </c>
      <c r="P3" s="219">
        <v>0</v>
      </c>
      <c r="Q3" s="219">
        <v>0</v>
      </c>
      <c r="R3" s="221">
        <v>0</v>
      </c>
      <c r="S3" s="215">
        <f t="shared" ref="S3:S64" si="0">SUM(G3:R3)/12</f>
        <v>0.21166666666666667</v>
      </c>
    </row>
    <row r="4" spans="1:19" ht="111" thickBot="1">
      <c r="A4" s="528"/>
      <c r="B4" s="531"/>
      <c r="C4" s="534"/>
      <c r="D4" s="537"/>
      <c r="E4" s="222" t="s">
        <v>151</v>
      </c>
      <c r="F4" s="223">
        <v>1</v>
      </c>
      <c r="G4" s="224">
        <v>0</v>
      </c>
      <c r="H4" s="218">
        <v>0</v>
      </c>
      <c r="I4" s="219">
        <v>0</v>
      </c>
      <c r="J4" s="219">
        <v>0</v>
      </c>
      <c r="K4" s="219">
        <v>0</v>
      </c>
      <c r="L4" s="219">
        <v>0.38</v>
      </c>
      <c r="M4" s="82">
        <v>0.38</v>
      </c>
      <c r="N4" s="219">
        <v>0</v>
      </c>
      <c r="O4" s="219">
        <v>0</v>
      </c>
      <c r="P4" s="219">
        <v>0</v>
      </c>
      <c r="Q4" s="219">
        <v>0</v>
      </c>
      <c r="R4" s="221">
        <v>0</v>
      </c>
      <c r="S4" s="215">
        <f t="shared" si="0"/>
        <v>6.3333333333333339E-2</v>
      </c>
    </row>
    <row r="5" spans="1:19" ht="48" thickBot="1">
      <c r="A5" s="528"/>
      <c r="B5" s="531"/>
      <c r="C5" s="534"/>
      <c r="D5" s="225" t="s">
        <v>107</v>
      </c>
      <c r="E5" s="226" t="s">
        <v>108</v>
      </c>
      <c r="F5" s="223">
        <v>1</v>
      </c>
      <c r="G5" s="224">
        <v>1</v>
      </c>
      <c r="H5" s="219">
        <v>1</v>
      </c>
      <c r="I5" s="219">
        <v>1</v>
      </c>
      <c r="J5" s="219">
        <v>1</v>
      </c>
      <c r="K5" s="219">
        <v>1</v>
      </c>
      <c r="L5" s="219">
        <v>1</v>
      </c>
      <c r="M5" s="219">
        <v>1</v>
      </c>
      <c r="N5" s="219">
        <v>0</v>
      </c>
      <c r="O5" s="219">
        <v>0</v>
      </c>
      <c r="P5" s="219">
        <v>0</v>
      </c>
      <c r="Q5" s="219">
        <v>0</v>
      </c>
      <c r="R5" s="221">
        <v>0</v>
      </c>
      <c r="S5" s="215">
        <f t="shared" si="0"/>
        <v>0.58333333333333337</v>
      </c>
    </row>
    <row r="6" spans="1:19" ht="32.25" thickBot="1">
      <c r="A6" s="528"/>
      <c r="B6" s="531"/>
      <c r="C6" s="534"/>
      <c r="D6" s="538" t="s">
        <v>56</v>
      </c>
      <c r="E6" s="216" t="s">
        <v>44</v>
      </c>
      <c r="F6" s="227">
        <v>1</v>
      </c>
      <c r="G6" s="228">
        <v>1</v>
      </c>
      <c r="H6" s="228">
        <v>1</v>
      </c>
      <c r="I6" s="228">
        <v>1</v>
      </c>
      <c r="J6" s="220">
        <v>1</v>
      </c>
      <c r="K6" s="429">
        <v>1</v>
      </c>
      <c r="L6" s="82">
        <v>1</v>
      </c>
      <c r="M6" s="82">
        <v>1</v>
      </c>
      <c r="N6" s="219">
        <v>0</v>
      </c>
      <c r="O6" s="219">
        <v>0</v>
      </c>
      <c r="P6" s="219">
        <v>0</v>
      </c>
      <c r="Q6" s="219">
        <v>0</v>
      </c>
      <c r="R6" s="221">
        <v>0</v>
      </c>
      <c r="S6" s="215">
        <f t="shared" si="0"/>
        <v>0.58333333333333337</v>
      </c>
    </row>
    <row r="7" spans="1:19" ht="79.5" thickBot="1">
      <c r="A7" s="528"/>
      <c r="B7" s="531"/>
      <c r="C7" s="534"/>
      <c r="D7" s="538"/>
      <c r="E7" s="216" t="s">
        <v>202</v>
      </c>
      <c r="F7" s="217">
        <v>0.96</v>
      </c>
      <c r="G7" s="229">
        <v>1</v>
      </c>
      <c r="H7" s="211">
        <v>1</v>
      </c>
      <c r="I7" s="220">
        <v>1</v>
      </c>
      <c r="J7" s="220">
        <v>1</v>
      </c>
      <c r="K7" s="220">
        <v>1</v>
      </c>
      <c r="L7" s="82">
        <v>1</v>
      </c>
      <c r="M7" s="219">
        <v>1</v>
      </c>
      <c r="N7" s="219">
        <v>0</v>
      </c>
      <c r="O7" s="219">
        <v>0</v>
      </c>
      <c r="P7" s="219">
        <v>0</v>
      </c>
      <c r="Q7" s="219">
        <v>0</v>
      </c>
      <c r="R7" s="221">
        <v>0</v>
      </c>
      <c r="S7" s="215">
        <f t="shared" si="0"/>
        <v>0.58333333333333337</v>
      </c>
    </row>
    <row r="8" spans="1:19" ht="111" thickBot="1">
      <c r="A8" s="528"/>
      <c r="B8" s="531"/>
      <c r="C8" s="534"/>
      <c r="D8" s="538"/>
      <c r="E8" s="216" t="s">
        <v>109</v>
      </c>
      <c r="F8" s="217">
        <v>1</v>
      </c>
      <c r="G8" s="224">
        <v>1</v>
      </c>
      <c r="H8" s="218">
        <v>0</v>
      </c>
      <c r="I8" s="220">
        <v>1</v>
      </c>
      <c r="J8" s="220">
        <v>0</v>
      </c>
      <c r="K8" s="230">
        <v>0.2</v>
      </c>
      <c r="L8" s="430">
        <v>0.48</v>
      </c>
      <c r="M8" s="82">
        <v>0.85</v>
      </c>
      <c r="N8" s="219">
        <v>0</v>
      </c>
      <c r="O8" s="219">
        <v>0</v>
      </c>
      <c r="P8" s="219">
        <v>0</v>
      </c>
      <c r="Q8" s="219">
        <v>0</v>
      </c>
      <c r="R8" s="221">
        <v>0</v>
      </c>
      <c r="S8" s="215">
        <f t="shared" si="0"/>
        <v>0.29416666666666669</v>
      </c>
    </row>
    <row r="9" spans="1:19" ht="63.75" thickBot="1">
      <c r="A9" s="528"/>
      <c r="B9" s="531"/>
      <c r="C9" s="534"/>
      <c r="D9" s="538"/>
      <c r="E9" s="216" t="s">
        <v>152</v>
      </c>
      <c r="F9" s="217"/>
      <c r="G9" s="224">
        <v>1</v>
      </c>
      <c r="H9" s="218">
        <v>1</v>
      </c>
      <c r="I9" s="219">
        <v>1</v>
      </c>
      <c r="J9" s="219">
        <v>1</v>
      </c>
      <c r="K9" s="219">
        <v>1</v>
      </c>
      <c r="L9" s="219">
        <v>1</v>
      </c>
      <c r="M9" s="219">
        <v>1</v>
      </c>
      <c r="N9" s="219">
        <v>0</v>
      </c>
      <c r="O9" s="219">
        <v>0</v>
      </c>
      <c r="P9" s="219">
        <v>0</v>
      </c>
      <c r="Q9" s="219">
        <v>0</v>
      </c>
      <c r="R9" s="221">
        <v>0</v>
      </c>
      <c r="S9" s="215">
        <f t="shared" si="0"/>
        <v>0.58333333333333337</v>
      </c>
    </row>
    <row r="10" spans="1:19" ht="32.25" thickBot="1">
      <c r="A10" s="528"/>
      <c r="B10" s="531"/>
      <c r="C10" s="534"/>
      <c r="D10" s="538"/>
      <c r="E10" s="216" t="s">
        <v>58</v>
      </c>
      <c r="F10" s="217">
        <v>1</v>
      </c>
      <c r="G10" s="224">
        <v>1</v>
      </c>
      <c r="H10" s="218">
        <v>1</v>
      </c>
      <c r="I10" s="219">
        <v>1</v>
      </c>
      <c r="J10" s="219">
        <v>1</v>
      </c>
      <c r="K10" s="219">
        <v>1</v>
      </c>
      <c r="L10" s="219">
        <v>0</v>
      </c>
      <c r="M10" s="219">
        <v>1</v>
      </c>
      <c r="N10" s="219">
        <v>0</v>
      </c>
      <c r="O10" s="219">
        <v>0</v>
      </c>
      <c r="P10" s="219">
        <v>0</v>
      </c>
      <c r="Q10" s="219">
        <v>0</v>
      </c>
      <c r="R10" s="221">
        <v>0</v>
      </c>
      <c r="S10" s="215">
        <f t="shared" si="0"/>
        <v>0.5</v>
      </c>
    </row>
    <row r="11" spans="1:19" ht="32.25" thickBot="1">
      <c r="A11" s="528"/>
      <c r="B11" s="531"/>
      <c r="C11" s="534"/>
      <c r="D11" s="231" t="s">
        <v>21</v>
      </c>
      <c r="E11" s="216" t="s">
        <v>22</v>
      </c>
      <c r="F11" s="217">
        <v>1</v>
      </c>
      <c r="G11" s="224">
        <v>1</v>
      </c>
      <c r="H11" s="218">
        <v>1</v>
      </c>
      <c r="I11" s="219">
        <v>1</v>
      </c>
      <c r="J11" s="219">
        <v>1</v>
      </c>
      <c r="K11" s="219">
        <v>1</v>
      </c>
      <c r="L11" s="219">
        <v>1</v>
      </c>
      <c r="M11" s="219">
        <v>1</v>
      </c>
      <c r="N11" s="219">
        <v>0</v>
      </c>
      <c r="O11" s="219">
        <v>0</v>
      </c>
      <c r="P11" s="219">
        <v>0</v>
      </c>
      <c r="Q11" s="219">
        <v>0</v>
      </c>
      <c r="R11" s="221">
        <v>0</v>
      </c>
      <c r="S11" s="215">
        <f t="shared" si="0"/>
        <v>0.58333333333333337</v>
      </c>
    </row>
    <row r="12" spans="1:19" ht="95.25" thickBot="1">
      <c r="A12" s="528"/>
      <c r="B12" s="531"/>
      <c r="C12" s="534"/>
      <c r="D12" s="231" t="s">
        <v>23</v>
      </c>
      <c r="E12" s="216" t="s">
        <v>153</v>
      </c>
      <c r="F12" s="217">
        <v>1</v>
      </c>
      <c r="G12" s="224">
        <v>1</v>
      </c>
      <c r="H12" s="218">
        <v>1</v>
      </c>
      <c r="I12" s="219">
        <v>1</v>
      </c>
      <c r="J12" s="219">
        <v>1</v>
      </c>
      <c r="K12" s="219">
        <v>1</v>
      </c>
      <c r="L12" s="219">
        <v>1</v>
      </c>
      <c r="M12" s="219">
        <v>1</v>
      </c>
      <c r="N12" s="219">
        <v>0</v>
      </c>
      <c r="O12" s="219">
        <v>0</v>
      </c>
      <c r="P12" s="219">
        <v>0</v>
      </c>
      <c r="Q12" s="219">
        <v>0</v>
      </c>
      <c r="R12" s="221">
        <v>0</v>
      </c>
      <c r="S12" s="215">
        <f t="shared" si="0"/>
        <v>0.58333333333333337</v>
      </c>
    </row>
    <row r="13" spans="1:19" ht="16.5" thickBot="1">
      <c r="A13" s="528"/>
      <c r="B13" s="532"/>
      <c r="C13" s="535"/>
      <c r="D13" s="232" t="s">
        <v>25</v>
      </c>
      <c r="E13" s="233" t="s">
        <v>26</v>
      </c>
      <c r="F13" s="234">
        <v>1</v>
      </c>
      <c r="G13" s="235">
        <v>1</v>
      </c>
      <c r="H13" s="236">
        <v>1</v>
      </c>
      <c r="I13" s="236">
        <v>1</v>
      </c>
      <c r="J13" s="237">
        <v>1</v>
      </c>
      <c r="K13" s="238">
        <v>1</v>
      </c>
      <c r="L13" s="435">
        <v>1</v>
      </c>
      <c r="M13" s="435">
        <v>1</v>
      </c>
      <c r="N13" s="237">
        <v>0</v>
      </c>
      <c r="O13" s="237">
        <v>0</v>
      </c>
      <c r="P13" s="237">
        <v>0</v>
      </c>
      <c r="Q13" s="237">
        <v>0</v>
      </c>
      <c r="R13" s="239">
        <v>0</v>
      </c>
      <c r="S13" s="215">
        <f t="shared" si="0"/>
        <v>0.58333333333333337</v>
      </c>
    </row>
    <row r="14" spans="1:19" ht="32.25" thickBot="1">
      <c r="A14" s="528"/>
      <c r="B14" s="539" t="s">
        <v>149</v>
      </c>
      <c r="C14" s="541" t="s">
        <v>17</v>
      </c>
      <c r="D14" s="544" t="s">
        <v>154</v>
      </c>
      <c r="E14" s="240" t="s">
        <v>155</v>
      </c>
      <c r="F14" s="241">
        <v>0.96</v>
      </c>
      <c r="G14" s="242">
        <v>0.96</v>
      </c>
      <c r="H14" s="243">
        <v>0.98</v>
      </c>
      <c r="I14" s="244">
        <v>0.98</v>
      </c>
      <c r="J14" s="244">
        <v>0.96</v>
      </c>
      <c r="K14" s="244">
        <v>0.98</v>
      </c>
      <c r="L14" s="244">
        <v>0.98</v>
      </c>
      <c r="M14" s="653">
        <v>0.97</v>
      </c>
      <c r="N14" s="244">
        <v>0</v>
      </c>
      <c r="O14" s="244">
        <v>0</v>
      </c>
      <c r="P14" s="244">
        <v>0</v>
      </c>
      <c r="Q14" s="244">
        <v>0</v>
      </c>
      <c r="R14" s="245">
        <v>0</v>
      </c>
      <c r="S14" s="215">
        <f t="shared" si="0"/>
        <v>0.5675</v>
      </c>
    </row>
    <row r="15" spans="1:19" ht="32.25" thickBot="1">
      <c r="A15" s="528"/>
      <c r="B15" s="540"/>
      <c r="C15" s="542"/>
      <c r="D15" s="545"/>
      <c r="E15" s="246" t="s">
        <v>156</v>
      </c>
      <c r="F15" s="247">
        <v>0.96</v>
      </c>
      <c r="G15" s="248">
        <v>0.84299999999999997</v>
      </c>
      <c r="H15" s="218">
        <v>0.84299999999999997</v>
      </c>
      <c r="I15" s="249">
        <v>0.84299999999999997</v>
      </c>
      <c r="J15" s="249">
        <v>0.84299999999999997</v>
      </c>
      <c r="K15" s="249">
        <v>0.84</v>
      </c>
      <c r="L15" s="213">
        <v>0.84</v>
      </c>
      <c r="M15" s="249">
        <v>0.97</v>
      </c>
      <c r="N15" s="249">
        <v>0</v>
      </c>
      <c r="O15" s="249">
        <v>0</v>
      </c>
      <c r="P15" s="213">
        <v>0</v>
      </c>
      <c r="Q15" s="249">
        <v>0</v>
      </c>
      <c r="R15" s="250">
        <v>0</v>
      </c>
      <c r="S15" s="215">
        <f t="shared" si="0"/>
        <v>0.50183333333333324</v>
      </c>
    </row>
    <row r="16" spans="1:19" ht="32.25" thickBot="1">
      <c r="A16" s="528"/>
      <c r="B16" s="540"/>
      <c r="C16" s="542"/>
      <c r="D16" s="546" t="s">
        <v>18</v>
      </c>
      <c r="E16" s="246" t="s">
        <v>157</v>
      </c>
      <c r="F16" s="247">
        <v>1</v>
      </c>
      <c r="G16" s="224">
        <v>1</v>
      </c>
      <c r="H16" s="218">
        <v>1</v>
      </c>
      <c r="I16" s="219">
        <v>1</v>
      </c>
      <c r="J16" s="219">
        <v>1</v>
      </c>
      <c r="K16" s="219">
        <v>1</v>
      </c>
      <c r="L16" s="219">
        <v>1</v>
      </c>
      <c r="M16" s="219">
        <v>1</v>
      </c>
      <c r="N16" s="219">
        <v>0</v>
      </c>
      <c r="O16" s="219">
        <v>0</v>
      </c>
      <c r="P16" s="219">
        <v>0</v>
      </c>
      <c r="Q16" s="219">
        <v>0</v>
      </c>
      <c r="R16" s="221">
        <v>0</v>
      </c>
      <c r="S16" s="215">
        <f t="shared" si="0"/>
        <v>0.58333333333333337</v>
      </c>
    </row>
    <row r="17" spans="1:23" ht="48" thickBot="1">
      <c r="A17" s="528"/>
      <c r="B17" s="540"/>
      <c r="C17" s="542"/>
      <c r="D17" s="545"/>
      <c r="E17" s="246" t="s">
        <v>158</v>
      </c>
      <c r="F17" s="247">
        <v>1</v>
      </c>
      <c r="G17" s="224">
        <v>0</v>
      </c>
      <c r="H17" s="218">
        <v>0</v>
      </c>
      <c r="I17" s="219">
        <v>0</v>
      </c>
      <c r="J17" s="219">
        <v>0</v>
      </c>
      <c r="K17" s="219">
        <v>0</v>
      </c>
      <c r="L17" s="219">
        <v>0</v>
      </c>
      <c r="M17" s="219">
        <v>0</v>
      </c>
      <c r="N17" s="219">
        <v>0</v>
      </c>
      <c r="O17" s="219">
        <v>0</v>
      </c>
      <c r="P17" s="219">
        <v>0</v>
      </c>
      <c r="Q17" s="219">
        <v>0</v>
      </c>
      <c r="R17" s="221">
        <v>0</v>
      </c>
      <c r="S17" s="215">
        <f t="shared" si="0"/>
        <v>0</v>
      </c>
    </row>
    <row r="18" spans="1:23" ht="32.25" thickBot="1">
      <c r="A18" s="528"/>
      <c r="B18" s="540"/>
      <c r="C18" s="542"/>
      <c r="D18" s="251" t="s">
        <v>19</v>
      </c>
      <c r="E18" s="246" t="s">
        <v>20</v>
      </c>
      <c r="F18" s="247">
        <v>1</v>
      </c>
      <c r="G18" s="224">
        <v>1</v>
      </c>
      <c r="H18" s="218">
        <v>1</v>
      </c>
      <c r="I18" s="219">
        <v>1</v>
      </c>
      <c r="J18" s="219">
        <v>1</v>
      </c>
      <c r="K18" s="219">
        <v>1</v>
      </c>
      <c r="L18" s="219">
        <v>1</v>
      </c>
      <c r="M18" s="82">
        <v>1</v>
      </c>
      <c r="N18" s="219">
        <v>0</v>
      </c>
      <c r="O18" s="219">
        <v>0</v>
      </c>
      <c r="P18" s="219">
        <v>0</v>
      </c>
      <c r="Q18" s="219">
        <v>0</v>
      </c>
      <c r="R18" s="221">
        <v>0</v>
      </c>
      <c r="S18" s="215">
        <f t="shared" si="0"/>
        <v>0.58333333333333337</v>
      </c>
    </row>
    <row r="19" spans="1:23" ht="32.25" thickBot="1">
      <c r="A19" s="528"/>
      <c r="B19" s="540"/>
      <c r="C19" s="542"/>
      <c r="D19" s="251" t="s">
        <v>21</v>
      </c>
      <c r="E19" s="252" t="s">
        <v>22</v>
      </c>
      <c r="F19" s="247">
        <v>1</v>
      </c>
      <c r="G19" s="224">
        <v>1</v>
      </c>
      <c r="H19" s="218">
        <v>1</v>
      </c>
      <c r="I19" s="219">
        <v>1</v>
      </c>
      <c r="J19" s="219">
        <v>1</v>
      </c>
      <c r="K19" s="219">
        <v>1</v>
      </c>
      <c r="L19" s="219">
        <v>1</v>
      </c>
      <c r="M19" s="219">
        <v>1</v>
      </c>
      <c r="N19" s="219">
        <v>0</v>
      </c>
      <c r="O19" s="219">
        <v>0</v>
      </c>
      <c r="P19" s="219">
        <v>0</v>
      </c>
      <c r="Q19" s="219">
        <v>0</v>
      </c>
      <c r="R19" s="221">
        <v>0</v>
      </c>
      <c r="S19" s="215">
        <f t="shared" si="0"/>
        <v>0.58333333333333337</v>
      </c>
    </row>
    <row r="20" spans="1:23" ht="63.75" thickBot="1">
      <c r="A20" s="528"/>
      <c r="B20" s="540"/>
      <c r="C20" s="542"/>
      <c r="D20" s="251" t="s">
        <v>23</v>
      </c>
      <c r="E20" s="246" t="s">
        <v>159</v>
      </c>
      <c r="F20" s="247">
        <v>0.95</v>
      </c>
      <c r="G20" s="224">
        <v>1</v>
      </c>
      <c r="H20" s="218">
        <v>1</v>
      </c>
      <c r="I20" s="219">
        <v>1</v>
      </c>
      <c r="J20" s="219">
        <v>1</v>
      </c>
      <c r="K20" s="219">
        <v>1</v>
      </c>
      <c r="L20" s="219">
        <v>1</v>
      </c>
      <c r="M20" s="219">
        <v>1</v>
      </c>
      <c r="N20" s="219">
        <v>0</v>
      </c>
      <c r="O20" s="219">
        <v>0</v>
      </c>
      <c r="P20" s="219">
        <v>0</v>
      </c>
      <c r="Q20" s="219">
        <v>0</v>
      </c>
      <c r="R20" s="221">
        <v>0</v>
      </c>
      <c r="S20" s="215">
        <f t="shared" si="0"/>
        <v>0.58333333333333337</v>
      </c>
    </row>
    <row r="21" spans="1:23" ht="30.75" customHeight="1" thickBot="1">
      <c r="A21" s="528"/>
      <c r="B21" s="540"/>
      <c r="C21" s="543"/>
      <c r="D21" s="253" t="s">
        <v>25</v>
      </c>
      <c r="E21" s="254" t="s">
        <v>26</v>
      </c>
      <c r="F21" s="255">
        <v>1</v>
      </c>
      <c r="G21" s="256">
        <v>1</v>
      </c>
      <c r="H21" s="236">
        <v>1</v>
      </c>
      <c r="I21" s="237">
        <v>1</v>
      </c>
      <c r="J21" s="237">
        <v>1</v>
      </c>
      <c r="K21" s="237">
        <v>1</v>
      </c>
      <c r="L21" s="237">
        <v>1</v>
      </c>
      <c r="M21" s="237">
        <v>1</v>
      </c>
      <c r="N21" s="237">
        <v>0</v>
      </c>
      <c r="O21" s="237">
        <v>0</v>
      </c>
      <c r="P21" s="237">
        <v>0</v>
      </c>
      <c r="Q21" s="237">
        <v>0</v>
      </c>
      <c r="R21" s="239">
        <v>0</v>
      </c>
      <c r="S21" s="215">
        <f t="shared" si="0"/>
        <v>0.58333333333333337</v>
      </c>
    </row>
    <row r="22" spans="1:23" ht="48" thickBot="1">
      <c r="A22" s="528"/>
      <c r="B22" s="547" t="s">
        <v>160</v>
      </c>
      <c r="C22" s="547" t="s">
        <v>27</v>
      </c>
      <c r="D22" s="257" t="s">
        <v>28</v>
      </c>
      <c r="E22" s="258" t="s">
        <v>29</v>
      </c>
      <c r="F22" s="259">
        <v>1</v>
      </c>
      <c r="G22" s="260">
        <v>0</v>
      </c>
      <c r="H22" s="261">
        <v>1</v>
      </c>
      <c r="I22" s="262">
        <v>1</v>
      </c>
      <c r="J22" s="261">
        <v>0.75</v>
      </c>
      <c r="K22" s="261">
        <v>1</v>
      </c>
      <c r="L22" s="436">
        <v>1</v>
      </c>
      <c r="M22" s="436">
        <v>0.5</v>
      </c>
      <c r="N22" s="262">
        <v>0</v>
      </c>
      <c r="O22" s="262">
        <v>0</v>
      </c>
      <c r="P22" s="262">
        <v>0</v>
      </c>
      <c r="Q22" s="262">
        <v>0</v>
      </c>
      <c r="R22" s="263">
        <v>0</v>
      </c>
      <c r="S22" s="215">
        <f t="shared" si="0"/>
        <v>0.4375</v>
      </c>
    </row>
    <row r="23" spans="1:23" ht="32.25" thickBot="1">
      <c r="A23" s="528"/>
      <c r="B23" s="548"/>
      <c r="C23" s="548"/>
      <c r="D23" s="511" t="s">
        <v>30</v>
      </c>
      <c r="E23" s="264" t="s">
        <v>161</v>
      </c>
      <c r="F23" s="265">
        <v>1</v>
      </c>
      <c r="G23" s="266">
        <v>0</v>
      </c>
      <c r="H23" s="213">
        <v>0</v>
      </c>
      <c r="I23" s="249">
        <v>0</v>
      </c>
      <c r="J23" s="249">
        <v>0</v>
      </c>
      <c r="K23" s="249">
        <v>0</v>
      </c>
      <c r="L23" s="249">
        <v>0</v>
      </c>
      <c r="M23" s="249">
        <v>0</v>
      </c>
      <c r="N23" s="249">
        <v>0</v>
      </c>
      <c r="O23" s="249">
        <v>0</v>
      </c>
      <c r="P23" s="249">
        <v>0</v>
      </c>
      <c r="Q23" s="249">
        <v>0</v>
      </c>
      <c r="R23" s="250">
        <v>0</v>
      </c>
      <c r="S23" s="215">
        <f t="shared" si="0"/>
        <v>0</v>
      </c>
    </row>
    <row r="24" spans="1:23" ht="63.75" thickBot="1">
      <c r="A24" s="528"/>
      <c r="B24" s="548"/>
      <c r="C24" s="548"/>
      <c r="D24" s="512"/>
      <c r="E24" s="264" t="s">
        <v>31</v>
      </c>
      <c r="F24" s="267">
        <v>1</v>
      </c>
      <c r="G24" s="248">
        <v>0</v>
      </c>
      <c r="H24" s="213">
        <v>1</v>
      </c>
      <c r="I24" s="213">
        <v>1</v>
      </c>
      <c r="J24" s="213">
        <v>0.75</v>
      </c>
      <c r="K24" s="213">
        <v>1</v>
      </c>
      <c r="L24" s="213">
        <v>1</v>
      </c>
      <c r="M24" s="213">
        <v>0.5</v>
      </c>
      <c r="N24" s="213">
        <v>0</v>
      </c>
      <c r="O24" s="213">
        <v>0</v>
      </c>
      <c r="P24" s="213">
        <v>0</v>
      </c>
      <c r="Q24" s="213">
        <v>0</v>
      </c>
      <c r="R24" s="214">
        <v>0</v>
      </c>
      <c r="S24" s="215">
        <f t="shared" si="0"/>
        <v>0.4375</v>
      </c>
    </row>
    <row r="25" spans="1:23" ht="95.25" thickBot="1">
      <c r="A25" s="528"/>
      <c r="B25" s="548"/>
      <c r="C25" s="548"/>
      <c r="D25" s="268" t="s">
        <v>32</v>
      </c>
      <c r="E25" s="264" t="s">
        <v>33</v>
      </c>
      <c r="F25" s="267">
        <v>1</v>
      </c>
      <c r="G25" s="269">
        <v>0</v>
      </c>
      <c r="H25" s="219">
        <v>1</v>
      </c>
      <c r="I25" s="219">
        <v>1</v>
      </c>
      <c r="J25" s="219">
        <v>0.75</v>
      </c>
      <c r="K25" s="219">
        <v>1</v>
      </c>
      <c r="L25" s="219">
        <v>1</v>
      </c>
      <c r="M25" s="270">
        <v>0.5</v>
      </c>
      <c r="N25" s="270">
        <v>0</v>
      </c>
      <c r="O25" s="270">
        <v>0</v>
      </c>
      <c r="P25" s="270">
        <v>0</v>
      </c>
      <c r="Q25" s="270">
        <v>0</v>
      </c>
      <c r="R25" s="271">
        <v>0</v>
      </c>
      <c r="S25" s="215">
        <f t="shared" si="0"/>
        <v>0.4375</v>
      </c>
    </row>
    <row r="26" spans="1:23" ht="95.25" thickBot="1">
      <c r="A26" s="528"/>
      <c r="B26" s="548"/>
      <c r="C26" s="548"/>
      <c r="D26" s="268" t="s">
        <v>34</v>
      </c>
      <c r="E26" s="264" t="s">
        <v>33</v>
      </c>
      <c r="F26" s="267">
        <v>1</v>
      </c>
      <c r="G26" s="269">
        <v>0</v>
      </c>
      <c r="H26" s="272">
        <v>1</v>
      </c>
      <c r="I26" s="270">
        <v>1</v>
      </c>
      <c r="J26" s="219">
        <v>0.75</v>
      </c>
      <c r="K26" s="219">
        <v>1</v>
      </c>
      <c r="L26" s="219">
        <v>1</v>
      </c>
      <c r="M26" s="219">
        <v>0.5</v>
      </c>
      <c r="N26" s="219">
        <v>0</v>
      </c>
      <c r="O26" s="270">
        <v>0</v>
      </c>
      <c r="P26" s="270">
        <v>0</v>
      </c>
      <c r="Q26" s="270">
        <v>0</v>
      </c>
      <c r="R26" s="271">
        <v>0</v>
      </c>
      <c r="S26" s="215">
        <f t="shared" si="0"/>
        <v>0.4375</v>
      </c>
    </row>
    <row r="27" spans="1:23" ht="32.25" thickBot="1">
      <c r="A27" s="528"/>
      <c r="B27" s="548"/>
      <c r="C27" s="548"/>
      <c r="D27" s="268" t="s">
        <v>35</v>
      </c>
      <c r="E27" s="264" t="s">
        <v>36</v>
      </c>
      <c r="F27" s="267">
        <v>1</v>
      </c>
      <c r="G27" s="269">
        <v>0</v>
      </c>
      <c r="H27" s="272">
        <v>1</v>
      </c>
      <c r="I27" s="219">
        <v>1</v>
      </c>
      <c r="J27" s="270">
        <v>0.75</v>
      </c>
      <c r="K27" s="270">
        <v>1</v>
      </c>
      <c r="L27" s="219">
        <v>1</v>
      </c>
      <c r="M27" s="270">
        <v>0.5</v>
      </c>
      <c r="N27" s="270">
        <v>0</v>
      </c>
      <c r="O27" s="219">
        <v>0</v>
      </c>
      <c r="P27" s="270">
        <v>0</v>
      </c>
      <c r="Q27" s="270">
        <v>0</v>
      </c>
      <c r="R27" s="271">
        <v>0</v>
      </c>
      <c r="S27" s="215">
        <f t="shared" si="0"/>
        <v>0.4375</v>
      </c>
    </row>
    <row r="28" spans="1:23" ht="32.25" thickBot="1">
      <c r="A28" s="528"/>
      <c r="B28" s="548"/>
      <c r="C28" s="549"/>
      <c r="D28" s="273" t="s">
        <v>25</v>
      </c>
      <c r="E28" s="274" t="s">
        <v>162</v>
      </c>
      <c r="F28" s="275">
        <v>1</v>
      </c>
      <c r="G28" s="256">
        <v>1</v>
      </c>
      <c r="H28" s="276">
        <v>1</v>
      </c>
      <c r="I28" s="277">
        <v>1</v>
      </c>
      <c r="J28" s="277">
        <v>1</v>
      </c>
      <c r="K28" s="277">
        <v>1</v>
      </c>
      <c r="L28" s="277">
        <v>1</v>
      </c>
      <c r="M28" s="277">
        <v>0.5</v>
      </c>
      <c r="N28" s="277">
        <v>0</v>
      </c>
      <c r="O28" s="277">
        <v>0</v>
      </c>
      <c r="P28" s="277">
        <v>0</v>
      </c>
      <c r="Q28" s="277">
        <v>0</v>
      </c>
      <c r="R28" s="278">
        <v>0</v>
      </c>
      <c r="S28" s="215">
        <f t="shared" si="0"/>
        <v>0.54166666666666663</v>
      </c>
      <c r="T28" s="279"/>
      <c r="U28" s="279"/>
      <c r="V28" s="279"/>
      <c r="W28" s="279"/>
    </row>
    <row r="29" spans="1:23" ht="63.75" thickBot="1">
      <c r="A29" s="528"/>
      <c r="B29" s="548"/>
      <c r="C29" s="547" t="s">
        <v>37</v>
      </c>
      <c r="D29" s="257" t="s">
        <v>38</v>
      </c>
      <c r="E29" s="258" t="s">
        <v>39</v>
      </c>
      <c r="F29" s="280">
        <v>1</v>
      </c>
      <c r="G29" s="281">
        <v>1</v>
      </c>
      <c r="H29" s="282">
        <v>1</v>
      </c>
      <c r="I29" s="244">
        <v>1</v>
      </c>
      <c r="J29" s="283">
        <v>1</v>
      </c>
      <c r="K29" s="244">
        <v>1</v>
      </c>
      <c r="L29" s="244">
        <v>1</v>
      </c>
      <c r="M29" s="653">
        <v>1</v>
      </c>
      <c r="N29" s="244">
        <v>0</v>
      </c>
      <c r="O29" s="244">
        <v>0</v>
      </c>
      <c r="P29" s="244">
        <v>0</v>
      </c>
      <c r="Q29" s="244">
        <v>0</v>
      </c>
      <c r="R29" s="245">
        <v>0</v>
      </c>
      <c r="S29" s="215">
        <f t="shared" si="0"/>
        <v>0.58333333333333337</v>
      </c>
    </row>
    <row r="30" spans="1:23" ht="48" thickBot="1">
      <c r="A30" s="528"/>
      <c r="B30" s="548"/>
      <c r="C30" s="548"/>
      <c r="D30" s="268" t="s">
        <v>40</v>
      </c>
      <c r="E30" s="284" t="s">
        <v>41</v>
      </c>
      <c r="F30" s="285">
        <v>1</v>
      </c>
      <c r="G30" s="269">
        <v>0</v>
      </c>
      <c r="H30" s="218">
        <v>1</v>
      </c>
      <c r="I30" s="219">
        <v>1</v>
      </c>
      <c r="J30" s="219">
        <v>1</v>
      </c>
      <c r="K30" s="219">
        <v>1</v>
      </c>
      <c r="L30" s="219">
        <v>1</v>
      </c>
      <c r="M30" s="219">
        <v>1</v>
      </c>
      <c r="N30" s="219">
        <v>0</v>
      </c>
      <c r="O30" s="219">
        <v>0</v>
      </c>
      <c r="P30" s="219">
        <v>0</v>
      </c>
      <c r="Q30" s="219">
        <v>0</v>
      </c>
      <c r="R30" s="221">
        <v>0</v>
      </c>
      <c r="S30" s="215">
        <f t="shared" si="0"/>
        <v>0.5</v>
      </c>
    </row>
    <row r="31" spans="1:23" ht="48" thickBot="1">
      <c r="A31" s="528"/>
      <c r="B31" s="548"/>
      <c r="C31" s="548"/>
      <c r="D31" s="511" t="s">
        <v>42</v>
      </c>
      <c r="E31" s="284" t="s">
        <v>43</v>
      </c>
      <c r="F31" s="285">
        <v>1</v>
      </c>
      <c r="G31" s="269">
        <v>1</v>
      </c>
      <c r="H31" s="218">
        <v>1</v>
      </c>
      <c r="I31" s="219">
        <v>1</v>
      </c>
      <c r="J31" s="219">
        <v>1</v>
      </c>
      <c r="K31" s="220">
        <v>1</v>
      </c>
      <c r="L31" s="219">
        <v>1</v>
      </c>
      <c r="M31" s="219">
        <v>1</v>
      </c>
      <c r="N31" s="219">
        <v>0</v>
      </c>
      <c r="O31" s="219">
        <v>0</v>
      </c>
      <c r="P31" s="219">
        <v>0</v>
      </c>
      <c r="Q31" s="219">
        <v>0</v>
      </c>
      <c r="R31" s="221">
        <v>0</v>
      </c>
      <c r="S31" s="215">
        <f t="shared" si="0"/>
        <v>0.58333333333333337</v>
      </c>
    </row>
    <row r="32" spans="1:23" ht="32.25" thickBot="1">
      <c r="A32" s="528"/>
      <c r="B32" s="548"/>
      <c r="C32" s="548"/>
      <c r="D32" s="550"/>
      <c r="E32" s="284" t="s">
        <v>44</v>
      </c>
      <c r="F32" s="285">
        <v>1</v>
      </c>
      <c r="G32" s="269">
        <v>1</v>
      </c>
      <c r="H32" s="218">
        <v>1</v>
      </c>
      <c r="I32" s="219">
        <v>1</v>
      </c>
      <c r="J32" s="219">
        <v>1</v>
      </c>
      <c r="K32" s="220">
        <v>1</v>
      </c>
      <c r="L32" s="219">
        <v>1</v>
      </c>
      <c r="M32" s="82">
        <v>1</v>
      </c>
      <c r="N32" s="219">
        <v>0</v>
      </c>
      <c r="O32" s="219">
        <v>0</v>
      </c>
      <c r="P32" s="219">
        <v>0</v>
      </c>
      <c r="Q32" s="219">
        <v>0</v>
      </c>
      <c r="R32" s="221">
        <v>0</v>
      </c>
      <c r="S32" s="215">
        <f t="shared" si="0"/>
        <v>0.58333333333333337</v>
      </c>
    </row>
    <row r="33" spans="1:19" ht="48" thickBot="1">
      <c r="A33" s="528"/>
      <c r="B33" s="549"/>
      <c r="C33" s="549"/>
      <c r="D33" s="551"/>
      <c r="E33" s="286" t="s">
        <v>45</v>
      </c>
      <c r="F33" s="287">
        <v>1</v>
      </c>
      <c r="G33" s="288">
        <v>0.83</v>
      </c>
      <c r="H33" s="236">
        <v>0.75</v>
      </c>
      <c r="I33" s="237">
        <v>0.67</v>
      </c>
      <c r="J33" s="237">
        <v>0.75</v>
      </c>
      <c r="K33" s="237">
        <v>0.83</v>
      </c>
      <c r="L33" s="237">
        <v>0.84</v>
      </c>
      <c r="M33" s="237">
        <v>0.75</v>
      </c>
      <c r="N33" s="237">
        <v>0</v>
      </c>
      <c r="O33" s="237">
        <v>0</v>
      </c>
      <c r="P33" s="237">
        <v>0</v>
      </c>
      <c r="Q33" s="237">
        <v>0</v>
      </c>
      <c r="R33" s="239">
        <v>0</v>
      </c>
      <c r="S33" s="215">
        <f t="shared" si="0"/>
        <v>0.45166666666666666</v>
      </c>
    </row>
    <row r="34" spans="1:19" ht="63.75" thickBot="1">
      <c r="A34" s="528"/>
      <c r="B34" s="552" t="s">
        <v>160</v>
      </c>
      <c r="C34" s="547" t="s">
        <v>46</v>
      </c>
      <c r="D34" s="289" t="s">
        <v>47</v>
      </c>
      <c r="E34" s="274" t="s">
        <v>48</v>
      </c>
      <c r="F34" s="275">
        <v>1</v>
      </c>
      <c r="G34" s="248">
        <v>0</v>
      </c>
      <c r="H34" s="211">
        <v>1</v>
      </c>
      <c r="I34" s="213">
        <v>1</v>
      </c>
      <c r="J34" s="212">
        <v>1</v>
      </c>
      <c r="K34" s="212">
        <v>1</v>
      </c>
      <c r="L34" s="415">
        <v>1</v>
      </c>
      <c r="M34" s="415">
        <v>1</v>
      </c>
      <c r="N34" s="213">
        <v>0</v>
      </c>
      <c r="O34" s="213">
        <v>0</v>
      </c>
      <c r="P34" s="213">
        <v>0</v>
      </c>
      <c r="Q34" s="213">
        <v>0</v>
      </c>
      <c r="R34" s="214">
        <v>0</v>
      </c>
      <c r="S34" s="215">
        <f t="shared" si="0"/>
        <v>0.5</v>
      </c>
    </row>
    <row r="35" spans="1:19" ht="100.5" customHeight="1" thickBot="1">
      <c r="A35" s="528"/>
      <c r="B35" s="553"/>
      <c r="C35" s="548"/>
      <c r="D35" s="511" t="s">
        <v>49</v>
      </c>
      <c r="E35" s="284" t="s">
        <v>50</v>
      </c>
      <c r="F35" s="285">
        <v>1</v>
      </c>
      <c r="G35" s="290">
        <v>1</v>
      </c>
      <c r="H35" s="218">
        <v>1</v>
      </c>
      <c r="I35" s="220">
        <v>1</v>
      </c>
      <c r="J35" s="220">
        <v>1</v>
      </c>
      <c r="K35" s="219">
        <v>1</v>
      </c>
      <c r="L35" s="219">
        <v>1</v>
      </c>
      <c r="M35" s="219">
        <v>1</v>
      </c>
      <c r="N35" s="219">
        <v>0</v>
      </c>
      <c r="O35" s="219">
        <v>0</v>
      </c>
      <c r="P35" s="219">
        <v>0</v>
      </c>
      <c r="Q35" s="219">
        <v>0</v>
      </c>
      <c r="R35" s="221">
        <v>0</v>
      </c>
      <c r="S35" s="215">
        <f t="shared" si="0"/>
        <v>0.58333333333333337</v>
      </c>
    </row>
    <row r="36" spans="1:19" ht="48" thickBot="1">
      <c r="A36" s="528"/>
      <c r="B36" s="553"/>
      <c r="C36" s="548"/>
      <c r="D36" s="512"/>
      <c r="E36" s="284" t="s">
        <v>163</v>
      </c>
      <c r="F36" s="285">
        <v>1</v>
      </c>
      <c r="G36" s="224">
        <v>1</v>
      </c>
      <c r="H36" s="218">
        <v>0.89</v>
      </c>
      <c r="I36" s="219">
        <v>1</v>
      </c>
      <c r="J36" s="219">
        <v>1</v>
      </c>
      <c r="K36" s="220">
        <v>1</v>
      </c>
      <c r="L36" s="219">
        <v>1</v>
      </c>
      <c r="M36" s="219">
        <v>1</v>
      </c>
      <c r="N36" s="219">
        <v>0</v>
      </c>
      <c r="O36" s="219">
        <v>0</v>
      </c>
      <c r="P36" s="219">
        <v>0</v>
      </c>
      <c r="Q36" s="219">
        <v>0</v>
      </c>
      <c r="R36" s="221">
        <v>0</v>
      </c>
      <c r="S36" s="215">
        <f t="shared" si="0"/>
        <v>0.57416666666666671</v>
      </c>
    </row>
    <row r="37" spans="1:19" ht="158.25" thickBot="1">
      <c r="A37" s="528"/>
      <c r="B37" s="554"/>
      <c r="C37" s="549"/>
      <c r="D37" s="291" t="s">
        <v>51</v>
      </c>
      <c r="E37" s="292" t="s">
        <v>52</v>
      </c>
      <c r="F37" s="293">
        <v>1</v>
      </c>
      <c r="G37" s="256">
        <v>1</v>
      </c>
      <c r="H37" s="236">
        <v>1</v>
      </c>
      <c r="I37" s="237">
        <v>1</v>
      </c>
      <c r="J37" s="237">
        <v>1</v>
      </c>
      <c r="K37" s="237">
        <v>1</v>
      </c>
      <c r="L37" s="237">
        <v>1</v>
      </c>
      <c r="M37" s="237">
        <v>1</v>
      </c>
      <c r="N37" s="237">
        <v>0</v>
      </c>
      <c r="O37" s="237">
        <v>0</v>
      </c>
      <c r="P37" s="237">
        <v>0</v>
      </c>
      <c r="Q37" s="237">
        <v>0</v>
      </c>
      <c r="R37" s="239">
        <v>0</v>
      </c>
      <c r="S37" s="215">
        <f t="shared" si="0"/>
        <v>0.58333333333333337</v>
      </c>
    </row>
    <row r="38" spans="1:19" ht="32.25" thickBot="1">
      <c r="A38" s="528"/>
      <c r="B38" s="513" t="s">
        <v>164</v>
      </c>
      <c r="C38" s="515" t="s">
        <v>53</v>
      </c>
      <c r="D38" s="294" t="s">
        <v>54</v>
      </c>
      <c r="E38" s="295" t="s">
        <v>55</v>
      </c>
      <c r="F38" s="296">
        <v>1</v>
      </c>
      <c r="G38" s="260">
        <v>0</v>
      </c>
      <c r="H38" s="297">
        <v>1</v>
      </c>
      <c r="I38" s="270">
        <v>1</v>
      </c>
      <c r="J38" s="270">
        <v>1</v>
      </c>
      <c r="K38" s="270">
        <v>1</v>
      </c>
      <c r="L38" s="270">
        <v>1</v>
      </c>
      <c r="M38" s="270">
        <v>1</v>
      </c>
      <c r="N38" s="270">
        <v>0</v>
      </c>
      <c r="O38" s="270">
        <v>0</v>
      </c>
      <c r="P38" s="270">
        <v>0</v>
      </c>
      <c r="Q38" s="270">
        <v>0</v>
      </c>
      <c r="R38" s="271">
        <v>0</v>
      </c>
      <c r="S38" s="215">
        <f t="shared" si="0"/>
        <v>0.5</v>
      </c>
    </row>
    <row r="39" spans="1:19" ht="48" thickBot="1">
      <c r="A39" s="528"/>
      <c r="B39" s="513"/>
      <c r="C39" s="516"/>
      <c r="D39" s="298" t="s">
        <v>165</v>
      </c>
      <c r="E39" s="299" t="s">
        <v>43</v>
      </c>
      <c r="F39" s="300">
        <v>1</v>
      </c>
      <c r="G39" s="269">
        <v>0</v>
      </c>
      <c r="H39" s="272">
        <v>0</v>
      </c>
      <c r="I39" s="220">
        <v>1</v>
      </c>
      <c r="J39" s="219">
        <v>1</v>
      </c>
      <c r="K39" s="270">
        <v>1</v>
      </c>
      <c r="L39" s="270">
        <v>1</v>
      </c>
      <c r="M39" s="270">
        <v>1</v>
      </c>
      <c r="N39" s="270">
        <v>0</v>
      </c>
      <c r="O39" s="270">
        <v>0</v>
      </c>
      <c r="P39" s="270">
        <v>0</v>
      </c>
      <c r="Q39" s="270">
        <v>0</v>
      </c>
      <c r="R39" s="271">
        <v>0</v>
      </c>
      <c r="S39" s="215">
        <f t="shared" si="0"/>
        <v>0.41666666666666669</v>
      </c>
    </row>
    <row r="40" spans="1:19" ht="32.25" thickBot="1">
      <c r="A40" s="528"/>
      <c r="B40" s="513"/>
      <c r="C40" s="516"/>
      <c r="D40" s="518" t="s">
        <v>56</v>
      </c>
      <c r="E40" s="301" t="s">
        <v>166</v>
      </c>
      <c r="F40" s="302">
        <v>1</v>
      </c>
      <c r="G40" s="269">
        <v>0</v>
      </c>
      <c r="H40" s="272">
        <v>0</v>
      </c>
      <c r="I40" s="270">
        <v>1</v>
      </c>
      <c r="J40" s="270">
        <v>1</v>
      </c>
      <c r="K40" s="219">
        <v>1</v>
      </c>
      <c r="L40" s="270">
        <v>1</v>
      </c>
      <c r="M40" s="270">
        <v>1</v>
      </c>
      <c r="N40" s="270">
        <v>0</v>
      </c>
      <c r="O40" s="270">
        <v>0</v>
      </c>
      <c r="P40" s="270">
        <v>0</v>
      </c>
      <c r="Q40" s="270">
        <v>0</v>
      </c>
      <c r="R40" s="271">
        <v>0</v>
      </c>
      <c r="S40" s="215">
        <f t="shared" si="0"/>
        <v>0.41666666666666669</v>
      </c>
    </row>
    <row r="41" spans="1:19" ht="63.75" thickBot="1">
      <c r="A41" s="528"/>
      <c r="B41" s="513"/>
      <c r="C41" s="516"/>
      <c r="D41" s="519"/>
      <c r="E41" s="303" t="s">
        <v>57</v>
      </c>
      <c r="F41" s="302">
        <v>1</v>
      </c>
      <c r="G41" s="224">
        <v>1</v>
      </c>
      <c r="H41" s="218">
        <v>0</v>
      </c>
      <c r="I41" s="219">
        <v>0.2</v>
      </c>
      <c r="J41" s="219">
        <v>0</v>
      </c>
      <c r="K41" s="230">
        <v>0.2</v>
      </c>
      <c r="L41" s="430">
        <v>0.48</v>
      </c>
      <c r="M41" s="219">
        <v>0.85</v>
      </c>
      <c r="N41" s="219">
        <v>0</v>
      </c>
      <c r="O41" s="219">
        <v>0</v>
      </c>
      <c r="P41" s="219">
        <v>0</v>
      </c>
      <c r="Q41" s="219">
        <v>0</v>
      </c>
      <c r="R41" s="221">
        <v>0</v>
      </c>
      <c r="S41" s="215">
        <f t="shared" si="0"/>
        <v>0.22750000000000001</v>
      </c>
    </row>
    <row r="42" spans="1:19" ht="48" thickBot="1">
      <c r="A42" s="528"/>
      <c r="B42" s="513"/>
      <c r="C42" s="516"/>
      <c r="D42" s="519"/>
      <c r="E42" s="303" t="s">
        <v>167</v>
      </c>
      <c r="F42" s="302">
        <v>1</v>
      </c>
      <c r="G42" s="269">
        <v>0</v>
      </c>
      <c r="H42" s="218">
        <v>1</v>
      </c>
      <c r="I42" s="219">
        <v>1</v>
      </c>
      <c r="J42" s="219">
        <v>1</v>
      </c>
      <c r="K42" s="219">
        <v>1</v>
      </c>
      <c r="L42" s="219">
        <v>1</v>
      </c>
      <c r="M42" s="219">
        <v>1</v>
      </c>
      <c r="N42" s="219">
        <v>0</v>
      </c>
      <c r="O42" s="219">
        <v>0</v>
      </c>
      <c r="P42" s="219">
        <v>0</v>
      </c>
      <c r="Q42" s="219">
        <v>0</v>
      </c>
      <c r="R42" s="221">
        <v>0</v>
      </c>
      <c r="S42" s="215">
        <f t="shared" si="0"/>
        <v>0.5</v>
      </c>
    </row>
    <row r="43" spans="1:19" ht="32.25" thickBot="1">
      <c r="A43" s="528"/>
      <c r="B43" s="513"/>
      <c r="C43" s="516"/>
      <c r="D43" s="520"/>
      <c r="E43" s="303" t="s">
        <v>58</v>
      </c>
      <c r="F43" s="302">
        <v>1</v>
      </c>
      <c r="G43" s="224">
        <v>1</v>
      </c>
      <c r="H43" s="218">
        <v>1</v>
      </c>
      <c r="I43" s="219">
        <v>1</v>
      </c>
      <c r="J43" s="219">
        <v>1</v>
      </c>
      <c r="K43" s="219">
        <v>1</v>
      </c>
      <c r="L43" s="219">
        <v>1</v>
      </c>
      <c r="M43" s="219">
        <v>1</v>
      </c>
      <c r="N43" s="219">
        <v>0</v>
      </c>
      <c r="O43" s="219">
        <v>0</v>
      </c>
      <c r="P43" s="219">
        <v>0</v>
      </c>
      <c r="Q43" s="219">
        <v>0</v>
      </c>
      <c r="R43" s="221">
        <v>0</v>
      </c>
      <c r="S43" s="215">
        <f t="shared" si="0"/>
        <v>0.58333333333333337</v>
      </c>
    </row>
    <row r="44" spans="1:19" ht="48" thickBot="1">
      <c r="A44" s="528"/>
      <c r="B44" s="513"/>
      <c r="C44" s="516"/>
      <c r="D44" s="298" t="s">
        <v>21</v>
      </c>
      <c r="E44" s="303" t="s">
        <v>59</v>
      </c>
      <c r="F44" s="302">
        <v>1</v>
      </c>
      <c r="G44" s="224">
        <v>1</v>
      </c>
      <c r="H44" s="218">
        <v>1</v>
      </c>
      <c r="I44" s="219">
        <v>1</v>
      </c>
      <c r="J44" s="219">
        <v>1</v>
      </c>
      <c r="K44" s="219">
        <v>1</v>
      </c>
      <c r="L44" s="219">
        <v>1</v>
      </c>
      <c r="M44" s="219">
        <v>1</v>
      </c>
      <c r="N44" s="219">
        <v>0</v>
      </c>
      <c r="O44" s="219">
        <v>0</v>
      </c>
      <c r="P44" s="219">
        <v>0</v>
      </c>
      <c r="Q44" s="219">
        <v>0</v>
      </c>
      <c r="R44" s="221">
        <v>0</v>
      </c>
      <c r="S44" s="215">
        <f t="shared" si="0"/>
        <v>0.58333333333333337</v>
      </c>
    </row>
    <row r="45" spans="1:19" ht="79.5" thickBot="1">
      <c r="A45" s="528"/>
      <c r="B45" s="513"/>
      <c r="C45" s="516"/>
      <c r="D45" s="298" t="s">
        <v>23</v>
      </c>
      <c r="E45" s="303" t="s">
        <v>168</v>
      </c>
      <c r="F45" s="302">
        <v>1</v>
      </c>
      <c r="G45" s="224">
        <v>1</v>
      </c>
      <c r="H45" s="218">
        <v>1</v>
      </c>
      <c r="I45" s="219">
        <v>1</v>
      </c>
      <c r="J45" s="219">
        <v>1</v>
      </c>
      <c r="K45" s="219">
        <v>1</v>
      </c>
      <c r="L45" s="219">
        <v>1</v>
      </c>
      <c r="M45" s="219">
        <v>1</v>
      </c>
      <c r="N45" s="219">
        <v>0</v>
      </c>
      <c r="O45" s="219">
        <v>0</v>
      </c>
      <c r="P45" s="219">
        <v>0</v>
      </c>
      <c r="Q45" s="219">
        <v>0</v>
      </c>
      <c r="R45" s="221">
        <v>0</v>
      </c>
      <c r="S45" s="215">
        <f t="shared" si="0"/>
        <v>0.58333333333333337</v>
      </c>
    </row>
    <row r="46" spans="1:19" ht="27.75" customHeight="1" thickBot="1">
      <c r="A46" s="528"/>
      <c r="B46" s="514"/>
      <c r="C46" s="517"/>
      <c r="D46" s="304" t="s">
        <v>25</v>
      </c>
      <c r="E46" s="305" t="s">
        <v>26</v>
      </c>
      <c r="F46" s="306">
        <v>1</v>
      </c>
      <c r="G46" s="235">
        <v>1</v>
      </c>
      <c r="H46" s="236">
        <v>1</v>
      </c>
      <c r="I46" s="237">
        <v>1</v>
      </c>
      <c r="J46" s="237">
        <v>1</v>
      </c>
      <c r="K46" s="237">
        <v>1</v>
      </c>
      <c r="L46" s="237">
        <v>1</v>
      </c>
      <c r="M46" s="237">
        <v>1</v>
      </c>
      <c r="N46" s="237">
        <v>0</v>
      </c>
      <c r="O46" s="237">
        <v>0</v>
      </c>
      <c r="P46" s="237">
        <v>0</v>
      </c>
      <c r="Q46" s="237">
        <v>0</v>
      </c>
      <c r="R46" s="239">
        <v>0</v>
      </c>
      <c r="S46" s="215">
        <f t="shared" si="0"/>
        <v>0.58333333333333337</v>
      </c>
    </row>
    <row r="47" spans="1:19" ht="48" thickBot="1">
      <c r="A47" s="528"/>
      <c r="B47" s="521" t="s">
        <v>169</v>
      </c>
      <c r="C47" s="523" t="s">
        <v>60</v>
      </c>
      <c r="D47" s="307" t="s">
        <v>170</v>
      </c>
      <c r="E47" s="308" t="s">
        <v>55</v>
      </c>
      <c r="F47" s="309">
        <v>1</v>
      </c>
      <c r="G47" s="242">
        <v>1</v>
      </c>
      <c r="H47" s="272">
        <v>1</v>
      </c>
      <c r="I47" s="262">
        <v>1</v>
      </c>
      <c r="J47" s="262">
        <v>1</v>
      </c>
      <c r="K47" s="261">
        <v>1</v>
      </c>
      <c r="L47" s="436">
        <v>1</v>
      </c>
      <c r="M47" s="262">
        <v>1</v>
      </c>
      <c r="N47" s="262">
        <v>0</v>
      </c>
      <c r="O47" s="262">
        <v>0</v>
      </c>
      <c r="P47" s="262">
        <v>0</v>
      </c>
      <c r="Q47" s="262">
        <v>0</v>
      </c>
      <c r="R47" s="263">
        <v>0</v>
      </c>
      <c r="S47" s="215">
        <f t="shared" si="0"/>
        <v>0.58333333333333337</v>
      </c>
    </row>
    <row r="48" spans="1:19" ht="48" thickBot="1">
      <c r="A48" s="528"/>
      <c r="B48" s="522"/>
      <c r="C48" s="524"/>
      <c r="D48" s="310" t="s">
        <v>61</v>
      </c>
      <c r="E48" s="311" t="s">
        <v>43</v>
      </c>
      <c r="F48" s="312">
        <v>1</v>
      </c>
      <c r="G48" s="269">
        <v>1</v>
      </c>
      <c r="H48" s="272">
        <v>1</v>
      </c>
      <c r="I48" s="219">
        <v>1</v>
      </c>
      <c r="J48" s="270">
        <v>1</v>
      </c>
      <c r="K48" s="270">
        <v>1</v>
      </c>
      <c r="L48" s="219">
        <v>1</v>
      </c>
      <c r="M48" s="270">
        <v>1</v>
      </c>
      <c r="N48" s="270">
        <v>0</v>
      </c>
      <c r="O48" s="219">
        <v>0</v>
      </c>
      <c r="P48" s="270">
        <v>0</v>
      </c>
      <c r="Q48" s="270">
        <v>0</v>
      </c>
      <c r="R48" s="271">
        <v>0</v>
      </c>
      <c r="S48" s="215">
        <f t="shared" si="0"/>
        <v>0.58333333333333337</v>
      </c>
    </row>
    <row r="49" spans="1:19" ht="32.25" thickBot="1">
      <c r="A49" s="528"/>
      <c r="B49" s="522"/>
      <c r="C49" s="524"/>
      <c r="D49" s="525" t="s">
        <v>56</v>
      </c>
      <c r="E49" s="311" t="s">
        <v>62</v>
      </c>
      <c r="F49" s="312">
        <v>1</v>
      </c>
      <c r="G49" s="290">
        <v>1</v>
      </c>
      <c r="H49" s="218">
        <v>1</v>
      </c>
      <c r="I49" s="219">
        <v>1</v>
      </c>
      <c r="J49" s="220">
        <v>1</v>
      </c>
      <c r="K49" s="219">
        <v>1</v>
      </c>
      <c r="L49" s="219">
        <v>1</v>
      </c>
      <c r="M49" s="219">
        <v>1</v>
      </c>
      <c r="N49" s="219">
        <v>0</v>
      </c>
      <c r="O49" s="219">
        <v>0</v>
      </c>
      <c r="P49" s="219">
        <v>0</v>
      </c>
      <c r="Q49" s="219">
        <v>0</v>
      </c>
      <c r="R49" s="221">
        <v>0</v>
      </c>
      <c r="S49" s="215">
        <f t="shared" si="0"/>
        <v>0.58333333333333337</v>
      </c>
    </row>
    <row r="50" spans="1:19" ht="32.25" thickBot="1">
      <c r="A50" s="528"/>
      <c r="B50" s="522"/>
      <c r="C50" s="524"/>
      <c r="D50" s="526"/>
      <c r="E50" s="311" t="s">
        <v>63</v>
      </c>
      <c r="F50" s="312">
        <v>1</v>
      </c>
      <c r="G50" s="224">
        <v>1</v>
      </c>
      <c r="H50" s="218">
        <v>1</v>
      </c>
      <c r="I50" s="219">
        <v>1</v>
      </c>
      <c r="J50" s="219">
        <v>1</v>
      </c>
      <c r="K50" s="219">
        <v>1</v>
      </c>
      <c r="L50" s="219">
        <v>1</v>
      </c>
      <c r="M50" s="219">
        <v>1</v>
      </c>
      <c r="N50" s="219">
        <v>0</v>
      </c>
      <c r="O50" s="219">
        <v>0</v>
      </c>
      <c r="P50" s="219">
        <v>0</v>
      </c>
      <c r="Q50" s="219">
        <v>0</v>
      </c>
      <c r="R50" s="221">
        <v>0</v>
      </c>
      <c r="S50" s="215">
        <f t="shared" si="0"/>
        <v>0.58333333333333337</v>
      </c>
    </row>
    <row r="51" spans="1:19" ht="63.75" thickBot="1">
      <c r="A51" s="528"/>
      <c r="B51" s="522"/>
      <c r="C51" s="524"/>
      <c r="D51" s="313"/>
      <c r="E51" s="311" t="s">
        <v>171</v>
      </c>
      <c r="F51" s="312">
        <v>1</v>
      </c>
      <c r="G51" s="224">
        <v>1</v>
      </c>
      <c r="H51" s="218">
        <v>1</v>
      </c>
      <c r="I51" s="219">
        <v>1</v>
      </c>
      <c r="J51" s="220">
        <v>1</v>
      </c>
      <c r="K51" s="220">
        <v>1</v>
      </c>
      <c r="L51" s="82">
        <v>1</v>
      </c>
      <c r="M51" s="219">
        <v>1</v>
      </c>
      <c r="N51" s="219">
        <v>0</v>
      </c>
      <c r="O51" s="219">
        <v>0</v>
      </c>
      <c r="P51" s="219">
        <v>0</v>
      </c>
      <c r="Q51" s="219">
        <v>0</v>
      </c>
      <c r="R51" s="221">
        <v>0</v>
      </c>
      <c r="S51" s="215">
        <f t="shared" si="0"/>
        <v>0.58333333333333337</v>
      </c>
    </row>
    <row r="52" spans="1:19" ht="32.25" thickBot="1">
      <c r="A52" s="528"/>
      <c r="B52" s="522"/>
      <c r="C52" s="524"/>
      <c r="D52" s="313" t="s">
        <v>21</v>
      </c>
      <c r="E52" s="311" t="s">
        <v>22</v>
      </c>
      <c r="F52" s="312">
        <v>1</v>
      </c>
      <c r="G52" s="224">
        <v>1</v>
      </c>
      <c r="H52" s="218">
        <v>1</v>
      </c>
      <c r="I52" s="219">
        <v>1</v>
      </c>
      <c r="J52" s="219">
        <v>1</v>
      </c>
      <c r="K52" s="219">
        <v>1</v>
      </c>
      <c r="L52" s="219">
        <v>1</v>
      </c>
      <c r="M52" s="219">
        <v>1</v>
      </c>
      <c r="N52" s="219">
        <v>0</v>
      </c>
      <c r="O52" s="219">
        <v>0</v>
      </c>
      <c r="P52" s="219">
        <v>0</v>
      </c>
      <c r="Q52" s="219">
        <v>0</v>
      </c>
      <c r="R52" s="221">
        <v>0</v>
      </c>
      <c r="S52" s="215">
        <f t="shared" si="0"/>
        <v>0.58333333333333337</v>
      </c>
    </row>
    <row r="53" spans="1:19" ht="79.5" thickBot="1">
      <c r="A53" s="528"/>
      <c r="B53" s="522"/>
      <c r="C53" s="524"/>
      <c r="D53" s="313" t="s">
        <v>23</v>
      </c>
      <c r="E53" s="311" t="s">
        <v>172</v>
      </c>
      <c r="F53" s="312">
        <v>1</v>
      </c>
      <c r="G53" s="224">
        <v>1</v>
      </c>
      <c r="H53" s="218">
        <v>1</v>
      </c>
      <c r="I53" s="219">
        <v>1</v>
      </c>
      <c r="J53" s="219">
        <v>1</v>
      </c>
      <c r="K53" s="219">
        <v>1</v>
      </c>
      <c r="L53" s="219">
        <v>1</v>
      </c>
      <c r="M53" s="219">
        <v>1</v>
      </c>
      <c r="N53" s="219">
        <v>0</v>
      </c>
      <c r="O53" s="219">
        <v>0</v>
      </c>
      <c r="P53" s="219">
        <v>0</v>
      </c>
      <c r="Q53" s="219">
        <v>0</v>
      </c>
      <c r="R53" s="221">
        <v>0</v>
      </c>
      <c r="S53" s="215">
        <f t="shared" si="0"/>
        <v>0.58333333333333337</v>
      </c>
    </row>
    <row r="54" spans="1:19" ht="32.25" thickBot="1">
      <c r="A54" s="528"/>
      <c r="B54" s="522"/>
      <c r="C54" s="524"/>
      <c r="D54" s="313" t="s">
        <v>25</v>
      </c>
      <c r="E54" s="314" t="s">
        <v>162</v>
      </c>
      <c r="F54" s="315">
        <v>1</v>
      </c>
      <c r="G54" s="235">
        <v>1</v>
      </c>
      <c r="H54" s="236">
        <v>1</v>
      </c>
      <c r="I54" s="237">
        <v>1</v>
      </c>
      <c r="J54" s="237">
        <v>1</v>
      </c>
      <c r="K54" s="237">
        <v>1</v>
      </c>
      <c r="L54" s="237">
        <v>1</v>
      </c>
      <c r="M54" s="237">
        <v>1</v>
      </c>
      <c r="N54" s="237">
        <v>0</v>
      </c>
      <c r="O54" s="237">
        <v>0</v>
      </c>
      <c r="P54" s="237">
        <v>0</v>
      </c>
      <c r="Q54" s="237">
        <v>0</v>
      </c>
      <c r="R54" s="239">
        <v>0</v>
      </c>
      <c r="S54" s="215">
        <f t="shared" si="0"/>
        <v>0.58333333333333337</v>
      </c>
    </row>
    <row r="55" spans="1:19" ht="32.25" thickBot="1">
      <c r="A55" s="528"/>
      <c r="B55" s="464" t="s">
        <v>173</v>
      </c>
      <c r="C55" s="467" t="s">
        <v>64</v>
      </c>
      <c r="D55" s="470" t="s">
        <v>65</v>
      </c>
      <c r="E55" s="316" t="s">
        <v>66</v>
      </c>
      <c r="F55" s="317">
        <v>1</v>
      </c>
      <c r="G55" s="318">
        <v>1</v>
      </c>
      <c r="H55" s="218">
        <v>1</v>
      </c>
      <c r="I55" s="244">
        <v>1</v>
      </c>
      <c r="J55" s="262">
        <v>1</v>
      </c>
      <c r="K55" s="262">
        <v>1</v>
      </c>
      <c r="L55" s="262">
        <v>1</v>
      </c>
      <c r="M55" s="262">
        <v>1</v>
      </c>
      <c r="N55" s="262">
        <v>0</v>
      </c>
      <c r="O55" s="262">
        <v>0</v>
      </c>
      <c r="P55" s="262">
        <v>0</v>
      </c>
      <c r="Q55" s="262">
        <v>0</v>
      </c>
      <c r="R55" s="263">
        <v>0</v>
      </c>
      <c r="S55" s="215">
        <f t="shared" si="0"/>
        <v>0.58333333333333337</v>
      </c>
    </row>
    <row r="56" spans="1:19" ht="48" thickBot="1">
      <c r="A56" s="528"/>
      <c r="B56" s="465"/>
      <c r="C56" s="468"/>
      <c r="D56" s="471"/>
      <c r="E56" s="319" t="s">
        <v>43</v>
      </c>
      <c r="F56" s="320">
        <v>1</v>
      </c>
      <c r="G56" s="269">
        <v>0</v>
      </c>
      <c r="H56" s="272">
        <v>0</v>
      </c>
      <c r="I56" s="270">
        <v>1</v>
      </c>
      <c r="J56" s="270">
        <v>1</v>
      </c>
      <c r="K56" s="219">
        <v>1</v>
      </c>
      <c r="L56" s="219">
        <v>1</v>
      </c>
      <c r="M56" s="219">
        <v>1</v>
      </c>
      <c r="N56" s="270">
        <v>0</v>
      </c>
      <c r="O56" s="270">
        <v>0</v>
      </c>
      <c r="P56" s="270">
        <v>0</v>
      </c>
      <c r="Q56" s="270">
        <v>0</v>
      </c>
      <c r="R56" s="271">
        <v>0</v>
      </c>
      <c r="S56" s="215">
        <f t="shared" si="0"/>
        <v>0.41666666666666669</v>
      </c>
    </row>
    <row r="57" spans="1:19" ht="32.25" thickBot="1">
      <c r="A57" s="528"/>
      <c r="B57" s="465"/>
      <c r="C57" s="468"/>
      <c r="D57" s="472" t="s">
        <v>67</v>
      </c>
      <c r="E57" s="321" t="s">
        <v>44</v>
      </c>
      <c r="F57" s="320">
        <v>1</v>
      </c>
      <c r="G57" s="269">
        <v>0</v>
      </c>
      <c r="H57" s="272">
        <v>0</v>
      </c>
      <c r="I57" s="270">
        <v>1</v>
      </c>
      <c r="J57" s="270">
        <v>1</v>
      </c>
      <c r="K57" s="219">
        <v>1</v>
      </c>
      <c r="L57" s="219">
        <v>1</v>
      </c>
      <c r="M57" s="219">
        <v>1</v>
      </c>
      <c r="N57" s="219">
        <v>0</v>
      </c>
      <c r="O57" s="270">
        <v>0</v>
      </c>
      <c r="P57" s="270">
        <v>0</v>
      </c>
      <c r="Q57" s="270">
        <v>0</v>
      </c>
      <c r="R57" s="271">
        <v>0</v>
      </c>
      <c r="S57" s="215">
        <f t="shared" si="0"/>
        <v>0.41666666666666669</v>
      </c>
    </row>
    <row r="58" spans="1:19" ht="79.5" thickBot="1">
      <c r="A58" s="528"/>
      <c r="B58" s="465"/>
      <c r="C58" s="468"/>
      <c r="D58" s="472"/>
      <c r="E58" s="321" t="s">
        <v>174</v>
      </c>
      <c r="F58" s="320">
        <v>1</v>
      </c>
      <c r="G58" s="224">
        <v>0</v>
      </c>
      <c r="H58" s="218">
        <v>0</v>
      </c>
      <c r="I58" s="219">
        <v>0</v>
      </c>
      <c r="J58" s="219">
        <v>0</v>
      </c>
      <c r="K58" s="219">
        <v>0</v>
      </c>
      <c r="L58" s="219">
        <v>0</v>
      </c>
      <c r="M58" s="219" t="s">
        <v>112</v>
      </c>
      <c r="N58" s="219">
        <v>0</v>
      </c>
      <c r="O58" s="219">
        <v>0</v>
      </c>
      <c r="P58" s="219">
        <v>0</v>
      </c>
      <c r="Q58" s="219">
        <v>0</v>
      </c>
      <c r="R58" s="221">
        <v>0</v>
      </c>
      <c r="S58" s="215">
        <f t="shared" si="0"/>
        <v>0</v>
      </c>
    </row>
    <row r="59" spans="1:19" ht="32.25" thickBot="1">
      <c r="A59" s="528"/>
      <c r="B59" s="465"/>
      <c r="C59" s="468"/>
      <c r="D59" s="472"/>
      <c r="E59" s="321" t="s">
        <v>58</v>
      </c>
      <c r="F59" s="320">
        <v>1</v>
      </c>
      <c r="G59" s="224">
        <v>1</v>
      </c>
      <c r="H59" s="218">
        <v>1</v>
      </c>
      <c r="I59" s="219">
        <v>1</v>
      </c>
      <c r="J59" s="219">
        <v>1</v>
      </c>
      <c r="K59" s="219">
        <v>1</v>
      </c>
      <c r="L59" s="219">
        <v>1</v>
      </c>
      <c r="M59" s="219">
        <v>1</v>
      </c>
      <c r="N59" s="219">
        <v>0</v>
      </c>
      <c r="O59" s="219">
        <v>0</v>
      </c>
      <c r="P59" s="219">
        <v>0</v>
      </c>
      <c r="Q59" s="219">
        <v>0</v>
      </c>
      <c r="R59" s="221">
        <v>0</v>
      </c>
      <c r="S59" s="215">
        <f t="shared" si="0"/>
        <v>0.58333333333333337</v>
      </c>
    </row>
    <row r="60" spans="1:19" ht="32.25" thickBot="1">
      <c r="A60" s="528"/>
      <c r="B60" s="465"/>
      <c r="C60" s="468"/>
      <c r="D60" s="472" t="s">
        <v>69</v>
      </c>
      <c r="E60" s="319" t="s">
        <v>66</v>
      </c>
      <c r="F60" s="320">
        <v>1</v>
      </c>
      <c r="G60" s="269">
        <v>0</v>
      </c>
      <c r="H60" s="272">
        <v>0</v>
      </c>
      <c r="I60" s="219">
        <v>1</v>
      </c>
      <c r="J60" s="219">
        <v>1</v>
      </c>
      <c r="K60" s="219">
        <v>0</v>
      </c>
      <c r="L60" s="219">
        <v>1</v>
      </c>
      <c r="M60" s="219">
        <v>1</v>
      </c>
      <c r="N60" s="219">
        <v>0</v>
      </c>
      <c r="O60" s="219">
        <v>0</v>
      </c>
      <c r="P60" s="219">
        <v>0</v>
      </c>
      <c r="Q60" s="219">
        <v>0</v>
      </c>
      <c r="R60" s="221">
        <v>0</v>
      </c>
      <c r="S60" s="215">
        <f t="shared" si="0"/>
        <v>0.33333333333333331</v>
      </c>
    </row>
    <row r="61" spans="1:19" ht="111" thickBot="1">
      <c r="A61" s="528"/>
      <c r="B61" s="465"/>
      <c r="C61" s="468"/>
      <c r="D61" s="472"/>
      <c r="E61" s="319" t="s">
        <v>175</v>
      </c>
      <c r="F61" s="320">
        <v>1</v>
      </c>
      <c r="G61" s="269">
        <v>0</v>
      </c>
      <c r="H61" s="272">
        <v>0</v>
      </c>
      <c r="I61" s="219">
        <v>0</v>
      </c>
      <c r="J61" s="219">
        <v>0</v>
      </c>
      <c r="K61" s="219">
        <v>0</v>
      </c>
      <c r="L61" s="219">
        <v>1</v>
      </c>
      <c r="M61" s="219">
        <v>1</v>
      </c>
      <c r="N61" s="270">
        <v>0</v>
      </c>
      <c r="O61" s="270">
        <v>0</v>
      </c>
      <c r="P61" s="270">
        <v>0</v>
      </c>
      <c r="Q61" s="270">
        <v>0</v>
      </c>
      <c r="R61" s="271">
        <v>0</v>
      </c>
      <c r="S61" s="215">
        <f t="shared" si="0"/>
        <v>0.16666666666666666</v>
      </c>
    </row>
    <row r="62" spans="1:19" ht="32.25" thickBot="1">
      <c r="A62" s="528"/>
      <c r="B62" s="465"/>
      <c r="C62" s="468"/>
      <c r="D62" s="472"/>
      <c r="E62" s="321" t="s">
        <v>58</v>
      </c>
      <c r="F62" s="320">
        <v>1</v>
      </c>
      <c r="G62" s="224">
        <v>1</v>
      </c>
      <c r="H62" s="218">
        <v>1</v>
      </c>
      <c r="I62" s="219">
        <v>1</v>
      </c>
      <c r="J62" s="219">
        <v>1</v>
      </c>
      <c r="K62" s="219">
        <v>1</v>
      </c>
      <c r="L62" s="219">
        <v>1</v>
      </c>
      <c r="M62" s="219">
        <v>1</v>
      </c>
      <c r="N62" s="219">
        <v>0</v>
      </c>
      <c r="O62" s="219">
        <v>0</v>
      </c>
      <c r="P62" s="219">
        <v>0</v>
      </c>
      <c r="Q62" s="219">
        <v>0</v>
      </c>
      <c r="R62" s="221">
        <v>0</v>
      </c>
      <c r="S62" s="215">
        <f t="shared" si="0"/>
        <v>0.58333333333333337</v>
      </c>
    </row>
    <row r="63" spans="1:19" ht="32.25" thickBot="1">
      <c r="A63" s="528"/>
      <c r="B63" s="465"/>
      <c r="C63" s="468"/>
      <c r="D63" s="322" t="s">
        <v>21</v>
      </c>
      <c r="E63" s="321" t="s">
        <v>22</v>
      </c>
      <c r="F63" s="320">
        <v>1</v>
      </c>
      <c r="G63" s="224">
        <v>0</v>
      </c>
      <c r="H63" s="218">
        <v>0</v>
      </c>
      <c r="I63" s="219">
        <v>0</v>
      </c>
      <c r="J63" s="219">
        <v>0</v>
      </c>
      <c r="K63" s="219">
        <v>1</v>
      </c>
      <c r="L63" s="219">
        <v>1</v>
      </c>
      <c r="M63" s="219">
        <v>1</v>
      </c>
      <c r="N63" s="219">
        <v>0</v>
      </c>
      <c r="O63" s="219">
        <v>0</v>
      </c>
      <c r="P63" s="219">
        <v>0</v>
      </c>
      <c r="Q63" s="219">
        <v>0</v>
      </c>
      <c r="R63" s="221">
        <v>0</v>
      </c>
      <c r="S63" s="215">
        <f t="shared" si="0"/>
        <v>0.25</v>
      </c>
    </row>
    <row r="64" spans="1:19" ht="126.75" thickBot="1">
      <c r="A64" s="528"/>
      <c r="B64" s="465"/>
      <c r="C64" s="469"/>
      <c r="D64" s="323" t="s">
        <v>23</v>
      </c>
      <c r="E64" s="324" t="s">
        <v>176</v>
      </c>
      <c r="F64" s="325">
        <v>1</v>
      </c>
      <c r="G64" s="224">
        <v>0</v>
      </c>
      <c r="H64" s="219">
        <v>0</v>
      </c>
      <c r="I64" s="219">
        <v>0</v>
      </c>
      <c r="J64" s="219">
        <v>0</v>
      </c>
      <c r="K64" s="219">
        <v>0</v>
      </c>
      <c r="L64" s="219">
        <v>1</v>
      </c>
      <c r="M64" s="219">
        <v>1</v>
      </c>
      <c r="N64" s="219">
        <v>0</v>
      </c>
      <c r="O64" s="219">
        <v>0</v>
      </c>
      <c r="P64" s="219">
        <v>0</v>
      </c>
      <c r="Q64" s="219">
        <v>0</v>
      </c>
      <c r="R64" s="221">
        <v>0</v>
      </c>
      <c r="S64" s="215">
        <f t="shared" si="0"/>
        <v>0.16666666666666666</v>
      </c>
    </row>
    <row r="65" spans="1:19" ht="32.25" thickBot="1">
      <c r="A65" s="528"/>
      <c r="B65" s="465"/>
      <c r="C65" s="473" t="s">
        <v>72</v>
      </c>
      <c r="D65" s="326" t="s">
        <v>73</v>
      </c>
      <c r="E65" s="327" t="s">
        <v>70</v>
      </c>
      <c r="F65" s="328">
        <v>1</v>
      </c>
      <c r="G65" s="318">
        <v>0</v>
      </c>
      <c r="H65" s="272">
        <v>0</v>
      </c>
      <c r="I65" s="244">
        <v>0</v>
      </c>
      <c r="J65" s="262">
        <v>1</v>
      </c>
      <c r="K65" s="262">
        <v>1</v>
      </c>
      <c r="L65" s="329">
        <v>1</v>
      </c>
      <c r="M65" s="262">
        <v>1</v>
      </c>
      <c r="N65" s="262">
        <v>0</v>
      </c>
      <c r="O65" s="262">
        <v>0</v>
      </c>
      <c r="P65" s="262">
        <v>0</v>
      </c>
      <c r="Q65" s="262">
        <v>0</v>
      </c>
      <c r="R65" s="263">
        <v>0</v>
      </c>
      <c r="S65" s="215">
        <f t="shared" ref="S65:S122" si="1">SUM(G65:R65)/12</f>
        <v>0.33333333333333331</v>
      </c>
    </row>
    <row r="66" spans="1:19" ht="63.75" thickBot="1">
      <c r="A66" s="528"/>
      <c r="B66" s="465"/>
      <c r="C66" s="474"/>
      <c r="D66" s="330" t="s">
        <v>71</v>
      </c>
      <c r="E66" s="331" t="s">
        <v>177</v>
      </c>
      <c r="F66" s="332">
        <v>1</v>
      </c>
      <c r="G66" s="269">
        <v>0</v>
      </c>
      <c r="H66" s="272">
        <v>0</v>
      </c>
      <c r="I66" s="219">
        <v>0</v>
      </c>
      <c r="J66" s="219">
        <v>0</v>
      </c>
      <c r="K66" s="82">
        <v>1</v>
      </c>
      <c r="L66" s="270">
        <v>1</v>
      </c>
      <c r="M66" s="270">
        <v>1</v>
      </c>
      <c r="N66" s="270">
        <v>0</v>
      </c>
      <c r="O66" s="270">
        <v>0</v>
      </c>
      <c r="P66" s="270">
        <v>0</v>
      </c>
      <c r="Q66" s="270">
        <v>0</v>
      </c>
      <c r="R66" s="271">
        <v>0</v>
      </c>
      <c r="S66" s="215">
        <f t="shared" si="1"/>
        <v>0.25</v>
      </c>
    </row>
    <row r="67" spans="1:19" ht="79.5" thickBot="1">
      <c r="A67" s="528"/>
      <c r="B67" s="465"/>
      <c r="C67" s="474"/>
      <c r="D67" s="476" t="s">
        <v>56</v>
      </c>
      <c r="E67" s="331" t="s">
        <v>74</v>
      </c>
      <c r="F67" s="332">
        <v>1</v>
      </c>
      <c r="G67" s="224">
        <v>1</v>
      </c>
      <c r="H67" s="211">
        <v>1</v>
      </c>
      <c r="I67" s="219">
        <v>1</v>
      </c>
      <c r="J67" s="220">
        <v>1</v>
      </c>
      <c r="K67" s="82">
        <v>1</v>
      </c>
      <c r="L67" s="219">
        <v>1</v>
      </c>
      <c r="M67" s="219">
        <v>1</v>
      </c>
      <c r="N67" s="219">
        <v>0</v>
      </c>
      <c r="O67" s="219">
        <v>0</v>
      </c>
      <c r="P67" s="219">
        <v>0</v>
      </c>
      <c r="Q67" s="219">
        <v>0</v>
      </c>
      <c r="R67" s="221">
        <v>0</v>
      </c>
      <c r="S67" s="215">
        <f t="shared" si="1"/>
        <v>0.58333333333333337</v>
      </c>
    </row>
    <row r="68" spans="1:19" ht="79.5" thickBot="1">
      <c r="A68" s="528"/>
      <c r="B68" s="465"/>
      <c r="C68" s="474"/>
      <c r="D68" s="476"/>
      <c r="E68" s="331" t="s">
        <v>75</v>
      </c>
      <c r="F68" s="332">
        <v>1</v>
      </c>
      <c r="G68" s="224">
        <v>1</v>
      </c>
      <c r="H68" s="218">
        <v>1</v>
      </c>
      <c r="I68" s="219">
        <v>1</v>
      </c>
      <c r="J68" s="219">
        <v>1</v>
      </c>
      <c r="K68" s="219">
        <v>1</v>
      </c>
      <c r="L68" s="219">
        <v>1</v>
      </c>
      <c r="M68" s="219">
        <v>1</v>
      </c>
      <c r="N68" s="219">
        <v>0</v>
      </c>
      <c r="O68" s="219">
        <v>0</v>
      </c>
      <c r="P68" s="219">
        <v>0</v>
      </c>
      <c r="Q68" s="219">
        <v>0</v>
      </c>
      <c r="R68" s="221">
        <v>0</v>
      </c>
      <c r="S68" s="215">
        <f t="shared" si="1"/>
        <v>0.58333333333333337</v>
      </c>
    </row>
    <row r="69" spans="1:19" ht="32.25" thickBot="1">
      <c r="A69" s="528"/>
      <c r="B69" s="465"/>
      <c r="C69" s="474"/>
      <c r="D69" s="477"/>
      <c r="E69" s="331" t="s">
        <v>58</v>
      </c>
      <c r="F69" s="332">
        <v>1</v>
      </c>
      <c r="G69" s="224">
        <v>1</v>
      </c>
      <c r="H69" s="218">
        <v>1</v>
      </c>
      <c r="I69" s="219">
        <v>1</v>
      </c>
      <c r="J69" s="219">
        <v>1</v>
      </c>
      <c r="K69" s="219">
        <v>1</v>
      </c>
      <c r="L69" s="219">
        <v>1</v>
      </c>
      <c r="M69" s="219">
        <v>1</v>
      </c>
      <c r="N69" s="219">
        <v>0</v>
      </c>
      <c r="O69" s="219">
        <v>0</v>
      </c>
      <c r="P69" s="219">
        <v>0</v>
      </c>
      <c r="Q69" s="219">
        <v>0</v>
      </c>
      <c r="R69" s="221">
        <v>0</v>
      </c>
      <c r="S69" s="215">
        <f t="shared" si="1"/>
        <v>0.58333333333333337</v>
      </c>
    </row>
    <row r="70" spans="1:19" ht="48" thickBot="1">
      <c r="A70" s="528"/>
      <c r="B70" s="465"/>
      <c r="C70" s="474"/>
      <c r="D70" s="330" t="s">
        <v>21</v>
      </c>
      <c r="E70" s="331" t="s">
        <v>59</v>
      </c>
      <c r="F70" s="332">
        <v>1</v>
      </c>
      <c r="G70" s="224">
        <v>1</v>
      </c>
      <c r="H70" s="218">
        <v>1</v>
      </c>
      <c r="I70" s="219">
        <v>1</v>
      </c>
      <c r="J70" s="219">
        <v>1</v>
      </c>
      <c r="K70" s="219">
        <v>1</v>
      </c>
      <c r="L70" s="219">
        <v>1</v>
      </c>
      <c r="M70" s="219">
        <v>1</v>
      </c>
      <c r="N70" s="219">
        <v>0</v>
      </c>
      <c r="O70" s="219">
        <v>0</v>
      </c>
      <c r="P70" s="219">
        <v>0</v>
      </c>
      <c r="Q70" s="219">
        <v>0</v>
      </c>
      <c r="R70" s="221">
        <v>0</v>
      </c>
      <c r="S70" s="215">
        <f t="shared" si="1"/>
        <v>0.58333333333333337</v>
      </c>
    </row>
    <row r="71" spans="1:19" ht="111" thickBot="1">
      <c r="A71" s="528"/>
      <c r="B71" s="465"/>
      <c r="C71" s="474"/>
      <c r="D71" s="330" t="s">
        <v>23</v>
      </c>
      <c r="E71" s="331" t="s">
        <v>178</v>
      </c>
      <c r="F71" s="332">
        <v>1</v>
      </c>
      <c r="G71" s="224">
        <v>0</v>
      </c>
      <c r="H71" s="218">
        <v>0</v>
      </c>
      <c r="I71" s="219">
        <v>0</v>
      </c>
      <c r="J71" s="219">
        <v>0</v>
      </c>
      <c r="K71" s="219">
        <v>0</v>
      </c>
      <c r="L71" s="219">
        <v>0</v>
      </c>
      <c r="M71" s="219">
        <v>1</v>
      </c>
      <c r="N71" s="219">
        <v>0</v>
      </c>
      <c r="O71" s="219">
        <v>0</v>
      </c>
      <c r="P71" s="219">
        <v>0</v>
      </c>
      <c r="Q71" s="219">
        <v>0</v>
      </c>
      <c r="R71" s="221">
        <v>0</v>
      </c>
      <c r="S71" s="215">
        <f t="shared" si="1"/>
        <v>8.3333333333333329E-2</v>
      </c>
    </row>
    <row r="72" spans="1:19" ht="32.25" thickBot="1">
      <c r="A72" s="528"/>
      <c r="B72" s="465"/>
      <c r="C72" s="475"/>
      <c r="D72" s="333" t="s">
        <v>25</v>
      </c>
      <c r="E72" s="334" t="s">
        <v>162</v>
      </c>
      <c r="F72" s="335">
        <v>1</v>
      </c>
      <c r="G72" s="235">
        <v>1</v>
      </c>
      <c r="H72" s="236">
        <v>0</v>
      </c>
      <c r="I72" s="237">
        <v>0</v>
      </c>
      <c r="J72" s="237">
        <v>0</v>
      </c>
      <c r="K72" s="237">
        <v>0</v>
      </c>
      <c r="L72" s="219">
        <v>1</v>
      </c>
      <c r="M72" s="237">
        <v>1</v>
      </c>
      <c r="N72" s="237">
        <v>0</v>
      </c>
      <c r="O72" s="237">
        <v>0</v>
      </c>
      <c r="P72" s="237">
        <v>0</v>
      </c>
      <c r="Q72" s="237">
        <v>0</v>
      </c>
      <c r="R72" s="239">
        <v>0</v>
      </c>
      <c r="S72" s="215">
        <f t="shared" si="1"/>
        <v>0.25</v>
      </c>
    </row>
    <row r="73" spans="1:19" ht="32.25" thickBot="1">
      <c r="A73" s="528"/>
      <c r="B73" s="465"/>
      <c r="C73" s="478" t="s">
        <v>76</v>
      </c>
      <c r="D73" s="336" t="s">
        <v>77</v>
      </c>
      <c r="E73" s="337" t="s">
        <v>36</v>
      </c>
      <c r="F73" s="338">
        <v>1</v>
      </c>
      <c r="G73" s="318">
        <v>1</v>
      </c>
      <c r="H73" s="272">
        <v>1</v>
      </c>
      <c r="I73" s="244">
        <v>1</v>
      </c>
      <c r="J73" s="262">
        <v>1</v>
      </c>
      <c r="K73" s="262">
        <v>1</v>
      </c>
      <c r="L73" s="329">
        <v>1</v>
      </c>
      <c r="M73" s="262">
        <v>1</v>
      </c>
      <c r="N73" s="262">
        <v>0</v>
      </c>
      <c r="O73" s="262">
        <v>0</v>
      </c>
      <c r="P73" s="262">
        <v>0</v>
      </c>
      <c r="Q73" s="262">
        <v>0</v>
      </c>
      <c r="R73" s="263">
        <v>0</v>
      </c>
      <c r="S73" s="215">
        <f t="shared" si="1"/>
        <v>0.58333333333333337</v>
      </c>
    </row>
    <row r="74" spans="1:19" ht="48" thickBot="1">
      <c r="A74" s="528"/>
      <c r="B74" s="465"/>
      <c r="C74" s="479"/>
      <c r="D74" s="339" t="s">
        <v>78</v>
      </c>
      <c r="E74" s="340" t="s">
        <v>43</v>
      </c>
      <c r="F74" s="341">
        <v>1</v>
      </c>
      <c r="G74" s="269">
        <v>1</v>
      </c>
      <c r="H74" s="272">
        <v>1</v>
      </c>
      <c r="I74" s="219">
        <v>1</v>
      </c>
      <c r="J74" s="219">
        <v>1</v>
      </c>
      <c r="K74" s="219">
        <v>1</v>
      </c>
      <c r="L74" s="270">
        <v>1</v>
      </c>
      <c r="M74" s="270">
        <v>1</v>
      </c>
      <c r="N74" s="270">
        <v>0</v>
      </c>
      <c r="O74" s="270">
        <v>0</v>
      </c>
      <c r="P74" s="270">
        <v>0</v>
      </c>
      <c r="Q74" s="270">
        <v>0</v>
      </c>
      <c r="R74" s="271">
        <v>0</v>
      </c>
      <c r="S74" s="215">
        <f t="shared" si="1"/>
        <v>0.58333333333333337</v>
      </c>
    </row>
    <row r="75" spans="1:19" ht="32.25" thickBot="1">
      <c r="A75" s="528"/>
      <c r="B75" s="465"/>
      <c r="C75" s="479"/>
      <c r="D75" s="481" t="s">
        <v>79</v>
      </c>
      <c r="E75" s="340" t="s">
        <v>44</v>
      </c>
      <c r="F75" s="341">
        <v>1</v>
      </c>
      <c r="G75" s="269">
        <v>0</v>
      </c>
      <c r="H75" s="272">
        <v>0</v>
      </c>
      <c r="I75" s="219">
        <v>1</v>
      </c>
      <c r="J75" s="219">
        <v>1</v>
      </c>
      <c r="K75" s="219">
        <v>1</v>
      </c>
      <c r="L75" s="249">
        <v>1</v>
      </c>
      <c r="M75" s="270">
        <v>1</v>
      </c>
      <c r="N75" s="270">
        <v>0</v>
      </c>
      <c r="O75" s="270">
        <v>0</v>
      </c>
      <c r="P75" s="270">
        <v>0</v>
      </c>
      <c r="Q75" s="270">
        <v>0</v>
      </c>
      <c r="R75" s="271">
        <v>0</v>
      </c>
      <c r="S75" s="215">
        <f t="shared" si="1"/>
        <v>0.41666666666666669</v>
      </c>
    </row>
    <row r="76" spans="1:19" ht="32.25" thickBot="1">
      <c r="A76" s="528"/>
      <c r="B76" s="465"/>
      <c r="C76" s="479"/>
      <c r="D76" s="482"/>
      <c r="E76" s="340" t="s">
        <v>58</v>
      </c>
      <c r="F76" s="341">
        <v>1</v>
      </c>
      <c r="G76" s="224">
        <v>0</v>
      </c>
      <c r="H76" s="218">
        <v>0</v>
      </c>
      <c r="I76" s="219">
        <v>1</v>
      </c>
      <c r="J76" s="219">
        <v>1</v>
      </c>
      <c r="K76" s="219">
        <v>1</v>
      </c>
      <c r="L76" s="219">
        <v>1</v>
      </c>
      <c r="M76" s="219">
        <v>1</v>
      </c>
      <c r="N76" s="219">
        <v>0</v>
      </c>
      <c r="O76" s="219">
        <v>0</v>
      </c>
      <c r="P76" s="219">
        <v>0</v>
      </c>
      <c r="Q76" s="219">
        <v>0</v>
      </c>
      <c r="R76" s="221">
        <v>0</v>
      </c>
      <c r="S76" s="215">
        <f t="shared" si="1"/>
        <v>0.41666666666666669</v>
      </c>
    </row>
    <row r="77" spans="1:19" ht="32.25" thickBot="1">
      <c r="A77" s="528"/>
      <c r="B77" s="465"/>
      <c r="C77" s="479"/>
      <c r="D77" s="342" t="s">
        <v>21</v>
      </c>
      <c r="E77" s="340" t="s">
        <v>22</v>
      </c>
      <c r="F77" s="341">
        <v>1</v>
      </c>
      <c r="G77" s="224">
        <v>0</v>
      </c>
      <c r="H77" s="218">
        <v>0</v>
      </c>
      <c r="I77" s="219">
        <v>1</v>
      </c>
      <c r="J77" s="219">
        <v>1</v>
      </c>
      <c r="K77" s="219">
        <v>1</v>
      </c>
      <c r="L77" s="219">
        <v>1</v>
      </c>
      <c r="M77" s="219">
        <v>1</v>
      </c>
      <c r="N77" s="219">
        <v>0</v>
      </c>
      <c r="O77" s="219">
        <v>0</v>
      </c>
      <c r="P77" s="219">
        <v>0</v>
      </c>
      <c r="Q77" s="219">
        <v>0</v>
      </c>
      <c r="R77" s="221">
        <v>0</v>
      </c>
      <c r="S77" s="215">
        <f t="shared" si="1"/>
        <v>0.41666666666666669</v>
      </c>
    </row>
    <row r="78" spans="1:19" ht="16.5" thickBot="1">
      <c r="A78" s="528"/>
      <c r="B78" s="465"/>
      <c r="C78" s="479"/>
      <c r="D78" s="342" t="s">
        <v>23</v>
      </c>
      <c r="E78" s="340" t="s">
        <v>24</v>
      </c>
      <c r="F78" s="341">
        <v>1</v>
      </c>
      <c r="G78" s="224">
        <v>0</v>
      </c>
      <c r="H78" s="218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1</v>
      </c>
      <c r="N78" s="219">
        <v>0</v>
      </c>
      <c r="O78" s="219">
        <v>0</v>
      </c>
      <c r="P78" s="219">
        <v>0</v>
      </c>
      <c r="Q78" s="219">
        <v>0</v>
      </c>
      <c r="R78" s="221">
        <v>0</v>
      </c>
      <c r="S78" s="215">
        <f t="shared" si="1"/>
        <v>8.3333333333333329E-2</v>
      </c>
    </row>
    <row r="79" spans="1:19" ht="16.5" thickBot="1">
      <c r="A79" s="528"/>
      <c r="B79" s="465"/>
      <c r="C79" s="480"/>
      <c r="D79" s="343" t="s">
        <v>25</v>
      </c>
      <c r="E79" s="344" t="s">
        <v>26</v>
      </c>
      <c r="F79" s="345">
        <v>1</v>
      </c>
      <c r="G79" s="235">
        <v>0</v>
      </c>
      <c r="H79" s="236">
        <v>0</v>
      </c>
      <c r="I79" s="237">
        <v>0</v>
      </c>
      <c r="J79" s="237">
        <v>0</v>
      </c>
      <c r="K79" s="237">
        <v>0</v>
      </c>
      <c r="L79" s="237">
        <v>0</v>
      </c>
      <c r="M79" s="237">
        <v>1</v>
      </c>
      <c r="N79" s="237">
        <v>0</v>
      </c>
      <c r="O79" s="237">
        <v>0</v>
      </c>
      <c r="P79" s="237">
        <v>0</v>
      </c>
      <c r="Q79" s="237">
        <v>0</v>
      </c>
      <c r="R79" s="239">
        <v>0</v>
      </c>
      <c r="S79" s="215">
        <f t="shared" si="1"/>
        <v>8.3333333333333329E-2</v>
      </c>
    </row>
    <row r="80" spans="1:19" ht="32.25" thickBot="1">
      <c r="A80" s="528"/>
      <c r="B80" s="465"/>
      <c r="C80" s="483" t="s">
        <v>179</v>
      </c>
      <c r="D80" s="346" t="s">
        <v>180</v>
      </c>
      <c r="E80" s="347" t="s">
        <v>70</v>
      </c>
      <c r="F80" s="348">
        <v>1</v>
      </c>
      <c r="G80" s="318">
        <v>1</v>
      </c>
      <c r="H80" s="272">
        <v>0</v>
      </c>
      <c r="I80" s="244">
        <v>0</v>
      </c>
      <c r="J80" s="244">
        <v>1</v>
      </c>
      <c r="K80" s="262">
        <v>0</v>
      </c>
      <c r="L80" s="262">
        <v>1</v>
      </c>
      <c r="M80" s="262">
        <v>1</v>
      </c>
      <c r="N80" s="262">
        <v>0</v>
      </c>
      <c r="O80" s="262">
        <v>0</v>
      </c>
      <c r="P80" s="262">
        <v>0</v>
      </c>
      <c r="Q80" s="262">
        <v>0</v>
      </c>
      <c r="R80" s="263">
        <v>0</v>
      </c>
      <c r="S80" s="215">
        <f t="shared" si="1"/>
        <v>0.33333333333333331</v>
      </c>
    </row>
    <row r="81" spans="1:19" ht="63.75" thickBot="1">
      <c r="A81" s="528"/>
      <c r="B81" s="465"/>
      <c r="C81" s="484"/>
      <c r="D81" s="349" t="s">
        <v>71</v>
      </c>
      <c r="E81" s="350" t="s">
        <v>181</v>
      </c>
      <c r="F81" s="351">
        <v>1</v>
      </c>
      <c r="G81" s="269">
        <v>1</v>
      </c>
      <c r="H81" s="272">
        <v>0</v>
      </c>
      <c r="I81" s="219">
        <v>0</v>
      </c>
      <c r="J81" s="219">
        <v>0</v>
      </c>
      <c r="K81" s="219">
        <v>0</v>
      </c>
      <c r="L81" s="270">
        <v>1</v>
      </c>
      <c r="M81" s="270">
        <v>1</v>
      </c>
      <c r="N81" s="270">
        <v>0</v>
      </c>
      <c r="O81" s="270">
        <v>0</v>
      </c>
      <c r="P81" s="270">
        <v>0</v>
      </c>
      <c r="Q81" s="270">
        <v>0</v>
      </c>
      <c r="R81" s="271">
        <v>0</v>
      </c>
      <c r="S81" s="215">
        <f t="shared" si="1"/>
        <v>0.25</v>
      </c>
    </row>
    <row r="82" spans="1:19" ht="63.75" thickBot="1">
      <c r="A82" s="528"/>
      <c r="B82" s="465"/>
      <c r="C82" s="484"/>
      <c r="D82" s="486" t="s">
        <v>79</v>
      </c>
      <c r="E82" s="350" t="s">
        <v>57</v>
      </c>
      <c r="F82" s="351">
        <v>1</v>
      </c>
      <c r="G82" s="224">
        <v>0</v>
      </c>
      <c r="H82" s="218">
        <v>0</v>
      </c>
      <c r="I82" s="219">
        <v>0</v>
      </c>
      <c r="J82" s="219">
        <v>0</v>
      </c>
      <c r="K82" s="219">
        <v>0</v>
      </c>
      <c r="L82" s="430">
        <v>0.48</v>
      </c>
      <c r="M82" s="219">
        <v>0.85</v>
      </c>
      <c r="N82" s="219">
        <v>0</v>
      </c>
      <c r="O82" s="219">
        <v>0</v>
      </c>
      <c r="P82" s="219">
        <v>0</v>
      </c>
      <c r="Q82" s="219">
        <v>0</v>
      </c>
      <c r="R82" s="221">
        <v>0</v>
      </c>
      <c r="S82" s="215">
        <f t="shared" si="1"/>
        <v>0.11083333333333334</v>
      </c>
    </row>
    <row r="83" spans="1:19" ht="79.5" thickBot="1">
      <c r="A83" s="528"/>
      <c r="B83" s="465"/>
      <c r="C83" s="484"/>
      <c r="D83" s="486"/>
      <c r="E83" s="350" t="s">
        <v>182</v>
      </c>
      <c r="F83" s="351">
        <v>1</v>
      </c>
      <c r="G83" s="224">
        <v>0</v>
      </c>
      <c r="H83" s="218">
        <v>0</v>
      </c>
      <c r="I83" s="219">
        <v>0</v>
      </c>
      <c r="J83" s="219">
        <v>0</v>
      </c>
      <c r="K83" s="219">
        <v>0</v>
      </c>
      <c r="L83" s="219">
        <v>1</v>
      </c>
      <c r="M83" s="219">
        <v>1</v>
      </c>
      <c r="N83" s="219">
        <v>0</v>
      </c>
      <c r="O83" s="219">
        <v>0</v>
      </c>
      <c r="P83" s="219">
        <v>0</v>
      </c>
      <c r="Q83" s="219">
        <v>0</v>
      </c>
      <c r="R83" s="221">
        <v>0</v>
      </c>
      <c r="S83" s="215">
        <f t="shared" si="1"/>
        <v>0.16666666666666666</v>
      </c>
    </row>
    <row r="84" spans="1:19" ht="32.25" thickBot="1">
      <c r="A84" s="528"/>
      <c r="B84" s="465"/>
      <c r="C84" s="484"/>
      <c r="D84" s="487"/>
      <c r="E84" s="350" t="s">
        <v>58</v>
      </c>
      <c r="F84" s="351">
        <v>1</v>
      </c>
      <c r="G84" s="224">
        <v>0</v>
      </c>
      <c r="H84" s="218">
        <v>0</v>
      </c>
      <c r="I84" s="219">
        <v>0</v>
      </c>
      <c r="J84" s="219">
        <v>0</v>
      </c>
      <c r="K84" s="219">
        <v>0</v>
      </c>
      <c r="L84" s="219">
        <v>1</v>
      </c>
      <c r="M84" s="219">
        <v>1</v>
      </c>
      <c r="N84" s="219">
        <v>0</v>
      </c>
      <c r="O84" s="219">
        <v>0</v>
      </c>
      <c r="P84" s="219">
        <v>0</v>
      </c>
      <c r="Q84" s="219">
        <v>0</v>
      </c>
      <c r="R84" s="221">
        <v>0</v>
      </c>
      <c r="S84" s="215">
        <f t="shared" si="1"/>
        <v>0.16666666666666666</v>
      </c>
    </row>
    <row r="85" spans="1:19" ht="32.25" thickBot="1">
      <c r="A85" s="528"/>
      <c r="B85" s="465"/>
      <c r="C85" s="484"/>
      <c r="D85" s="352" t="s">
        <v>21</v>
      </c>
      <c r="E85" s="350" t="s">
        <v>22</v>
      </c>
      <c r="F85" s="351">
        <v>1</v>
      </c>
      <c r="G85" s="224">
        <v>0</v>
      </c>
      <c r="H85" s="218">
        <v>0</v>
      </c>
      <c r="I85" s="219">
        <v>0</v>
      </c>
      <c r="J85" s="219">
        <v>0</v>
      </c>
      <c r="K85" s="219">
        <v>0</v>
      </c>
      <c r="L85" s="219">
        <v>1</v>
      </c>
      <c r="M85" s="219">
        <v>1</v>
      </c>
      <c r="N85" s="219">
        <v>0</v>
      </c>
      <c r="O85" s="219">
        <v>0</v>
      </c>
      <c r="P85" s="219">
        <v>0</v>
      </c>
      <c r="Q85" s="219">
        <v>0</v>
      </c>
      <c r="R85" s="221">
        <v>0</v>
      </c>
      <c r="S85" s="215">
        <f t="shared" si="1"/>
        <v>0.16666666666666666</v>
      </c>
    </row>
    <row r="86" spans="1:19" ht="95.25" thickBot="1">
      <c r="A86" s="528"/>
      <c r="B86" s="465"/>
      <c r="C86" s="484"/>
      <c r="D86" s="352" t="s">
        <v>23</v>
      </c>
      <c r="E86" s="350" t="s">
        <v>183</v>
      </c>
      <c r="F86" s="351">
        <v>1</v>
      </c>
      <c r="G86" s="224">
        <v>0</v>
      </c>
      <c r="H86" s="218">
        <v>0</v>
      </c>
      <c r="I86" s="219">
        <v>0</v>
      </c>
      <c r="J86" s="219">
        <v>0</v>
      </c>
      <c r="K86" s="219">
        <v>0</v>
      </c>
      <c r="L86" s="219">
        <v>1</v>
      </c>
      <c r="M86" s="219">
        <v>1</v>
      </c>
      <c r="N86" s="219">
        <v>0</v>
      </c>
      <c r="O86" s="219">
        <v>0</v>
      </c>
      <c r="P86" s="219">
        <v>0</v>
      </c>
      <c r="Q86" s="219">
        <v>0</v>
      </c>
      <c r="R86" s="221">
        <v>0</v>
      </c>
      <c r="S86" s="215">
        <f t="shared" si="1"/>
        <v>0.16666666666666666</v>
      </c>
    </row>
    <row r="87" spans="1:19" ht="16.5" thickBot="1">
      <c r="A87" s="528"/>
      <c r="B87" s="465"/>
      <c r="C87" s="485"/>
      <c r="D87" s="353" t="s">
        <v>25</v>
      </c>
      <c r="E87" s="354" t="s">
        <v>26</v>
      </c>
      <c r="F87" s="355">
        <v>1</v>
      </c>
      <c r="G87" s="235">
        <v>0</v>
      </c>
      <c r="H87" s="236">
        <v>0</v>
      </c>
      <c r="I87" s="237">
        <v>0</v>
      </c>
      <c r="J87" s="237">
        <v>0</v>
      </c>
      <c r="K87" s="237">
        <v>0</v>
      </c>
      <c r="L87" s="237">
        <v>1</v>
      </c>
      <c r="M87" s="237">
        <v>1</v>
      </c>
      <c r="N87" s="237">
        <v>0</v>
      </c>
      <c r="O87" s="237">
        <v>0</v>
      </c>
      <c r="P87" s="237">
        <v>0</v>
      </c>
      <c r="Q87" s="237">
        <v>0</v>
      </c>
      <c r="R87" s="239">
        <v>0</v>
      </c>
      <c r="S87" s="215">
        <f t="shared" si="1"/>
        <v>0.16666666666666666</v>
      </c>
    </row>
    <row r="88" spans="1:19" ht="32.25" thickBot="1">
      <c r="A88" s="528"/>
      <c r="B88" s="465"/>
      <c r="C88" s="488" t="s">
        <v>80</v>
      </c>
      <c r="D88" s="356" t="s">
        <v>81</v>
      </c>
      <c r="E88" s="357" t="s">
        <v>70</v>
      </c>
      <c r="F88" s="358">
        <v>1</v>
      </c>
      <c r="G88" s="318">
        <v>1</v>
      </c>
      <c r="H88" s="218">
        <v>1</v>
      </c>
      <c r="I88" s="262">
        <v>1</v>
      </c>
      <c r="J88" s="262">
        <v>1</v>
      </c>
      <c r="K88" s="262">
        <v>1</v>
      </c>
      <c r="L88" s="262">
        <v>1</v>
      </c>
      <c r="M88" s="262">
        <v>1</v>
      </c>
      <c r="N88" s="262">
        <v>0</v>
      </c>
      <c r="O88" s="262">
        <v>0</v>
      </c>
      <c r="P88" s="262">
        <v>0</v>
      </c>
      <c r="Q88" s="262">
        <v>0</v>
      </c>
      <c r="R88" s="263">
        <v>0</v>
      </c>
      <c r="S88" s="215">
        <f t="shared" si="1"/>
        <v>0.58333333333333337</v>
      </c>
    </row>
    <row r="89" spans="1:19" ht="63.75" thickBot="1">
      <c r="A89" s="528"/>
      <c r="B89" s="465"/>
      <c r="C89" s="489"/>
      <c r="D89" s="359" t="s">
        <v>82</v>
      </c>
      <c r="E89" s="360" t="s">
        <v>177</v>
      </c>
      <c r="F89" s="361">
        <v>1</v>
      </c>
      <c r="G89" s="269">
        <v>0</v>
      </c>
      <c r="H89" s="218">
        <v>1</v>
      </c>
      <c r="I89" s="219">
        <v>0</v>
      </c>
      <c r="J89" s="270">
        <v>0</v>
      </c>
      <c r="K89" s="270">
        <v>0</v>
      </c>
      <c r="L89" s="270">
        <v>1</v>
      </c>
      <c r="M89" s="219">
        <v>1</v>
      </c>
      <c r="N89" s="219">
        <v>0</v>
      </c>
      <c r="O89" s="270">
        <v>0</v>
      </c>
      <c r="P89" s="270">
        <v>0</v>
      </c>
      <c r="Q89" s="270">
        <v>0</v>
      </c>
      <c r="R89" s="271">
        <v>0</v>
      </c>
      <c r="S89" s="215">
        <f t="shared" si="1"/>
        <v>0.25</v>
      </c>
    </row>
    <row r="90" spans="1:19" ht="48" thickBot="1">
      <c r="A90" s="528"/>
      <c r="B90" s="465"/>
      <c r="C90" s="489"/>
      <c r="D90" s="491" t="s">
        <v>83</v>
      </c>
      <c r="E90" s="362" t="s">
        <v>84</v>
      </c>
      <c r="F90" s="361">
        <v>0</v>
      </c>
      <c r="G90" s="224">
        <v>0</v>
      </c>
      <c r="H90" s="218">
        <v>1</v>
      </c>
      <c r="I90" s="219">
        <v>0</v>
      </c>
      <c r="J90" s="219">
        <v>0</v>
      </c>
      <c r="K90" s="219">
        <v>0</v>
      </c>
      <c r="L90" s="219">
        <v>1</v>
      </c>
      <c r="M90" s="219">
        <v>1</v>
      </c>
      <c r="N90" s="219">
        <v>0</v>
      </c>
      <c r="O90" s="219">
        <v>0</v>
      </c>
      <c r="P90" s="219">
        <v>0</v>
      </c>
      <c r="Q90" s="219">
        <v>0</v>
      </c>
      <c r="R90" s="221">
        <v>0</v>
      </c>
      <c r="S90" s="215">
        <f t="shared" si="1"/>
        <v>0.25</v>
      </c>
    </row>
    <row r="91" spans="1:19" ht="48" thickBot="1">
      <c r="A91" s="528"/>
      <c r="B91" s="465"/>
      <c r="C91" s="489"/>
      <c r="D91" s="492"/>
      <c r="E91" s="362" t="s">
        <v>85</v>
      </c>
      <c r="F91" s="361">
        <v>1</v>
      </c>
      <c r="G91" s="224">
        <v>0</v>
      </c>
      <c r="H91" s="218">
        <v>1</v>
      </c>
      <c r="I91" s="219">
        <v>0</v>
      </c>
      <c r="J91" s="219">
        <v>1</v>
      </c>
      <c r="K91" s="219">
        <v>1</v>
      </c>
      <c r="L91" s="219">
        <v>1</v>
      </c>
      <c r="M91" s="219">
        <v>1</v>
      </c>
      <c r="N91" s="219">
        <v>0</v>
      </c>
      <c r="O91" s="219">
        <v>0</v>
      </c>
      <c r="P91" s="219">
        <v>0</v>
      </c>
      <c r="Q91" s="219">
        <v>0</v>
      </c>
      <c r="R91" s="221">
        <v>0</v>
      </c>
      <c r="S91" s="215">
        <f t="shared" si="1"/>
        <v>0.41666666666666669</v>
      </c>
    </row>
    <row r="92" spans="1:19" ht="48" thickBot="1">
      <c r="A92" s="528"/>
      <c r="B92" s="465"/>
      <c r="C92" s="489"/>
      <c r="D92" s="492"/>
      <c r="E92" s="362" t="s">
        <v>184</v>
      </c>
      <c r="F92" s="361">
        <v>1</v>
      </c>
      <c r="G92" s="288">
        <v>0.83</v>
      </c>
      <c r="H92" s="236">
        <v>0.75</v>
      </c>
      <c r="I92" s="237">
        <v>0.67</v>
      </c>
      <c r="J92" s="237">
        <v>0.75</v>
      </c>
      <c r="K92" s="237">
        <v>0.83</v>
      </c>
      <c r="L92" s="363">
        <v>0.84</v>
      </c>
      <c r="M92" s="363">
        <v>0.75</v>
      </c>
      <c r="N92" s="363">
        <v>0</v>
      </c>
      <c r="O92" s="363">
        <v>0</v>
      </c>
      <c r="P92" s="363">
        <v>0</v>
      </c>
      <c r="Q92" s="363">
        <v>0</v>
      </c>
      <c r="R92" s="365">
        <v>0</v>
      </c>
      <c r="S92" s="215">
        <f t="shared" si="1"/>
        <v>0.45166666666666666</v>
      </c>
    </row>
    <row r="93" spans="1:19" ht="63.75" thickBot="1">
      <c r="A93" s="528"/>
      <c r="B93" s="465"/>
      <c r="C93" s="489"/>
      <c r="D93" s="493"/>
      <c r="E93" s="362" t="s">
        <v>185</v>
      </c>
      <c r="F93" s="361">
        <v>1</v>
      </c>
      <c r="G93" s="224">
        <v>0</v>
      </c>
      <c r="H93" s="218">
        <v>0</v>
      </c>
      <c r="I93" s="219">
        <v>0</v>
      </c>
      <c r="J93" s="219">
        <v>0</v>
      </c>
      <c r="K93" s="219">
        <v>0</v>
      </c>
      <c r="L93" s="219">
        <v>1</v>
      </c>
      <c r="M93" s="219">
        <v>1</v>
      </c>
      <c r="N93" s="219">
        <v>0</v>
      </c>
      <c r="O93" s="219">
        <v>0</v>
      </c>
      <c r="P93" s="219">
        <v>0</v>
      </c>
      <c r="Q93" s="219">
        <v>0</v>
      </c>
      <c r="R93" s="221">
        <v>0</v>
      </c>
      <c r="S93" s="215">
        <f t="shared" si="1"/>
        <v>0.16666666666666666</v>
      </c>
    </row>
    <row r="94" spans="1:19" ht="32.25" thickBot="1">
      <c r="A94" s="528"/>
      <c r="B94" s="465"/>
      <c r="C94" s="489"/>
      <c r="D94" s="359" t="s">
        <v>21</v>
      </c>
      <c r="E94" s="362" t="s">
        <v>22</v>
      </c>
      <c r="F94" s="361">
        <v>1</v>
      </c>
      <c r="G94" s="224">
        <v>0</v>
      </c>
      <c r="H94" s="218">
        <v>0</v>
      </c>
      <c r="I94" s="219">
        <v>0</v>
      </c>
      <c r="J94" s="219">
        <v>0</v>
      </c>
      <c r="K94" s="219">
        <v>0</v>
      </c>
      <c r="L94" s="219">
        <v>1</v>
      </c>
      <c r="M94" s="219">
        <v>1</v>
      </c>
      <c r="N94" s="219">
        <v>0</v>
      </c>
      <c r="O94" s="219">
        <v>0</v>
      </c>
      <c r="P94" s="219">
        <v>0</v>
      </c>
      <c r="Q94" s="219">
        <v>0</v>
      </c>
      <c r="R94" s="221">
        <v>0</v>
      </c>
      <c r="S94" s="215">
        <f t="shared" si="1"/>
        <v>0.16666666666666666</v>
      </c>
    </row>
    <row r="95" spans="1:19" ht="63.75" thickBot="1">
      <c r="A95" s="528"/>
      <c r="B95" s="465"/>
      <c r="C95" s="489"/>
      <c r="D95" s="359" t="s">
        <v>23</v>
      </c>
      <c r="E95" s="362" t="s">
        <v>186</v>
      </c>
      <c r="F95" s="361">
        <v>1</v>
      </c>
      <c r="G95" s="224">
        <v>0</v>
      </c>
      <c r="H95" s="218">
        <v>0</v>
      </c>
      <c r="I95" s="219">
        <v>0</v>
      </c>
      <c r="J95" s="219">
        <v>0</v>
      </c>
      <c r="K95" s="219">
        <v>0</v>
      </c>
      <c r="L95" s="219">
        <v>1</v>
      </c>
      <c r="M95" s="219">
        <v>1</v>
      </c>
      <c r="N95" s="219">
        <v>0</v>
      </c>
      <c r="O95" s="219">
        <v>0</v>
      </c>
      <c r="P95" s="219">
        <v>0</v>
      </c>
      <c r="Q95" s="219">
        <v>0</v>
      </c>
      <c r="R95" s="221">
        <v>0</v>
      </c>
      <c r="S95" s="215">
        <f t="shared" si="1"/>
        <v>0.16666666666666666</v>
      </c>
    </row>
    <row r="96" spans="1:19" ht="16.5" thickBot="1">
      <c r="A96" s="528"/>
      <c r="B96" s="465"/>
      <c r="C96" s="490"/>
      <c r="D96" s="366" t="s">
        <v>25</v>
      </c>
      <c r="E96" s="367" t="s">
        <v>26</v>
      </c>
      <c r="F96" s="368">
        <v>1</v>
      </c>
      <c r="G96" s="235">
        <v>0</v>
      </c>
      <c r="H96" s="236">
        <v>0</v>
      </c>
      <c r="I96" s="237">
        <v>0</v>
      </c>
      <c r="J96" s="237">
        <v>0</v>
      </c>
      <c r="K96" s="237">
        <v>0</v>
      </c>
      <c r="L96" s="237">
        <v>1</v>
      </c>
      <c r="M96" s="237">
        <v>1</v>
      </c>
      <c r="N96" s="237">
        <v>0</v>
      </c>
      <c r="O96" s="237">
        <v>0</v>
      </c>
      <c r="P96" s="237">
        <v>0</v>
      </c>
      <c r="Q96" s="237">
        <v>0</v>
      </c>
      <c r="R96" s="239">
        <v>0</v>
      </c>
      <c r="S96" s="215">
        <f t="shared" si="1"/>
        <v>0.16666666666666666</v>
      </c>
    </row>
    <row r="97" spans="1:19" ht="32.25" thickBot="1">
      <c r="A97" s="528"/>
      <c r="B97" s="465"/>
      <c r="C97" s="458" t="s">
        <v>187</v>
      </c>
      <c r="D97" s="369" t="s">
        <v>188</v>
      </c>
      <c r="E97" s="369" t="s">
        <v>189</v>
      </c>
      <c r="F97" s="370">
        <v>1</v>
      </c>
      <c r="G97" s="318">
        <v>1</v>
      </c>
      <c r="H97" s="272">
        <v>0</v>
      </c>
      <c r="I97" s="244">
        <v>0</v>
      </c>
      <c r="J97" s="244">
        <v>0</v>
      </c>
      <c r="K97" s="262">
        <v>0</v>
      </c>
      <c r="L97" s="262">
        <v>0</v>
      </c>
      <c r="M97" s="262">
        <v>0</v>
      </c>
      <c r="N97" s="262">
        <v>0</v>
      </c>
      <c r="O97" s="262">
        <v>0</v>
      </c>
      <c r="P97" s="262">
        <v>0</v>
      </c>
      <c r="Q97" s="262">
        <v>0</v>
      </c>
      <c r="R97" s="263">
        <v>0</v>
      </c>
      <c r="S97" s="215">
        <f t="shared" si="1"/>
        <v>8.3333333333333329E-2</v>
      </c>
    </row>
    <row r="98" spans="1:19" ht="63.75" thickBot="1">
      <c r="A98" s="528"/>
      <c r="B98" s="465"/>
      <c r="C98" s="459"/>
      <c r="D98" s="371" t="s">
        <v>190</v>
      </c>
      <c r="E98" s="372" t="s">
        <v>177</v>
      </c>
      <c r="F98" s="373">
        <v>1</v>
      </c>
      <c r="G98" s="269">
        <v>1</v>
      </c>
      <c r="H98" s="272">
        <v>1</v>
      </c>
      <c r="I98" s="219">
        <v>0</v>
      </c>
      <c r="J98" s="219">
        <v>0</v>
      </c>
      <c r="K98" s="219">
        <v>0</v>
      </c>
      <c r="L98" s="219">
        <v>0</v>
      </c>
      <c r="M98" s="270">
        <v>0</v>
      </c>
      <c r="N98" s="270">
        <v>0</v>
      </c>
      <c r="O98" s="270">
        <v>0</v>
      </c>
      <c r="P98" s="270">
        <v>0</v>
      </c>
      <c r="Q98" s="219">
        <v>0</v>
      </c>
      <c r="R98" s="271">
        <v>0</v>
      </c>
      <c r="S98" s="215">
        <f t="shared" si="1"/>
        <v>0.16666666666666666</v>
      </c>
    </row>
    <row r="99" spans="1:19" ht="63.75" thickBot="1">
      <c r="A99" s="528"/>
      <c r="B99" s="465"/>
      <c r="C99" s="459"/>
      <c r="D99" s="461" t="s">
        <v>56</v>
      </c>
      <c r="E99" s="372" t="s">
        <v>57</v>
      </c>
      <c r="F99" s="373">
        <v>1</v>
      </c>
      <c r="G99" s="224">
        <v>0</v>
      </c>
      <c r="H99" s="218">
        <v>0</v>
      </c>
      <c r="I99" s="219">
        <v>0</v>
      </c>
      <c r="J99" s="219">
        <v>0</v>
      </c>
      <c r="K99" s="219">
        <v>0</v>
      </c>
      <c r="L99" s="219">
        <v>0</v>
      </c>
      <c r="M99" s="219">
        <v>0</v>
      </c>
      <c r="N99" s="219">
        <v>0</v>
      </c>
      <c r="O99" s="219">
        <v>0</v>
      </c>
      <c r="P99" s="219">
        <v>0</v>
      </c>
      <c r="Q99" s="219">
        <v>0</v>
      </c>
      <c r="R99" s="221">
        <v>0</v>
      </c>
      <c r="S99" s="215">
        <f t="shared" si="1"/>
        <v>0</v>
      </c>
    </row>
    <row r="100" spans="1:19" ht="79.5" thickBot="1">
      <c r="A100" s="528"/>
      <c r="B100" s="465"/>
      <c r="C100" s="459"/>
      <c r="D100" s="462"/>
      <c r="E100" s="372" t="s">
        <v>68</v>
      </c>
      <c r="F100" s="373">
        <v>1</v>
      </c>
      <c r="G100" s="224">
        <v>0</v>
      </c>
      <c r="H100" s="218">
        <v>0</v>
      </c>
      <c r="I100" s="219">
        <v>0</v>
      </c>
      <c r="J100" s="219">
        <v>0</v>
      </c>
      <c r="K100" s="219">
        <v>0</v>
      </c>
      <c r="L100" s="219">
        <v>0</v>
      </c>
      <c r="M100" s="219">
        <v>0</v>
      </c>
      <c r="N100" s="219">
        <v>0</v>
      </c>
      <c r="O100" s="219">
        <v>0</v>
      </c>
      <c r="P100" s="219">
        <v>0</v>
      </c>
      <c r="Q100" s="219">
        <v>0</v>
      </c>
      <c r="R100" s="221">
        <v>0</v>
      </c>
      <c r="S100" s="215">
        <f t="shared" si="1"/>
        <v>0</v>
      </c>
    </row>
    <row r="101" spans="1:19" ht="63.75" thickBot="1">
      <c r="A101" s="528"/>
      <c r="B101" s="465"/>
      <c r="C101" s="459"/>
      <c r="D101" s="462"/>
      <c r="E101" s="374" t="s">
        <v>191</v>
      </c>
      <c r="F101" s="373">
        <v>1</v>
      </c>
      <c r="G101" s="224">
        <v>0</v>
      </c>
      <c r="H101" s="218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219">
        <v>0</v>
      </c>
      <c r="P101" s="219">
        <v>0</v>
      </c>
      <c r="Q101" s="219">
        <v>0</v>
      </c>
      <c r="R101" s="221">
        <v>0</v>
      </c>
      <c r="S101" s="215">
        <f t="shared" si="1"/>
        <v>0</v>
      </c>
    </row>
    <row r="102" spans="1:19" ht="32.25" thickBot="1">
      <c r="A102" s="528"/>
      <c r="B102" s="465"/>
      <c r="C102" s="459"/>
      <c r="D102" s="463"/>
      <c r="E102" s="372" t="s">
        <v>58</v>
      </c>
      <c r="F102" s="373">
        <v>1</v>
      </c>
      <c r="G102" s="224">
        <v>0</v>
      </c>
      <c r="H102" s="218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O102" s="219">
        <v>0</v>
      </c>
      <c r="P102" s="219">
        <v>0</v>
      </c>
      <c r="Q102" s="219">
        <v>0</v>
      </c>
      <c r="R102" s="221">
        <v>0</v>
      </c>
      <c r="S102" s="215">
        <f t="shared" si="1"/>
        <v>0</v>
      </c>
    </row>
    <row r="103" spans="1:19" ht="32.25" thickBot="1">
      <c r="A103" s="528"/>
      <c r="B103" s="465"/>
      <c r="C103" s="459"/>
      <c r="D103" s="375" t="s">
        <v>21</v>
      </c>
      <c r="E103" s="374" t="s">
        <v>22</v>
      </c>
      <c r="F103" s="373">
        <v>1</v>
      </c>
      <c r="G103" s="224">
        <v>0</v>
      </c>
      <c r="H103" s="218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219">
        <v>0</v>
      </c>
      <c r="P103" s="219">
        <v>0</v>
      </c>
      <c r="Q103" s="219">
        <v>0</v>
      </c>
      <c r="R103" s="221">
        <v>0</v>
      </c>
      <c r="S103" s="215">
        <f t="shared" si="1"/>
        <v>0</v>
      </c>
    </row>
    <row r="104" spans="1:19" ht="95.25" thickBot="1">
      <c r="A104" s="528"/>
      <c r="B104" s="465"/>
      <c r="C104" s="459"/>
      <c r="D104" s="375" t="s">
        <v>23</v>
      </c>
      <c r="E104" s="374" t="s">
        <v>192</v>
      </c>
      <c r="F104" s="373">
        <v>1</v>
      </c>
      <c r="G104" s="224">
        <v>0</v>
      </c>
      <c r="H104" s="218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219">
        <v>0</v>
      </c>
      <c r="P104" s="219">
        <v>0</v>
      </c>
      <c r="Q104" s="219">
        <v>0</v>
      </c>
      <c r="R104" s="221">
        <v>0</v>
      </c>
      <c r="S104" s="215">
        <f t="shared" si="1"/>
        <v>0</v>
      </c>
    </row>
    <row r="105" spans="1:19" ht="32.25" thickBot="1">
      <c r="A105" s="528"/>
      <c r="B105" s="466"/>
      <c r="C105" s="460"/>
      <c r="D105" s="376" t="s">
        <v>25</v>
      </c>
      <c r="E105" s="377" t="s">
        <v>162</v>
      </c>
      <c r="F105" s="378">
        <v>1</v>
      </c>
      <c r="G105" s="235">
        <v>0</v>
      </c>
      <c r="H105" s="236">
        <v>0</v>
      </c>
      <c r="I105" s="237">
        <v>0</v>
      </c>
      <c r="J105" s="237">
        <v>0</v>
      </c>
      <c r="K105" s="237">
        <v>0</v>
      </c>
      <c r="L105" s="237">
        <v>0</v>
      </c>
      <c r="M105" s="237">
        <v>0</v>
      </c>
      <c r="N105" s="237">
        <v>0</v>
      </c>
      <c r="O105" s="237">
        <v>0</v>
      </c>
      <c r="P105" s="237">
        <v>0</v>
      </c>
      <c r="Q105" s="237">
        <v>0</v>
      </c>
      <c r="R105" s="239">
        <v>0</v>
      </c>
      <c r="S105" s="215">
        <f t="shared" si="1"/>
        <v>0</v>
      </c>
    </row>
    <row r="106" spans="1:19" ht="32.25" thickBot="1">
      <c r="A106" s="528"/>
      <c r="B106" s="494" t="s">
        <v>193</v>
      </c>
      <c r="C106" s="495" t="s">
        <v>86</v>
      </c>
      <c r="D106" s="379" t="s">
        <v>87</v>
      </c>
      <c r="E106" s="380" t="s">
        <v>70</v>
      </c>
      <c r="F106" s="381">
        <v>1</v>
      </c>
      <c r="G106" s="318">
        <v>0</v>
      </c>
      <c r="H106" s="382">
        <v>1</v>
      </c>
      <c r="I106" s="283">
        <v>1</v>
      </c>
      <c r="J106" s="244">
        <v>1</v>
      </c>
      <c r="K106" s="262">
        <v>1</v>
      </c>
      <c r="L106" s="249">
        <v>1</v>
      </c>
      <c r="M106" s="262">
        <v>1</v>
      </c>
      <c r="N106" s="249">
        <v>0</v>
      </c>
      <c r="O106" s="249">
        <v>0</v>
      </c>
      <c r="P106" s="249">
        <v>0</v>
      </c>
      <c r="Q106" s="249">
        <v>0</v>
      </c>
      <c r="R106" s="263">
        <v>0</v>
      </c>
      <c r="S106" s="215">
        <f t="shared" si="1"/>
        <v>0.5</v>
      </c>
    </row>
    <row r="107" spans="1:19" ht="63.75" thickBot="1">
      <c r="A107" s="528"/>
      <c r="B107" s="494"/>
      <c r="C107" s="496"/>
      <c r="D107" s="383" t="s">
        <v>88</v>
      </c>
      <c r="E107" s="384" t="s">
        <v>177</v>
      </c>
      <c r="F107" s="385">
        <v>1</v>
      </c>
      <c r="G107" s="386">
        <v>0</v>
      </c>
      <c r="H107" s="272">
        <v>0</v>
      </c>
      <c r="I107" s="212">
        <v>0</v>
      </c>
      <c r="J107" s="213">
        <v>0</v>
      </c>
      <c r="K107" s="249" t="s">
        <v>112</v>
      </c>
      <c r="L107" s="249">
        <v>1</v>
      </c>
      <c r="M107" s="249">
        <v>1</v>
      </c>
      <c r="N107" s="249">
        <v>0</v>
      </c>
      <c r="O107" s="249">
        <v>0</v>
      </c>
      <c r="P107" s="249">
        <v>0</v>
      </c>
      <c r="Q107" s="249">
        <v>0</v>
      </c>
      <c r="R107" s="250">
        <v>0</v>
      </c>
      <c r="S107" s="215">
        <f t="shared" si="1"/>
        <v>0.16666666666666666</v>
      </c>
    </row>
    <row r="108" spans="1:19" ht="32.25" thickBot="1">
      <c r="A108" s="528"/>
      <c r="B108" s="494"/>
      <c r="C108" s="496"/>
      <c r="D108" s="387" t="s">
        <v>89</v>
      </c>
      <c r="E108" s="388" t="s">
        <v>90</v>
      </c>
      <c r="F108" s="389">
        <v>1</v>
      </c>
      <c r="G108" s="269">
        <v>0</v>
      </c>
      <c r="H108" s="218">
        <v>0</v>
      </c>
      <c r="I108" s="270">
        <v>0</v>
      </c>
      <c r="J108" s="219">
        <v>0</v>
      </c>
      <c r="K108" s="270">
        <v>0</v>
      </c>
      <c r="L108" s="219">
        <v>1</v>
      </c>
      <c r="M108" s="270">
        <v>1</v>
      </c>
      <c r="N108" s="219">
        <v>0</v>
      </c>
      <c r="O108" s="249">
        <v>0</v>
      </c>
      <c r="P108" s="219">
        <v>0</v>
      </c>
      <c r="Q108" s="270">
        <v>0</v>
      </c>
      <c r="R108" s="221">
        <v>0</v>
      </c>
      <c r="S108" s="215">
        <f t="shared" si="1"/>
        <v>0.16666666666666666</v>
      </c>
    </row>
    <row r="109" spans="1:19" ht="32.25" thickBot="1">
      <c r="A109" s="528"/>
      <c r="B109" s="494"/>
      <c r="C109" s="496"/>
      <c r="D109" s="498" t="s">
        <v>79</v>
      </c>
      <c r="E109" s="388" t="s">
        <v>91</v>
      </c>
      <c r="F109" s="389">
        <v>1</v>
      </c>
      <c r="G109" s="224">
        <v>0</v>
      </c>
      <c r="H109" s="211">
        <v>1</v>
      </c>
      <c r="I109" s="219">
        <v>1</v>
      </c>
      <c r="J109" s="219">
        <v>1</v>
      </c>
      <c r="K109" s="219">
        <v>1</v>
      </c>
      <c r="L109" s="219">
        <v>1</v>
      </c>
      <c r="M109" s="219">
        <v>1</v>
      </c>
      <c r="N109" s="219">
        <v>0</v>
      </c>
      <c r="O109" s="219">
        <v>0</v>
      </c>
      <c r="P109" s="219">
        <v>0</v>
      </c>
      <c r="Q109" s="219">
        <v>0</v>
      </c>
      <c r="R109" s="221">
        <v>0</v>
      </c>
      <c r="S109" s="215">
        <f t="shared" si="1"/>
        <v>0.5</v>
      </c>
    </row>
    <row r="110" spans="1:19" ht="63.75" thickBot="1">
      <c r="A110" s="528"/>
      <c r="B110" s="494"/>
      <c r="C110" s="496"/>
      <c r="D110" s="499"/>
      <c r="E110" s="384" t="s">
        <v>194</v>
      </c>
      <c r="F110" s="389">
        <v>1</v>
      </c>
      <c r="G110" s="363">
        <v>1</v>
      </c>
      <c r="H110" s="364">
        <v>1</v>
      </c>
      <c r="I110" s="363">
        <v>1</v>
      </c>
      <c r="J110" s="363">
        <v>1</v>
      </c>
      <c r="K110" s="363">
        <v>1</v>
      </c>
      <c r="L110" s="363">
        <v>1</v>
      </c>
      <c r="M110" s="363">
        <v>1</v>
      </c>
      <c r="N110" s="363">
        <v>0</v>
      </c>
      <c r="O110" s="363">
        <v>0</v>
      </c>
      <c r="P110" s="363">
        <v>0</v>
      </c>
      <c r="Q110" s="363">
        <v>0</v>
      </c>
      <c r="R110" s="365">
        <v>0</v>
      </c>
      <c r="S110" s="215">
        <f t="shared" si="1"/>
        <v>0.58333333333333337</v>
      </c>
    </row>
    <row r="111" spans="1:19" ht="48" thickBot="1">
      <c r="A111" s="528"/>
      <c r="B111" s="494"/>
      <c r="C111" s="496"/>
      <c r="D111" s="499"/>
      <c r="E111" s="384" t="s">
        <v>92</v>
      </c>
      <c r="F111" s="389">
        <v>0.99</v>
      </c>
      <c r="G111" s="224">
        <v>1</v>
      </c>
      <c r="H111" s="218">
        <v>1</v>
      </c>
      <c r="I111" s="219">
        <v>1</v>
      </c>
      <c r="J111" s="219">
        <v>1</v>
      </c>
      <c r="K111" s="219">
        <v>1</v>
      </c>
      <c r="L111" s="219">
        <v>1</v>
      </c>
      <c r="M111" s="219">
        <v>1</v>
      </c>
      <c r="N111" s="219">
        <v>0</v>
      </c>
      <c r="O111" s="219">
        <v>0</v>
      </c>
      <c r="P111" s="219">
        <v>0</v>
      </c>
      <c r="Q111" s="219">
        <v>0</v>
      </c>
      <c r="R111" s="221">
        <v>0</v>
      </c>
      <c r="S111" s="215">
        <f t="shared" si="1"/>
        <v>0.58333333333333337</v>
      </c>
    </row>
    <row r="112" spans="1:19" ht="48" thickBot="1">
      <c r="A112" s="528"/>
      <c r="B112" s="494"/>
      <c r="C112" s="496"/>
      <c r="D112" s="499"/>
      <c r="E112" s="384" t="s">
        <v>93</v>
      </c>
      <c r="F112" s="389">
        <v>1</v>
      </c>
      <c r="G112" s="224">
        <v>1</v>
      </c>
      <c r="H112" s="218">
        <v>1</v>
      </c>
      <c r="I112" s="219">
        <v>1</v>
      </c>
      <c r="J112" s="219">
        <v>1</v>
      </c>
      <c r="K112" s="219">
        <v>1</v>
      </c>
      <c r="L112" s="219">
        <v>1</v>
      </c>
      <c r="M112" s="219">
        <v>1</v>
      </c>
      <c r="N112" s="219">
        <v>0</v>
      </c>
      <c r="O112" s="219">
        <v>0</v>
      </c>
      <c r="P112" s="219">
        <v>0</v>
      </c>
      <c r="Q112" s="219">
        <v>0</v>
      </c>
      <c r="R112" s="221">
        <v>0</v>
      </c>
      <c r="S112" s="215">
        <f t="shared" si="1"/>
        <v>0.58333333333333337</v>
      </c>
    </row>
    <row r="113" spans="1:19" ht="32.25" thickBot="1">
      <c r="A113" s="528"/>
      <c r="B113" s="494"/>
      <c r="C113" s="496"/>
      <c r="D113" s="500"/>
      <c r="E113" s="384" t="s">
        <v>58</v>
      </c>
      <c r="F113" s="389">
        <v>1</v>
      </c>
      <c r="G113" s="224">
        <v>1</v>
      </c>
      <c r="H113" s="218">
        <v>1</v>
      </c>
      <c r="I113" s="219">
        <v>1</v>
      </c>
      <c r="J113" s="219">
        <v>1</v>
      </c>
      <c r="K113" s="219">
        <v>1</v>
      </c>
      <c r="L113" s="219">
        <v>1</v>
      </c>
      <c r="M113" s="219">
        <v>1</v>
      </c>
      <c r="N113" s="219">
        <v>0</v>
      </c>
      <c r="O113" s="219">
        <v>0</v>
      </c>
      <c r="P113" s="219">
        <v>0</v>
      </c>
      <c r="Q113" s="219">
        <v>0</v>
      </c>
      <c r="R113" s="221">
        <v>0</v>
      </c>
      <c r="S113" s="215">
        <f t="shared" si="1"/>
        <v>0.58333333333333337</v>
      </c>
    </row>
    <row r="114" spans="1:19" ht="32.25" thickBot="1">
      <c r="A114" s="528"/>
      <c r="B114" s="494"/>
      <c r="C114" s="496"/>
      <c r="D114" s="387" t="s">
        <v>21</v>
      </c>
      <c r="E114" s="390" t="s">
        <v>22</v>
      </c>
      <c r="F114" s="389">
        <v>1</v>
      </c>
      <c r="G114" s="224">
        <v>0</v>
      </c>
      <c r="H114" s="218">
        <v>0</v>
      </c>
      <c r="I114" s="219">
        <v>0</v>
      </c>
      <c r="J114" s="219">
        <v>0</v>
      </c>
      <c r="K114" s="219">
        <v>0</v>
      </c>
      <c r="L114" s="219">
        <v>1</v>
      </c>
      <c r="M114" s="219">
        <v>1</v>
      </c>
      <c r="N114" s="219">
        <v>0</v>
      </c>
      <c r="O114" s="219">
        <v>0</v>
      </c>
      <c r="P114" s="219">
        <v>0</v>
      </c>
      <c r="Q114" s="219">
        <v>0</v>
      </c>
      <c r="R114" s="221">
        <v>0</v>
      </c>
      <c r="S114" s="215">
        <f t="shared" si="1"/>
        <v>0.16666666666666666</v>
      </c>
    </row>
    <row r="115" spans="1:19" ht="95.25" thickBot="1">
      <c r="A115" s="528"/>
      <c r="B115" s="494"/>
      <c r="C115" s="496"/>
      <c r="D115" s="387" t="s">
        <v>23</v>
      </c>
      <c r="E115" s="390" t="s">
        <v>195</v>
      </c>
      <c r="F115" s="389">
        <v>1</v>
      </c>
      <c r="G115" s="224">
        <v>0</v>
      </c>
      <c r="H115" s="218">
        <v>0</v>
      </c>
      <c r="I115" s="219">
        <v>0</v>
      </c>
      <c r="J115" s="219">
        <v>0</v>
      </c>
      <c r="K115" s="219">
        <v>0</v>
      </c>
      <c r="L115" s="219">
        <v>1</v>
      </c>
      <c r="M115" s="219">
        <v>1</v>
      </c>
      <c r="N115" s="219">
        <v>0</v>
      </c>
      <c r="O115" s="219">
        <v>0</v>
      </c>
      <c r="P115" s="219">
        <v>0</v>
      </c>
      <c r="Q115" s="219">
        <v>0</v>
      </c>
      <c r="R115" s="221">
        <v>0</v>
      </c>
      <c r="S115" s="215">
        <f t="shared" si="1"/>
        <v>0.16666666666666666</v>
      </c>
    </row>
    <row r="116" spans="1:19" ht="32.25" thickBot="1">
      <c r="A116" s="528"/>
      <c r="B116" s="494"/>
      <c r="C116" s="497"/>
      <c r="D116" s="391" t="s">
        <v>196</v>
      </c>
      <c r="E116" s="392" t="s">
        <v>162</v>
      </c>
      <c r="F116" s="393">
        <v>1</v>
      </c>
      <c r="G116" s="394">
        <v>0</v>
      </c>
      <c r="H116" s="237">
        <v>0</v>
      </c>
      <c r="I116" s="277">
        <v>0</v>
      </c>
      <c r="J116" s="277">
        <v>0</v>
      </c>
      <c r="K116" s="277">
        <v>0</v>
      </c>
      <c r="L116" s="277">
        <v>1</v>
      </c>
      <c r="M116" s="277">
        <v>1</v>
      </c>
      <c r="N116" s="277">
        <v>0</v>
      </c>
      <c r="O116" s="277">
        <v>0</v>
      </c>
      <c r="P116" s="277">
        <v>0</v>
      </c>
      <c r="Q116" s="277">
        <v>0</v>
      </c>
      <c r="R116" s="278">
        <v>0</v>
      </c>
      <c r="S116" s="215">
        <f t="shared" si="1"/>
        <v>0.16666666666666666</v>
      </c>
    </row>
    <row r="117" spans="1:19" ht="32.25" thickBot="1">
      <c r="A117" s="528"/>
      <c r="B117" s="501" t="s">
        <v>197</v>
      </c>
      <c r="C117" s="504" t="s">
        <v>94</v>
      </c>
      <c r="D117" s="395" t="s">
        <v>95</v>
      </c>
      <c r="E117" s="396" t="s">
        <v>70</v>
      </c>
      <c r="F117" s="397">
        <v>1</v>
      </c>
      <c r="G117" s="318">
        <v>0</v>
      </c>
      <c r="H117" s="272">
        <v>0</v>
      </c>
      <c r="I117" s="244">
        <v>0</v>
      </c>
      <c r="J117" s="260">
        <v>1</v>
      </c>
      <c r="K117" s="262">
        <v>1</v>
      </c>
      <c r="L117" s="262">
        <v>1</v>
      </c>
      <c r="M117" s="262">
        <v>1</v>
      </c>
      <c r="N117" s="262">
        <v>0</v>
      </c>
      <c r="O117" s="262">
        <v>0</v>
      </c>
      <c r="P117" s="262">
        <v>0</v>
      </c>
      <c r="Q117" s="262">
        <v>0</v>
      </c>
      <c r="R117" s="263">
        <v>0</v>
      </c>
      <c r="S117" s="215">
        <f t="shared" si="1"/>
        <v>0.33333333333333331</v>
      </c>
    </row>
    <row r="118" spans="1:19" ht="63.75" thickBot="1">
      <c r="A118" s="528"/>
      <c r="B118" s="502"/>
      <c r="C118" s="505"/>
      <c r="D118" s="398" t="s">
        <v>96</v>
      </c>
      <c r="E118" s="399" t="s">
        <v>198</v>
      </c>
      <c r="F118" s="400">
        <v>1</v>
      </c>
      <c r="G118" s="269">
        <v>0</v>
      </c>
      <c r="H118" s="272">
        <v>0</v>
      </c>
      <c r="I118" s="270">
        <v>0</v>
      </c>
      <c r="J118" s="401">
        <v>1</v>
      </c>
      <c r="K118" s="219">
        <v>1</v>
      </c>
      <c r="L118" s="219">
        <v>1</v>
      </c>
      <c r="M118" s="270">
        <v>1</v>
      </c>
      <c r="N118" s="270">
        <v>0</v>
      </c>
      <c r="O118" s="270">
        <v>0</v>
      </c>
      <c r="P118" s="270">
        <v>0</v>
      </c>
      <c r="Q118" s="270">
        <v>0</v>
      </c>
      <c r="R118" s="271">
        <v>0</v>
      </c>
      <c r="S118" s="215">
        <f t="shared" si="1"/>
        <v>0.33333333333333331</v>
      </c>
    </row>
    <row r="119" spans="1:19" ht="48" thickBot="1">
      <c r="A119" s="528"/>
      <c r="B119" s="502"/>
      <c r="C119" s="505"/>
      <c r="D119" s="398" t="s">
        <v>199</v>
      </c>
      <c r="E119" s="399" t="s">
        <v>97</v>
      </c>
      <c r="F119" s="400">
        <v>1</v>
      </c>
      <c r="G119" s="269">
        <v>0</v>
      </c>
      <c r="H119" s="272">
        <v>0</v>
      </c>
      <c r="I119" s="270">
        <v>0</v>
      </c>
      <c r="J119" s="270">
        <v>1</v>
      </c>
      <c r="K119" s="219">
        <v>1</v>
      </c>
      <c r="L119" s="219">
        <v>1</v>
      </c>
      <c r="M119" s="219">
        <v>1</v>
      </c>
      <c r="N119" s="219">
        <v>0</v>
      </c>
      <c r="O119" s="219">
        <v>0</v>
      </c>
      <c r="P119" s="219">
        <v>0</v>
      </c>
      <c r="Q119" s="219">
        <v>0</v>
      </c>
      <c r="R119" s="221">
        <v>0</v>
      </c>
      <c r="S119" s="215">
        <f t="shared" si="1"/>
        <v>0.33333333333333331</v>
      </c>
    </row>
    <row r="120" spans="1:19" ht="63.75" thickBot="1">
      <c r="A120" s="528"/>
      <c r="B120" s="502"/>
      <c r="C120" s="505"/>
      <c r="D120" s="507" t="s">
        <v>56</v>
      </c>
      <c r="E120" s="399" t="s">
        <v>57</v>
      </c>
      <c r="F120" s="400">
        <v>1</v>
      </c>
      <c r="G120" s="224">
        <v>0</v>
      </c>
      <c r="H120" s="218">
        <v>0</v>
      </c>
      <c r="I120" s="219">
        <v>0</v>
      </c>
      <c r="J120" s="219">
        <v>0</v>
      </c>
      <c r="K120" s="219">
        <v>0</v>
      </c>
      <c r="L120" s="430">
        <v>0.48</v>
      </c>
      <c r="M120" s="219">
        <v>0.85</v>
      </c>
      <c r="N120" s="219">
        <v>0</v>
      </c>
      <c r="O120" s="219">
        <v>0</v>
      </c>
      <c r="P120" s="219">
        <v>0</v>
      </c>
      <c r="Q120" s="219">
        <v>0</v>
      </c>
      <c r="R120" s="221">
        <v>0</v>
      </c>
      <c r="S120" s="215">
        <f t="shared" si="1"/>
        <v>0.11083333333333334</v>
      </c>
    </row>
    <row r="121" spans="1:19" ht="32.25" thickBot="1">
      <c r="A121" s="528"/>
      <c r="B121" s="502"/>
      <c r="C121" s="505"/>
      <c r="D121" s="508"/>
      <c r="E121" s="402" t="s">
        <v>44</v>
      </c>
      <c r="F121" s="400">
        <v>1</v>
      </c>
      <c r="G121" s="224">
        <v>0</v>
      </c>
      <c r="H121" s="218">
        <v>0</v>
      </c>
      <c r="I121" s="219">
        <v>0</v>
      </c>
      <c r="J121" s="219">
        <v>1</v>
      </c>
      <c r="K121" s="219">
        <v>1</v>
      </c>
      <c r="L121" s="219">
        <v>1</v>
      </c>
      <c r="M121" s="219">
        <v>1</v>
      </c>
      <c r="N121" s="219">
        <v>0</v>
      </c>
      <c r="O121" s="219">
        <v>0</v>
      </c>
      <c r="P121" s="219">
        <v>0</v>
      </c>
      <c r="Q121" s="219">
        <v>0</v>
      </c>
      <c r="R121" s="221">
        <v>0</v>
      </c>
      <c r="S121" s="215">
        <f t="shared" si="1"/>
        <v>0.33333333333333331</v>
      </c>
    </row>
    <row r="122" spans="1:19" ht="79.5" thickBot="1">
      <c r="A122" s="528"/>
      <c r="B122" s="502"/>
      <c r="C122" s="505"/>
      <c r="D122" s="508"/>
      <c r="E122" s="402" t="s">
        <v>68</v>
      </c>
      <c r="F122" s="400">
        <v>0.96</v>
      </c>
      <c r="G122" s="224">
        <v>1</v>
      </c>
      <c r="H122" s="218">
        <v>1</v>
      </c>
      <c r="I122" s="219">
        <v>1</v>
      </c>
      <c r="J122" s="219">
        <v>1</v>
      </c>
      <c r="K122" s="219">
        <v>1</v>
      </c>
      <c r="L122" s="219">
        <v>1</v>
      </c>
      <c r="M122" s="219">
        <v>1</v>
      </c>
      <c r="N122" s="219">
        <v>0</v>
      </c>
      <c r="O122" s="219">
        <v>0</v>
      </c>
      <c r="P122" s="219">
        <v>0</v>
      </c>
      <c r="Q122" s="219">
        <v>0</v>
      </c>
      <c r="R122" s="221">
        <v>0</v>
      </c>
      <c r="S122" s="215">
        <f t="shared" si="1"/>
        <v>0.58333333333333337</v>
      </c>
    </row>
    <row r="123" spans="1:19" ht="32.25" thickBot="1">
      <c r="A123" s="528"/>
      <c r="B123" s="502"/>
      <c r="C123" s="505"/>
      <c r="D123" s="509"/>
      <c r="E123" s="402" t="s">
        <v>58</v>
      </c>
      <c r="F123" s="400">
        <v>1</v>
      </c>
      <c r="G123" s="224">
        <v>1</v>
      </c>
      <c r="H123" s="218">
        <v>1</v>
      </c>
      <c r="I123" s="219">
        <v>1</v>
      </c>
      <c r="J123" s="219">
        <v>1</v>
      </c>
      <c r="K123" s="219">
        <v>1</v>
      </c>
      <c r="L123" s="219">
        <v>1</v>
      </c>
      <c r="M123" s="219">
        <v>1</v>
      </c>
      <c r="N123" s="219">
        <v>0</v>
      </c>
      <c r="O123" s="219">
        <v>0</v>
      </c>
      <c r="P123" s="219">
        <v>0</v>
      </c>
      <c r="Q123" s="219">
        <v>0</v>
      </c>
      <c r="R123" s="221">
        <v>0</v>
      </c>
      <c r="S123" s="215">
        <f t="shared" ref="S123:S134" si="2">SUM(G123:R123)/12</f>
        <v>0.58333333333333337</v>
      </c>
    </row>
    <row r="124" spans="1:19" ht="32.25" thickBot="1">
      <c r="A124" s="528"/>
      <c r="B124" s="502"/>
      <c r="C124" s="505"/>
      <c r="D124" s="398" t="s">
        <v>21</v>
      </c>
      <c r="E124" s="402" t="s">
        <v>22</v>
      </c>
      <c r="F124" s="400">
        <v>1</v>
      </c>
      <c r="G124" s="224">
        <v>0</v>
      </c>
      <c r="H124" s="218">
        <v>0</v>
      </c>
      <c r="I124" s="219">
        <v>0</v>
      </c>
      <c r="J124" s="219">
        <v>0</v>
      </c>
      <c r="K124" s="219">
        <v>1</v>
      </c>
      <c r="L124" s="219">
        <v>1</v>
      </c>
      <c r="M124" s="219">
        <v>1</v>
      </c>
      <c r="N124" s="219">
        <v>0</v>
      </c>
      <c r="O124" s="219">
        <v>0</v>
      </c>
      <c r="P124" s="219">
        <v>0</v>
      </c>
      <c r="Q124" s="219">
        <v>0</v>
      </c>
      <c r="R124" s="221">
        <v>0</v>
      </c>
      <c r="S124" s="215">
        <f t="shared" si="2"/>
        <v>0.25</v>
      </c>
    </row>
    <row r="125" spans="1:19" ht="111" thickBot="1">
      <c r="A125" s="528"/>
      <c r="B125" s="502"/>
      <c r="C125" s="505"/>
      <c r="D125" s="398" t="s">
        <v>23</v>
      </c>
      <c r="E125" s="402" t="s">
        <v>200</v>
      </c>
      <c r="F125" s="400">
        <v>1</v>
      </c>
      <c r="G125" s="224">
        <v>0</v>
      </c>
      <c r="H125" s="218">
        <v>0</v>
      </c>
      <c r="I125" s="219">
        <v>0</v>
      </c>
      <c r="J125" s="219">
        <v>0</v>
      </c>
      <c r="K125" s="219" t="s">
        <v>112</v>
      </c>
      <c r="L125" s="219">
        <v>0</v>
      </c>
      <c r="M125" s="219">
        <v>0</v>
      </c>
      <c r="N125" s="219">
        <v>0</v>
      </c>
      <c r="O125" s="219">
        <v>0</v>
      </c>
      <c r="P125" s="219">
        <v>0</v>
      </c>
      <c r="Q125" s="219">
        <v>0</v>
      </c>
      <c r="R125" s="221">
        <v>0</v>
      </c>
      <c r="S125" s="215">
        <f t="shared" si="2"/>
        <v>0</v>
      </c>
    </row>
    <row r="126" spans="1:19" ht="32.25" thickBot="1">
      <c r="A126" s="528"/>
      <c r="B126" s="502"/>
      <c r="C126" s="506"/>
      <c r="D126" s="403" t="s">
        <v>25</v>
      </c>
      <c r="E126" s="404" t="s">
        <v>162</v>
      </c>
      <c r="F126" s="405">
        <v>1</v>
      </c>
      <c r="G126" s="256">
        <v>0</v>
      </c>
      <c r="H126" s="276">
        <v>0</v>
      </c>
      <c r="I126" s="277">
        <v>0</v>
      </c>
      <c r="J126" s="277">
        <v>0</v>
      </c>
      <c r="K126" s="277">
        <v>0</v>
      </c>
      <c r="L126" s="277">
        <v>0</v>
      </c>
      <c r="M126" s="277">
        <v>0</v>
      </c>
      <c r="N126" s="277">
        <v>0</v>
      </c>
      <c r="O126" s="277">
        <v>0</v>
      </c>
      <c r="P126" s="277">
        <v>0</v>
      </c>
      <c r="Q126" s="277">
        <v>0</v>
      </c>
      <c r="R126" s="278">
        <v>0</v>
      </c>
      <c r="S126" s="215">
        <f t="shared" si="2"/>
        <v>0</v>
      </c>
    </row>
    <row r="127" spans="1:19" ht="79.5" thickBot="1">
      <c r="A127" s="528"/>
      <c r="B127" s="502"/>
      <c r="C127" s="467" t="s">
        <v>98</v>
      </c>
      <c r="D127" s="510" t="s">
        <v>99</v>
      </c>
      <c r="E127" s="316" t="s">
        <v>100</v>
      </c>
      <c r="F127" s="406">
        <v>1</v>
      </c>
      <c r="G127" s="407">
        <v>0</v>
      </c>
      <c r="H127" s="382">
        <v>0</v>
      </c>
      <c r="I127" s="262">
        <v>0</v>
      </c>
      <c r="J127" s="262">
        <v>0</v>
      </c>
      <c r="K127" s="244">
        <v>0</v>
      </c>
      <c r="L127" s="244">
        <v>1</v>
      </c>
      <c r="M127" s="262">
        <v>1</v>
      </c>
      <c r="N127" s="262">
        <v>0</v>
      </c>
      <c r="O127" s="262">
        <v>0</v>
      </c>
      <c r="P127" s="262">
        <v>0</v>
      </c>
      <c r="Q127" s="262">
        <v>0</v>
      </c>
      <c r="R127" s="263">
        <v>0</v>
      </c>
      <c r="S127" s="215">
        <f t="shared" si="2"/>
        <v>0.16666666666666666</v>
      </c>
    </row>
    <row r="128" spans="1:19" ht="79.5" thickBot="1">
      <c r="A128" s="528"/>
      <c r="B128" s="502"/>
      <c r="C128" s="468"/>
      <c r="D128" s="472"/>
      <c r="E128" s="319" t="s">
        <v>101</v>
      </c>
      <c r="F128" s="408">
        <v>1</v>
      </c>
      <c r="G128" s="409">
        <v>0</v>
      </c>
      <c r="H128" s="410">
        <v>0</v>
      </c>
      <c r="I128" s="270">
        <v>0</v>
      </c>
      <c r="J128" s="270">
        <v>0</v>
      </c>
      <c r="K128" s="270">
        <v>0</v>
      </c>
      <c r="L128" s="270">
        <v>1</v>
      </c>
      <c r="M128" s="219">
        <v>1</v>
      </c>
      <c r="N128" s="219">
        <v>0</v>
      </c>
      <c r="O128" s="270">
        <v>0</v>
      </c>
      <c r="P128" s="270">
        <v>0</v>
      </c>
      <c r="Q128" s="270">
        <v>0</v>
      </c>
      <c r="R128" s="271">
        <v>0</v>
      </c>
      <c r="S128" s="215">
        <f t="shared" si="2"/>
        <v>0.16666666666666666</v>
      </c>
    </row>
    <row r="129" spans="1:19" ht="79.5" thickBot="1">
      <c r="A129" s="528"/>
      <c r="B129" s="502"/>
      <c r="C129" s="468"/>
      <c r="D129" s="472" t="s">
        <v>56</v>
      </c>
      <c r="E129" s="319" t="s">
        <v>174</v>
      </c>
      <c r="F129" s="408">
        <v>1</v>
      </c>
      <c r="G129" s="411">
        <v>0</v>
      </c>
      <c r="H129" s="297">
        <v>0</v>
      </c>
      <c r="I129" s="219">
        <v>0</v>
      </c>
      <c r="J129" s="219">
        <v>0</v>
      </c>
      <c r="K129" s="219">
        <v>0</v>
      </c>
      <c r="L129" s="219">
        <v>0</v>
      </c>
      <c r="M129" s="219">
        <v>1</v>
      </c>
      <c r="N129" s="219">
        <v>0</v>
      </c>
      <c r="O129" s="219">
        <v>0</v>
      </c>
      <c r="P129" s="219">
        <v>0</v>
      </c>
      <c r="Q129" s="219">
        <v>0</v>
      </c>
      <c r="R129" s="221">
        <v>0</v>
      </c>
      <c r="S129" s="215">
        <f t="shared" si="2"/>
        <v>8.3333333333333329E-2</v>
      </c>
    </row>
    <row r="130" spans="1:19" ht="63.75" thickBot="1">
      <c r="A130" s="528"/>
      <c r="B130" s="502"/>
      <c r="C130" s="468"/>
      <c r="D130" s="472"/>
      <c r="E130" s="319" t="s">
        <v>57</v>
      </c>
      <c r="F130" s="408">
        <v>1</v>
      </c>
      <c r="G130" s="411">
        <v>0</v>
      </c>
      <c r="H130" s="297">
        <v>0</v>
      </c>
      <c r="I130" s="219">
        <v>0</v>
      </c>
      <c r="J130" s="219">
        <v>0</v>
      </c>
      <c r="K130" s="219">
        <v>0</v>
      </c>
      <c r="L130" s="219">
        <v>0</v>
      </c>
      <c r="M130" s="219">
        <v>1</v>
      </c>
      <c r="N130" s="219">
        <v>0</v>
      </c>
      <c r="O130" s="219">
        <v>0</v>
      </c>
      <c r="P130" s="219">
        <v>0</v>
      </c>
      <c r="Q130" s="219">
        <v>0</v>
      </c>
      <c r="R130" s="221">
        <v>0</v>
      </c>
      <c r="S130" s="215">
        <f t="shared" si="2"/>
        <v>8.3333333333333329E-2</v>
      </c>
    </row>
    <row r="131" spans="1:19" ht="32.25" thickBot="1">
      <c r="A131" s="528"/>
      <c r="B131" s="502"/>
      <c r="C131" s="468"/>
      <c r="D131" s="472"/>
      <c r="E131" s="319" t="s">
        <v>58</v>
      </c>
      <c r="F131" s="408">
        <v>1</v>
      </c>
      <c r="G131" s="411">
        <v>1</v>
      </c>
      <c r="H131" s="297">
        <v>0</v>
      </c>
      <c r="I131" s="219">
        <v>0</v>
      </c>
      <c r="J131" s="219">
        <v>0</v>
      </c>
      <c r="K131" s="219">
        <v>0</v>
      </c>
      <c r="L131" s="219">
        <v>1</v>
      </c>
      <c r="M131" s="219">
        <v>1</v>
      </c>
      <c r="N131" s="219">
        <v>0</v>
      </c>
      <c r="O131" s="219">
        <v>0</v>
      </c>
      <c r="P131" s="219">
        <v>0</v>
      </c>
      <c r="Q131" s="219">
        <v>0</v>
      </c>
      <c r="R131" s="221">
        <v>0</v>
      </c>
      <c r="S131" s="215">
        <f t="shared" si="2"/>
        <v>0.25</v>
      </c>
    </row>
    <row r="132" spans="1:19" ht="32.25" thickBot="1">
      <c r="A132" s="528"/>
      <c r="B132" s="502"/>
      <c r="C132" s="468"/>
      <c r="D132" s="322" t="s">
        <v>21</v>
      </c>
      <c r="E132" s="321" t="s">
        <v>22</v>
      </c>
      <c r="F132" s="408">
        <v>1</v>
      </c>
      <c r="G132" s="411">
        <v>0</v>
      </c>
      <c r="H132" s="297">
        <v>0</v>
      </c>
      <c r="I132" s="219">
        <v>0</v>
      </c>
      <c r="J132" s="219">
        <v>0</v>
      </c>
      <c r="K132" s="219" t="s">
        <v>112</v>
      </c>
      <c r="L132" s="219">
        <v>1</v>
      </c>
      <c r="M132" s="219">
        <v>1</v>
      </c>
      <c r="N132" s="219">
        <v>0</v>
      </c>
      <c r="O132" s="219">
        <v>0</v>
      </c>
      <c r="P132" s="219">
        <v>0</v>
      </c>
      <c r="Q132" s="219">
        <v>0</v>
      </c>
      <c r="R132" s="221">
        <v>0</v>
      </c>
      <c r="S132" s="215">
        <f t="shared" si="2"/>
        <v>0.16666666666666666</v>
      </c>
    </row>
    <row r="133" spans="1:19" ht="111" thickBot="1">
      <c r="A133" s="528"/>
      <c r="B133" s="502"/>
      <c r="C133" s="468"/>
      <c r="D133" s="322" t="s">
        <v>23</v>
      </c>
      <c r="E133" s="321" t="s">
        <v>201</v>
      </c>
      <c r="F133" s="408">
        <v>1</v>
      </c>
      <c r="G133" s="411">
        <v>0</v>
      </c>
      <c r="H133" s="297">
        <v>0</v>
      </c>
      <c r="I133" s="219">
        <v>0</v>
      </c>
      <c r="J133" s="219">
        <v>1</v>
      </c>
      <c r="K133" s="219">
        <v>1</v>
      </c>
      <c r="L133" s="219">
        <v>1</v>
      </c>
      <c r="M133" s="219">
        <v>1</v>
      </c>
      <c r="N133" s="219">
        <v>0</v>
      </c>
      <c r="O133" s="219">
        <v>0</v>
      </c>
      <c r="P133" s="219">
        <v>0</v>
      </c>
      <c r="Q133" s="219">
        <v>0</v>
      </c>
      <c r="R133" s="221">
        <v>0</v>
      </c>
      <c r="S133" s="215">
        <f t="shared" si="2"/>
        <v>0.33333333333333331</v>
      </c>
    </row>
    <row r="134" spans="1:19" ht="32.25" thickBot="1">
      <c r="A134" s="529"/>
      <c r="B134" s="503"/>
      <c r="C134" s="469"/>
      <c r="D134" s="323" t="s">
        <v>25</v>
      </c>
      <c r="E134" s="324" t="s">
        <v>162</v>
      </c>
      <c r="F134" s="412">
        <v>1</v>
      </c>
      <c r="G134" s="413">
        <v>0</v>
      </c>
      <c r="H134" s="414">
        <v>0</v>
      </c>
      <c r="I134" s="237">
        <v>0</v>
      </c>
      <c r="J134" s="237">
        <v>1</v>
      </c>
      <c r="K134" s="237">
        <v>1</v>
      </c>
      <c r="L134" s="237">
        <v>1</v>
      </c>
      <c r="M134" s="237">
        <v>1</v>
      </c>
      <c r="N134" s="237">
        <v>0</v>
      </c>
      <c r="O134" s="237">
        <v>0</v>
      </c>
      <c r="P134" s="237">
        <v>0</v>
      </c>
      <c r="Q134" s="237">
        <v>0</v>
      </c>
      <c r="R134" s="239">
        <v>0</v>
      </c>
      <c r="S134" s="215">
        <f t="shared" si="2"/>
        <v>0.33333333333333331</v>
      </c>
    </row>
  </sheetData>
  <mergeCells count="47">
    <mergeCell ref="A2:A134"/>
    <mergeCell ref="B2:B13"/>
    <mergeCell ref="C2:C13"/>
    <mergeCell ref="D3:D4"/>
    <mergeCell ref="D6:D10"/>
    <mergeCell ref="B14:B21"/>
    <mergeCell ref="C14:C21"/>
    <mergeCell ref="D14:D15"/>
    <mergeCell ref="D16:D17"/>
    <mergeCell ref="B22:B33"/>
    <mergeCell ref="C22:C28"/>
    <mergeCell ref="D23:D24"/>
    <mergeCell ref="C29:C33"/>
    <mergeCell ref="D31:D33"/>
    <mergeCell ref="B34:B37"/>
    <mergeCell ref="C34:C37"/>
    <mergeCell ref="D35:D36"/>
    <mergeCell ref="B38:B46"/>
    <mergeCell ref="C38:C46"/>
    <mergeCell ref="D40:D43"/>
    <mergeCell ref="B47:B54"/>
    <mergeCell ref="C47:C54"/>
    <mergeCell ref="D49:D50"/>
    <mergeCell ref="B106:B116"/>
    <mergeCell ref="C106:C116"/>
    <mergeCell ref="D109:D113"/>
    <mergeCell ref="B117:B134"/>
    <mergeCell ref="C117:C126"/>
    <mergeCell ref="D120:D123"/>
    <mergeCell ref="C127:C134"/>
    <mergeCell ref="D127:D128"/>
    <mergeCell ref="D129:D131"/>
    <mergeCell ref="C97:C105"/>
    <mergeCell ref="D99:D102"/>
    <mergeCell ref="B55:B105"/>
    <mergeCell ref="C55:C64"/>
    <mergeCell ref="D55:D56"/>
    <mergeCell ref="D57:D59"/>
    <mergeCell ref="D60:D62"/>
    <mergeCell ref="C65:C72"/>
    <mergeCell ref="D67:D69"/>
    <mergeCell ref="C73:C79"/>
    <mergeCell ref="D75:D76"/>
    <mergeCell ref="C80:C87"/>
    <mergeCell ref="D82:D84"/>
    <mergeCell ref="C88:C96"/>
    <mergeCell ref="D90:D93"/>
  </mergeCells>
  <hyperlinks>
    <hyperlink ref="G6" r:id="rId1" display="evaluaciones al personal\ANALISIS EVALUACIONES REALIZADAS preparación para examenes enero.odt"/>
    <hyperlink ref="H6" r:id="rId2" display="evaluaciones al personal\ANALISIS EVALUACIONES REALIZADAS direccionamiento estrategico febrero.docx"/>
    <hyperlink ref="I6" r:id="rId3" display="evaluaciones al personal\ANALISIS EVALUACIONES REALIZADAS Ingreso Consulta externa marzo.docx"/>
    <hyperlink ref="J6" r:id="rId4" display="evaluaciones al personal\ANALISIS EVALUACIONES REALIZADAS política de humanización abril.docx"/>
    <hyperlink ref="G2" r:id="rId5" display="seguimiento a oportunidad de consulta.ods"/>
    <hyperlink ref="H2" r:id="rId6" display="seguimiento a oportunidad de consulta.ods"/>
    <hyperlink ref="I2" r:id="rId7" display="seguimiento a oportunidad de consulta.ods"/>
    <hyperlink ref="J2" r:id="rId8" display="seguimiento a oportunidad de consulta.ods"/>
    <hyperlink ref="G7" r:id="rId9" display="ENCUESTAS HASTA ABRIL.xlsx"/>
    <hyperlink ref="H7" r:id="rId10" display="ENCUESTAS HASTA ABRIL.xlsx"/>
    <hyperlink ref="I7" r:id="rId11" display="ENCUESTAS HASTA ABRIL.xlsx"/>
    <hyperlink ref="J7" r:id="rId12" display="ENCUESTAS HASTA ABRIL.xlsx"/>
    <hyperlink ref="I8" r:id="rId13" display="llamada a pacientes.odt"/>
    <hyperlink ref="H22" r:id="rId14" display="cronograma documentacion 2017.xlsx"/>
    <hyperlink ref="G29" r:id="rId15" display="CRONOGRAMA capacitaciones apoyo dx 2017.xlsx"/>
    <hyperlink ref="H34" r:id="rId16" display="PLAN de ACTIVIDADES hasta abril.xlsx"/>
    <hyperlink ref="I39" r:id="rId17" display="CRONOGRAMA capacitaciones apoyo dx 2017.xlsx"/>
    <hyperlink ref="G49" r:id="rId18" display="DEMANDA INSATISFECHA  hasta abril.xlsx"/>
    <hyperlink ref="H67" r:id="rId19" display="EVENTOS ADVERSOS hasta abril.xlsx"/>
    <hyperlink ref="I106" r:id="rId20" display="cronograma documentacion 2017.xlsx"/>
    <hyperlink ref="I107" r:id="rId21" display="CRONOGRAMA capacitaciones apoyo dx 2017.xlsx"/>
    <hyperlink ref="H109" r:id="rId22" display="cronograma documentacion 2017.xlsx"/>
    <hyperlink ref="J118" r:id="rId23" display="evaluaciones al personal\ANALISIS EVALUACIONES REALIZADAS política de humanización abril.docx"/>
    <hyperlink ref="G127" r:id="rId24" display="CRONOGRAMA capacitaciones apoyo dx 2017.xlsx"/>
    <hyperlink ref="G35" r:id="rId25" display="actas comites de diciembre 2016, enero 2017, febrero 2017.pdf"/>
    <hyperlink ref="I35" r:id="rId26" display="actas de comites realizados el 07 marzo 2017.pdf"/>
    <hyperlink ref="H29" r:id="rId27" display="EVIDENCIA DE CAPACITACIONES HASTA ABRIL.pdf"/>
    <hyperlink ref="J3" r:id="rId28" display="seguimiento a oportunidad de consulta.ods"/>
    <hyperlink ref="J8" r:id="rId29" display="..\..\Doc Jefe Jenny\llamada a pacientes abril.odt"/>
    <hyperlink ref="J29" r:id="rId30" display="CRONOGRAMA capacitaciones apoyo dx 2017.xlsx"/>
    <hyperlink ref="J34" r:id="rId31" display="PLAN de ACTIVIDADES hasta abril.xlsx"/>
    <hyperlink ref="J49" r:id="rId32" display="DEMANDA INSATISFECHA  hasta abril.xlsx"/>
    <hyperlink ref="J51" r:id="rId33" display="No conformidades hasta abril.xlsx"/>
    <hyperlink ref="J67" r:id="rId34" display="EVENTOS ADVERSOS hasta abril.xlsx"/>
    <hyperlink ref="J22" r:id="rId35" display="CRONOGRAMA DOCUMENTACIÓN  APOYO DX.xlsx"/>
    <hyperlink ref="J35" r:id="rId36" display="firmas comites hc -etica- seguridad del pte  2017-05-23.pdf"/>
    <hyperlink ref="K2" r:id="rId37" display="consulta hasta mayo.xlsx"/>
    <hyperlink ref="K7" r:id="rId38" display="ENCUESTAS hasta mayo.xlsx"/>
    <hyperlink ref="K8" r:id="rId39" display="LLAMADA A PACIENTES MAYO.odt"/>
    <hyperlink ref="K13" r:id="rId40" display="capacitaciones y actas mayo.pdf"/>
    <hyperlink ref="K22" r:id="rId41" display="CRONOGRAMA DOCUMENTACIÓN  APOYO DX hasta mayo ok.xlsx"/>
    <hyperlink ref="K31" r:id="rId42" display="capacitaciones y actas mayo.pdf"/>
    <hyperlink ref="K32" r:id="rId43" display="evaluaciones al personal ok\ANALISIS EVALUACIONES REALIZADAS Guias de reaccion inmediata mayo.docx"/>
    <hyperlink ref="K34" r:id="rId44" display="PLAN de ACTIVIDADES hasta mayo.xlsx"/>
    <hyperlink ref="K36" r:id="rId45" display="firmas comites hc -etica- seguridad del pte  2017-05-23.pdf"/>
    <hyperlink ref="K41" r:id="rId46" display="LLAMADA A PACIENTES MAYO.odt"/>
    <hyperlink ref="K47" r:id="rId47" display="DEMANDA INSATISFECHA  hasta mayo.xlsx"/>
    <hyperlink ref="K51" r:id="rId48" display="no conformidades mayo.xlsx"/>
    <hyperlink ref="K66" r:id="rId49" display="capacitaciones y actas mayo.pdf"/>
    <hyperlink ref="K67" r:id="rId50" display="eventos adversos mayo.xlsx"/>
    <hyperlink ref="L2" r:id="rId51" display="consulta hasta junio.xlsx"/>
    <hyperlink ref="L6" r:id="rId52" display="ANALISIS evaluaciones abuso sexual, confidencialidad y seguridad del paciente Junio"/>
    <hyperlink ref="K6" r:id="rId53" display="ANALISIS EVALUACIONES REALIZADAS Guias de reaccion inmediata mayo"/>
    <hyperlink ref="L7" r:id="rId54" display="ENCUESTAS hasta Junio.xlsx"/>
    <hyperlink ref="L8" r:id="rId55" display="Llamada a pacientes JUNIO.odt"/>
    <hyperlink ref="L13" r:id="rId56" display="CAPACITACIONES Y ACTAS JUNIO.pdf"/>
    <hyperlink ref="L22" r:id="rId57" display="CRONOGRAMA DOCUMENTACIÓN  APOYO DX hasta junio.xlsx"/>
    <hyperlink ref="L34" r:id="rId58" display="PLAN de ACTIVIDADES hasta junio.xlsx"/>
    <hyperlink ref="L41" r:id="rId59" display="Llamada a pacientes JUNIO.odt"/>
    <hyperlink ref="L47" r:id="rId60" display="Demanda Insatisfecha hasta junio.xlsx"/>
    <hyperlink ref="L51" r:id="rId61" display="No conformidades Junio.xlsx"/>
    <hyperlink ref="L82" r:id="rId62" display="Llamada a pacientes JUNIO.odt"/>
    <hyperlink ref="L120" r:id="rId63" display="Llamada a pacientes JUNIO.odt"/>
    <hyperlink ref="M2" r:id="rId64" display="consulta hasta Julio ok.xlsx"/>
    <hyperlink ref="M4" r:id="rId65" display="Oportunidad reporte de examenes Julio.ods"/>
    <hyperlink ref="M6" r:id="rId66" display="evaluaciones al personal ok\ANALISIS EVALUACIONES REALIZADAS  plan de emergencias julio.docx"/>
    <hyperlink ref="M8" r:id="rId67" display="Llamada a pacientes Julio 116"/>
    <hyperlink ref="M13" r:id="rId68" display="Capacitaciones y actas julio.pdf"/>
    <hyperlink ref="M14" r:id="rId69" display="Encuetas de satisfaccion cliente interno.xls"/>
    <hyperlink ref="M18" r:id="rId70" display="ENCUESTAS hasta Julio OK.xlsx"/>
    <hyperlink ref="M22" r:id="rId71" display="CRONOGRAMA DOCUMENTACIÓN  APOYO DX hasta julio OK.xlsx"/>
    <hyperlink ref="M29" r:id="rId72" display="CRONOGRAMA capacitaciones apoyo dx 2017 hasta julio OK.xlsx"/>
    <hyperlink ref="M32" r:id="rId73" display="evaluaciones al personal ok\ANALISIS EVALUACIONES REALIZADAS  plan de emergencias julio.docx"/>
    <hyperlink ref="M34" r:id="rId74" display="PLAN de ACTIVIDADES hasta julio OK.xlsx"/>
  </hyperlinks>
  <pageMargins left="0.7" right="0.7" top="0.75" bottom="0.75" header="0.3" footer="0.3"/>
  <pageSetup orientation="portrait" r:id="rId75"/>
  <legacyDrawing r:id="rId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5:X8438"/>
  <sheetViews>
    <sheetView topLeftCell="A10" workbookViewId="0">
      <selection activeCell="I35" sqref="I35"/>
    </sheetView>
  </sheetViews>
  <sheetFormatPr baseColWidth="10" defaultRowHeight="15"/>
  <cols>
    <col min="1" max="1" width="16.5" style="85" customWidth="1"/>
    <col min="2" max="4" width="11" style="85"/>
    <col min="5" max="5" width="10.625" style="85" customWidth="1"/>
    <col min="6" max="16384" width="11" style="85"/>
  </cols>
  <sheetData>
    <row r="5" spans="1:14" ht="15.75" thickBot="1"/>
    <row r="6" spans="1:14" ht="78">
      <c r="A6" s="86" t="s">
        <v>434</v>
      </c>
      <c r="B6" s="87" t="s">
        <v>435</v>
      </c>
      <c r="C6" s="88" t="s">
        <v>5</v>
      </c>
      <c r="D6" s="88" t="s">
        <v>6</v>
      </c>
      <c r="E6" s="88" t="s">
        <v>7</v>
      </c>
      <c r="F6" s="88" t="s">
        <v>8</v>
      </c>
      <c r="G6" s="88" t="s">
        <v>9</v>
      </c>
      <c r="H6" s="88" t="s">
        <v>10</v>
      </c>
      <c r="I6" s="88" t="s">
        <v>11</v>
      </c>
      <c r="J6" s="88" t="s">
        <v>12</v>
      </c>
      <c r="K6" s="88" t="s">
        <v>13</v>
      </c>
      <c r="L6" s="88" t="s">
        <v>436</v>
      </c>
      <c r="M6" s="89" t="s">
        <v>437</v>
      </c>
      <c r="N6" s="89" t="s">
        <v>438</v>
      </c>
    </row>
    <row r="7" spans="1:14" ht="18.75">
      <c r="A7" s="90" t="s">
        <v>439</v>
      </c>
      <c r="B7" s="91">
        <v>281</v>
      </c>
      <c r="C7" s="91">
        <v>436</v>
      </c>
      <c r="D7" s="92">
        <v>422</v>
      </c>
      <c r="E7" s="93">
        <v>397</v>
      </c>
      <c r="F7" s="165">
        <v>395</v>
      </c>
      <c r="G7" s="418">
        <v>347</v>
      </c>
      <c r="H7" s="633">
        <v>349</v>
      </c>
      <c r="I7" s="94"/>
      <c r="J7" s="92"/>
      <c r="K7" s="91"/>
      <c r="L7" s="92"/>
      <c r="M7" s="95">
        <v>4104</v>
      </c>
      <c r="N7" s="96">
        <v>32.727272727272727</v>
      </c>
    </row>
    <row r="8" spans="1:14" ht="18.75">
      <c r="A8" s="90" t="s">
        <v>440</v>
      </c>
      <c r="B8" s="91">
        <v>44</v>
      </c>
      <c r="C8" s="91">
        <v>33</v>
      </c>
      <c r="D8" s="92">
        <v>37</v>
      </c>
      <c r="E8" s="93">
        <v>27</v>
      </c>
      <c r="F8" s="165">
        <v>23</v>
      </c>
      <c r="G8" s="418">
        <v>5</v>
      </c>
      <c r="H8" s="633">
        <v>47</v>
      </c>
      <c r="I8" s="94"/>
      <c r="J8" s="92"/>
      <c r="K8" s="91"/>
      <c r="L8" s="92"/>
      <c r="M8" s="95">
        <v>287</v>
      </c>
      <c r="N8" s="96">
        <v>2.3636363636363638</v>
      </c>
    </row>
    <row r="9" spans="1:14" ht="18.75">
      <c r="A9" s="90" t="s">
        <v>441</v>
      </c>
      <c r="B9" s="91">
        <v>389</v>
      </c>
      <c r="C9" s="91">
        <v>788</v>
      </c>
      <c r="D9" s="92">
        <v>1165</v>
      </c>
      <c r="E9" s="93">
        <v>1006</v>
      </c>
      <c r="F9" s="165">
        <v>1036</v>
      </c>
      <c r="G9" s="418">
        <v>1004</v>
      </c>
      <c r="H9" s="633">
        <v>1142</v>
      </c>
      <c r="I9" s="94"/>
      <c r="J9" s="92"/>
      <c r="K9" s="91"/>
      <c r="L9" s="92"/>
      <c r="M9" s="95">
        <v>2748</v>
      </c>
      <c r="N9" s="96">
        <v>7.5454545454545459</v>
      </c>
    </row>
    <row r="10" spans="1:14" ht="18.75">
      <c r="A10" s="90" t="s">
        <v>442</v>
      </c>
      <c r="B10" s="91">
        <v>23</v>
      </c>
      <c r="C10" s="91">
        <v>50</v>
      </c>
      <c r="D10" s="92">
        <v>41</v>
      </c>
      <c r="E10" s="93">
        <v>42</v>
      </c>
      <c r="F10" s="165">
        <v>29</v>
      </c>
      <c r="G10" s="418">
        <v>42</v>
      </c>
      <c r="H10" s="633">
        <v>18</v>
      </c>
      <c r="I10" s="94"/>
      <c r="J10" s="92"/>
      <c r="K10" s="91"/>
      <c r="L10" s="92"/>
      <c r="M10" s="95">
        <v>350</v>
      </c>
      <c r="N10" s="96">
        <v>1.0909090909090908</v>
      </c>
    </row>
    <row r="11" spans="1:14" ht="18.75">
      <c r="A11" s="90" t="s">
        <v>443</v>
      </c>
      <c r="B11" s="91">
        <v>274</v>
      </c>
      <c r="C11" s="91">
        <v>485</v>
      </c>
      <c r="D11" s="92">
        <v>411</v>
      </c>
      <c r="E11" s="93">
        <v>362</v>
      </c>
      <c r="F11" s="165">
        <v>500</v>
      </c>
      <c r="G11" s="418">
        <v>474</v>
      </c>
      <c r="H11" s="633">
        <v>475</v>
      </c>
      <c r="I11" s="94"/>
      <c r="J11" s="92"/>
      <c r="K11" s="91"/>
      <c r="L11" s="92"/>
      <c r="M11" s="95">
        <v>2555</v>
      </c>
      <c r="N11" s="96">
        <v>17.272727272727273</v>
      </c>
    </row>
    <row r="12" spans="1:14" ht="18.75">
      <c r="A12" s="90" t="s">
        <v>444</v>
      </c>
      <c r="B12" s="91">
        <v>350</v>
      </c>
      <c r="C12" s="91">
        <v>792</v>
      </c>
      <c r="D12" s="92">
        <v>706</v>
      </c>
      <c r="E12" s="93">
        <f>545+30</f>
        <v>575</v>
      </c>
      <c r="F12" s="165">
        <v>707</v>
      </c>
      <c r="G12" s="418">
        <v>695</v>
      </c>
      <c r="H12" s="633">
        <v>727</v>
      </c>
      <c r="I12" s="94"/>
      <c r="J12" s="92"/>
      <c r="K12" s="91"/>
      <c r="L12" s="92"/>
      <c r="M12" s="95">
        <v>7747</v>
      </c>
      <c r="N12" s="96">
        <v>87.545454545454547</v>
      </c>
    </row>
    <row r="13" spans="1:14" ht="18.75">
      <c r="A13" s="90" t="s">
        <v>445</v>
      </c>
      <c r="B13" s="91">
        <v>1356</v>
      </c>
      <c r="C13" s="91">
        <v>1700</v>
      </c>
      <c r="D13" s="92">
        <v>1954</v>
      </c>
      <c r="E13" s="93">
        <v>1349</v>
      </c>
      <c r="F13" s="165">
        <v>1459</v>
      </c>
      <c r="G13" s="418">
        <v>1146</v>
      </c>
      <c r="H13" s="633">
        <f>1256-462</f>
        <v>794</v>
      </c>
      <c r="I13" s="94"/>
      <c r="J13" s="92"/>
      <c r="K13" s="91"/>
      <c r="L13" s="92"/>
      <c r="M13" s="95">
        <v>15376</v>
      </c>
      <c r="N13" s="96">
        <v>208.45454545454547</v>
      </c>
    </row>
    <row r="14" spans="1:14" ht="18.75">
      <c r="A14" s="90" t="s">
        <v>446</v>
      </c>
      <c r="B14" s="91">
        <v>1177</v>
      </c>
      <c r="C14" s="91">
        <v>1129</v>
      </c>
      <c r="D14" s="92">
        <v>1654</v>
      </c>
      <c r="E14" s="93">
        <v>1481</v>
      </c>
      <c r="F14" s="165">
        <v>1156</v>
      </c>
      <c r="G14" s="418">
        <v>984</v>
      </c>
      <c r="H14" s="633">
        <v>1036</v>
      </c>
      <c r="I14" s="94"/>
      <c r="J14" s="92"/>
      <c r="K14" s="91"/>
      <c r="L14" s="92"/>
      <c r="M14" s="95">
        <v>8286</v>
      </c>
      <c r="N14" s="96">
        <v>65.454545454545453</v>
      </c>
    </row>
    <row r="15" spans="1:14" ht="18.75">
      <c r="A15" s="90" t="s">
        <v>447</v>
      </c>
      <c r="B15" s="91">
        <v>992</v>
      </c>
      <c r="C15" s="91">
        <v>1164</v>
      </c>
      <c r="D15" s="92">
        <v>1409</v>
      </c>
      <c r="E15" s="93">
        <v>1152</v>
      </c>
      <c r="F15" s="165">
        <v>1172</v>
      </c>
      <c r="G15" s="418">
        <v>1039</v>
      </c>
      <c r="H15" s="633">
        <v>560</v>
      </c>
      <c r="I15" s="94"/>
      <c r="J15" s="92"/>
      <c r="K15" s="91"/>
      <c r="L15" s="92"/>
      <c r="M15" s="95">
        <v>6440</v>
      </c>
      <c r="N15" s="96">
        <v>62.909090909090907</v>
      </c>
    </row>
    <row r="16" spans="1:14" ht="18.75">
      <c r="A16" s="90" t="s">
        <v>448</v>
      </c>
      <c r="B16" s="91">
        <v>221</v>
      </c>
      <c r="C16" s="91">
        <v>239</v>
      </c>
      <c r="D16" s="92">
        <v>288</v>
      </c>
      <c r="E16" s="93">
        <v>192</v>
      </c>
      <c r="F16" s="165">
        <v>329</v>
      </c>
      <c r="G16" s="418">
        <v>195</v>
      </c>
      <c r="H16" s="633">
        <v>246</v>
      </c>
      <c r="I16" s="94"/>
      <c r="J16" s="92"/>
      <c r="K16" s="91"/>
      <c r="L16" s="92"/>
      <c r="M16" s="95">
        <v>796</v>
      </c>
      <c r="N16" s="96">
        <v>3.2727272727272729</v>
      </c>
    </row>
    <row r="17" spans="1:14" ht="18.75">
      <c r="A17" s="90" t="s">
        <v>449</v>
      </c>
      <c r="B17" s="91">
        <v>411</v>
      </c>
      <c r="C17" s="91">
        <v>358</v>
      </c>
      <c r="D17" s="92">
        <v>445</v>
      </c>
      <c r="E17" s="93">
        <v>490</v>
      </c>
      <c r="F17" s="165">
        <v>496</v>
      </c>
      <c r="G17" s="418">
        <v>419</v>
      </c>
      <c r="H17" s="633">
        <v>370</v>
      </c>
      <c r="I17" s="94"/>
      <c r="J17" s="92"/>
      <c r="K17" s="91"/>
      <c r="L17" s="92"/>
      <c r="M17" s="95">
        <v>2403</v>
      </c>
      <c r="N17" s="96">
        <v>17.545454545454547</v>
      </c>
    </row>
    <row r="18" spans="1:14" ht="18.75">
      <c r="A18" s="90" t="s">
        <v>450</v>
      </c>
      <c r="B18" s="91">
        <v>1141</v>
      </c>
      <c r="C18" s="91">
        <v>1129</v>
      </c>
      <c r="D18" s="92">
        <v>1283</v>
      </c>
      <c r="E18" s="93">
        <v>1136</v>
      </c>
      <c r="F18" s="165">
        <v>1123</v>
      </c>
      <c r="G18" s="418">
        <v>1128</v>
      </c>
      <c r="H18" s="633">
        <v>966</v>
      </c>
      <c r="I18" s="94"/>
      <c r="J18" s="92"/>
      <c r="K18" s="91"/>
      <c r="L18" s="92"/>
      <c r="M18" s="95">
        <v>7041</v>
      </c>
      <c r="N18" s="96">
        <v>75</v>
      </c>
    </row>
    <row r="19" spans="1:14" ht="18.75">
      <c r="A19" s="90" t="s">
        <v>451</v>
      </c>
      <c r="B19" s="91">
        <v>914</v>
      </c>
      <c r="C19" s="91">
        <v>795</v>
      </c>
      <c r="D19" s="92">
        <v>949</v>
      </c>
      <c r="E19" s="93">
        <v>755</v>
      </c>
      <c r="F19" s="165">
        <v>851</v>
      </c>
      <c r="G19" s="418">
        <v>713</v>
      </c>
      <c r="H19" s="633">
        <v>488</v>
      </c>
      <c r="I19" s="94"/>
      <c r="J19" s="92"/>
      <c r="K19" s="91"/>
      <c r="L19" s="92"/>
      <c r="M19" s="95">
        <v>2706</v>
      </c>
      <c r="N19" s="96">
        <v>22.818181818181817</v>
      </c>
    </row>
    <row r="20" spans="1:14" ht="18.75">
      <c r="A20" s="90" t="s">
        <v>452</v>
      </c>
      <c r="B20" s="91">
        <v>1003</v>
      </c>
      <c r="C20" s="91">
        <v>1103</v>
      </c>
      <c r="D20" s="92">
        <v>985</v>
      </c>
      <c r="E20" s="93">
        <v>915</v>
      </c>
      <c r="F20" s="165">
        <v>1110</v>
      </c>
      <c r="G20" s="418">
        <v>871</v>
      </c>
      <c r="H20" s="633">
        <v>843</v>
      </c>
      <c r="I20" s="94"/>
      <c r="J20" s="92"/>
      <c r="K20" s="91"/>
      <c r="L20" s="92"/>
      <c r="M20" s="95">
        <v>5658</v>
      </c>
      <c r="N20" s="96">
        <v>64</v>
      </c>
    </row>
    <row r="21" spans="1:14" ht="18.75">
      <c r="A21" s="90" t="s">
        <v>453</v>
      </c>
      <c r="B21" s="91">
        <v>87</v>
      </c>
      <c r="C21" s="91">
        <v>271</v>
      </c>
      <c r="D21" s="92">
        <v>236</v>
      </c>
      <c r="E21" s="93">
        <v>59</v>
      </c>
      <c r="F21" s="165">
        <v>140</v>
      </c>
      <c r="G21" s="418">
        <v>68</v>
      </c>
      <c r="H21" s="633">
        <v>20</v>
      </c>
      <c r="I21" s="94"/>
      <c r="J21" s="92"/>
      <c r="K21" s="91"/>
      <c r="L21" s="92"/>
      <c r="M21" s="95">
        <v>481</v>
      </c>
      <c r="N21" s="96">
        <v>6.1818181818181817</v>
      </c>
    </row>
    <row r="22" spans="1:14" ht="18.75">
      <c r="A22" s="90" t="s">
        <v>454</v>
      </c>
      <c r="B22" s="91">
        <v>919</v>
      </c>
      <c r="C22" s="91">
        <v>858</v>
      </c>
      <c r="D22" s="92">
        <v>801</v>
      </c>
      <c r="E22" s="93">
        <v>782</v>
      </c>
      <c r="F22" s="165">
        <v>776</v>
      </c>
      <c r="G22" s="418">
        <v>595</v>
      </c>
      <c r="H22" s="633">
        <v>689</v>
      </c>
      <c r="I22" s="94"/>
      <c r="J22" s="92"/>
      <c r="K22" s="91"/>
      <c r="L22" s="92"/>
      <c r="M22" s="95">
        <v>4312</v>
      </c>
      <c r="N22" s="96">
        <v>35.090909090909093</v>
      </c>
    </row>
    <row r="23" spans="1:14" ht="18.75">
      <c r="A23" s="97" t="s">
        <v>455</v>
      </c>
      <c r="B23" s="98">
        <v>55</v>
      </c>
      <c r="C23" s="98">
        <v>13</v>
      </c>
      <c r="D23" s="99">
        <v>55</v>
      </c>
      <c r="E23" s="93">
        <v>39</v>
      </c>
      <c r="F23" s="166">
        <v>36</v>
      </c>
      <c r="G23" s="419">
        <v>30</v>
      </c>
      <c r="H23" s="634">
        <v>31</v>
      </c>
      <c r="I23" s="100"/>
      <c r="J23" s="99"/>
      <c r="K23" s="98"/>
      <c r="L23" s="99"/>
      <c r="M23" s="95">
        <v>370</v>
      </c>
      <c r="N23" s="96">
        <v>4</v>
      </c>
    </row>
    <row r="24" spans="1:14" ht="18.75">
      <c r="A24" s="101" t="s">
        <v>456</v>
      </c>
      <c r="B24" s="91">
        <v>39</v>
      </c>
      <c r="C24" s="91">
        <v>31</v>
      </c>
      <c r="D24" s="92">
        <v>37</v>
      </c>
      <c r="E24" s="93">
        <v>36</v>
      </c>
      <c r="F24" s="165">
        <v>0</v>
      </c>
      <c r="G24" s="416"/>
      <c r="H24" s="633">
        <v>0</v>
      </c>
      <c r="I24" s="94"/>
      <c r="J24" s="92"/>
      <c r="K24" s="91"/>
      <c r="L24" s="92"/>
      <c r="M24" s="95">
        <v>275</v>
      </c>
      <c r="N24" s="96">
        <v>2.8181818181818183</v>
      </c>
    </row>
    <row r="25" spans="1:14" ht="18.75">
      <c r="A25" s="101" t="s">
        <v>457</v>
      </c>
      <c r="B25" s="91">
        <v>34</v>
      </c>
      <c r="C25" s="91">
        <v>58</v>
      </c>
      <c r="D25" s="92">
        <v>87</v>
      </c>
      <c r="E25" s="93">
        <v>43</v>
      </c>
      <c r="F25" s="165">
        <v>57</v>
      </c>
      <c r="G25" s="418">
        <v>62</v>
      </c>
      <c r="H25" s="633">
        <v>68</v>
      </c>
      <c r="I25" s="94"/>
      <c r="J25" s="92"/>
      <c r="K25" s="91"/>
      <c r="L25" s="92"/>
      <c r="M25" s="95">
        <v>197</v>
      </c>
      <c r="N25" s="96">
        <v>2.9090909090909092</v>
      </c>
    </row>
    <row r="26" spans="1:14" ht="18.75">
      <c r="A26" s="101" t="s">
        <v>458</v>
      </c>
      <c r="B26" s="91">
        <v>213</v>
      </c>
      <c r="C26" s="91">
        <v>212</v>
      </c>
      <c r="D26" s="92">
        <v>220</v>
      </c>
      <c r="E26" s="93">
        <v>199</v>
      </c>
      <c r="F26" s="165">
        <v>213</v>
      </c>
      <c r="G26" s="418">
        <v>208</v>
      </c>
      <c r="H26" s="633">
        <v>197</v>
      </c>
      <c r="I26" s="94"/>
      <c r="J26" s="92"/>
      <c r="K26" s="91"/>
      <c r="L26" s="92"/>
      <c r="M26" s="95">
        <v>1435</v>
      </c>
      <c r="N26" s="96">
        <v>12</v>
      </c>
    </row>
    <row r="27" spans="1:14" ht="18.75">
      <c r="A27" s="101" t="s">
        <v>459</v>
      </c>
      <c r="B27" s="91">
        <v>490</v>
      </c>
      <c r="C27" s="91">
        <v>729</v>
      </c>
      <c r="D27" s="92">
        <v>490</v>
      </c>
      <c r="E27" s="93">
        <v>595</v>
      </c>
      <c r="F27" s="165">
        <v>464</v>
      </c>
      <c r="G27" s="418">
        <v>444</v>
      </c>
      <c r="H27" s="633">
        <v>462</v>
      </c>
      <c r="I27" s="94"/>
      <c r="J27" s="92"/>
      <c r="K27" s="91"/>
      <c r="L27" s="92"/>
      <c r="M27" s="95">
        <v>2569</v>
      </c>
      <c r="N27" s="96">
        <v>0</v>
      </c>
    </row>
    <row r="28" spans="1:14" ht="18.75">
      <c r="A28" s="101" t="s">
        <v>460</v>
      </c>
      <c r="B28" s="91">
        <v>33</v>
      </c>
      <c r="C28" s="91">
        <v>23</v>
      </c>
      <c r="D28" s="92">
        <v>31</v>
      </c>
      <c r="E28" s="93">
        <v>40</v>
      </c>
      <c r="F28" s="165">
        <v>38</v>
      </c>
      <c r="G28" s="418">
        <v>24</v>
      </c>
      <c r="H28" s="633">
        <v>77</v>
      </c>
      <c r="I28" s="94"/>
      <c r="J28" s="92"/>
      <c r="K28" s="91"/>
      <c r="L28" s="92"/>
      <c r="M28" s="95">
        <v>179</v>
      </c>
      <c r="N28" s="96">
        <v>1.9090909090909092</v>
      </c>
    </row>
    <row r="29" spans="1:14" ht="19.5" thickBot="1">
      <c r="A29" s="638" t="s">
        <v>487</v>
      </c>
      <c r="B29" s="91"/>
      <c r="C29" s="91"/>
      <c r="D29" s="92"/>
      <c r="E29" s="93"/>
      <c r="F29" s="165"/>
      <c r="G29" s="418"/>
      <c r="H29" s="633">
        <v>25</v>
      </c>
      <c r="I29" s="135"/>
      <c r="J29" s="134"/>
      <c r="K29" s="133"/>
      <c r="L29" s="134"/>
      <c r="M29" s="636"/>
      <c r="N29" s="637"/>
    </row>
    <row r="30" spans="1:14" ht="21">
      <c r="A30" s="102" t="s">
        <v>437</v>
      </c>
      <c r="B30" s="639">
        <v>10509</v>
      </c>
      <c r="C30" s="639">
        <v>12479</v>
      </c>
      <c r="D30" s="639">
        <v>12156</v>
      </c>
      <c r="E30" s="640">
        <v>11672</v>
      </c>
      <c r="F30" s="167">
        <f>+F7+F8+F9+F10+F11+F12+F13+F14+F15+F16+F17+F18+F19+F20+F21+F23+F22+F24+F25+F26+F27+F28</f>
        <v>12110</v>
      </c>
      <c r="G30" s="417">
        <f>+SUM(G7:G28)</f>
        <v>10493</v>
      </c>
      <c r="H30" s="635">
        <f>+SUM(H5:H29)</f>
        <v>9630</v>
      </c>
      <c r="I30" s="105"/>
      <c r="J30" s="104"/>
      <c r="K30" s="103"/>
      <c r="L30" s="106"/>
      <c r="M30" s="107">
        <v>8236</v>
      </c>
      <c r="N30" s="108">
        <v>748.72727272727275</v>
      </c>
    </row>
    <row r="31" spans="1:14" ht="21">
      <c r="D31" s="109"/>
      <c r="H31" s="635"/>
    </row>
    <row r="33" spans="8:8">
      <c r="H33" s="110"/>
    </row>
    <row r="8192" spans="1:24">
      <c r="A8192" s="111"/>
      <c r="B8192" s="111"/>
      <c r="C8192" s="111"/>
      <c r="D8192" s="111"/>
      <c r="E8192" s="111"/>
      <c r="F8192" s="111"/>
      <c r="G8192" s="111"/>
      <c r="H8192" s="111"/>
      <c r="I8192" s="111"/>
      <c r="J8192" s="111"/>
      <c r="K8192" s="111"/>
      <c r="L8192" s="111"/>
      <c r="M8192" s="111"/>
      <c r="N8192" s="111"/>
      <c r="O8192" s="111"/>
      <c r="P8192" s="111"/>
      <c r="Q8192" s="111"/>
      <c r="R8192" s="111"/>
      <c r="S8192" s="111"/>
      <c r="T8192" s="111"/>
      <c r="U8192" s="111"/>
      <c r="V8192" s="111"/>
      <c r="W8192" s="111"/>
      <c r="X8192" s="111"/>
    </row>
    <row r="8193" spans="1:24">
      <c r="A8193" s="111"/>
      <c r="B8193" s="111"/>
      <c r="C8193" s="111"/>
      <c r="D8193" s="111"/>
      <c r="E8193" s="111"/>
      <c r="F8193" s="111"/>
      <c r="G8193" s="111"/>
      <c r="H8193" s="111"/>
      <c r="I8193" s="111"/>
      <c r="J8193" s="111"/>
      <c r="K8193" s="111"/>
      <c r="L8193" s="111"/>
      <c r="M8193" s="111"/>
      <c r="N8193" s="111"/>
      <c r="O8193" s="111"/>
      <c r="P8193" s="111"/>
      <c r="Q8193" s="111"/>
      <c r="R8193" s="111"/>
      <c r="S8193" s="111"/>
      <c r="T8193" s="111"/>
      <c r="U8193" s="111"/>
      <c r="V8193" s="111"/>
      <c r="W8193" s="111"/>
      <c r="X8193" s="111"/>
    </row>
    <row r="8194" spans="1:24">
      <c r="A8194" s="111"/>
      <c r="B8194" s="111"/>
      <c r="C8194" s="111"/>
      <c r="D8194" s="111"/>
      <c r="E8194" s="111"/>
      <c r="F8194" s="111"/>
      <c r="G8194" s="111"/>
      <c r="H8194" s="111"/>
      <c r="I8194" s="111"/>
      <c r="J8194" s="111"/>
      <c r="K8194" s="111"/>
      <c r="L8194" s="111"/>
      <c r="M8194" s="111"/>
      <c r="N8194" s="111"/>
      <c r="O8194" s="111"/>
      <c r="P8194" s="111"/>
      <c r="Q8194" s="111"/>
      <c r="R8194" s="111"/>
      <c r="S8194" s="111"/>
      <c r="T8194" s="111"/>
      <c r="U8194" s="111"/>
      <c r="V8194" s="111"/>
      <c r="W8194" s="111"/>
      <c r="X8194" s="111"/>
    </row>
    <row r="8195" spans="1:24">
      <c r="A8195" s="111"/>
      <c r="B8195" s="111"/>
      <c r="C8195" s="111"/>
      <c r="D8195" s="111"/>
      <c r="E8195" s="111"/>
      <c r="F8195" s="111"/>
      <c r="G8195" s="111"/>
      <c r="H8195" s="111"/>
      <c r="I8195" s="111"/>
      <c r="J8195" s="111"/>
      <c r="K8195" s="111"/>
      <c r="L8195" s="111"/>
      <c r="M8195" s="111"/>
      <c r="N8195" s="111"/>
      <c r="O8195" s="111"/>
      <c r="P8195" s="111"/>
      <c r="Q8195" s="111"/>
      <c r="R8195" s="111"/>
      <c r="S8195" s="111"/>
      <c r="T8195" s="111"/>
      <c r="U8195" s="111"/>
      <c r="V8195" s="111"/>
      <c r="W8195" s="111"/>
      <c r="X8195" s="111"/>
    </row>
    <row r="8196" spans="1:24">
      <c r="A8196" s="111"/>
      <c r="B8196" s="111"/>
      <c r="C8196" s="111"/>
      <c r="D8196" s="111"/>
      <c r="E8196" s="111"/>
      <c r="F8196" s="111"/>
      <c r="G8196" s="111"/>
      <c r="H8196" s="111"/>
      <c r="I8196" s="111"/>
      <c r="J8196" s="111"/>
      <c r="K8196" s="111"/>
      <c r="L8196" s="111"/>
      <c r="M8196" s="111"/>
      <c r="N8196" s="111"/>
      <c r="O8196" s="111"/>
      <c r="P8196" s="111"/>
      <c r="Q8196" s="111"/>
      <c r="R8196" s="111"/>
      <c r="S8196" s="111"/>
      <c r="T8196" s="111"/>
      <c r="U8196" s="111"/>
      <c r="V8196" s="111"/>
      <c r="W8196" s="111"/>
      <c r="X8196" s="111"/>
    </row>
    <row r="8197" spans="1:24">
      <c r="A8197" s="111"/>
      <c r="B8197" s="111"/>
      <c r="C8197" s="111"/>
      <c r="D8197" s="111"/>
      <c r="E8197" s="111"/>
      <c r="F8197" s="111"/>
      <c r="G8197" s="111"/>
      <c r="H8197" s="111"/>
      <c r="I8197" s="111"/>
      <c r="J8197" s="111"/>
      <c r="K8197" s="111"/>
      <c r="L8197" s="111"/>
      <c r="M8197" s="111"/>
      <c r="N8197" s="111"/>
      <c r="O8197" s="111"/>
      <c r="P8197" s="111"/>
      <c r="Q8197" s="111"/>
      <c r="R8197" s="111"/>
      <c r="S8197" s="111"/>
      <c r="T8197" s="111"/>
      <c r="U8197" s="111"/>
      <c r="V8197" s="111"/>
      <c r="W8197" s="111"/>
      <c r="X8197" s="111"/>
    </row>
    <row r="8198" spans="1:24">
      <c r="A8198" s="111"/>
      <c r="B8198" s="111"/>
      <c r="C8198" s="111"/>
      <c r="D8198" s="111"/>
      <c r="E8198" s="111"/>
      <c r="F8198" s="111"/>
      <c r="G8198" s="111"/>
      <c r="H8198" s="111"/>
      <c r="I8198" s="111"/>
      <c r="J8198" s="111"/>
      <c r="K8198" s="111"/>
      <c r="L8198" s="111"/>
      <c r="M8198" s="111"/>
      <c r="N8198" s="111"/>
      <c r="O8198" s="111"/>
      <c r="P8198" s="111"/>
      <c r="Q8198" s="111"/>
      <c r="R8198" s="111"/>
      <c r="S8198" s="111"/>
      <c r="T8198" s="111"/>
      <c r="U8198" s="111"/>
      <c r="V8198" s="111"/>
      <c r="W8198" s="111"/>
      <c r="X8198" s="111"/>
    </row>
    <row r="8199" spans="1:24">
      <c r="A8199" s="111"/>
      <c r="B8199" s="111"/>
      <c r="C8199" s="111"/>
      <c r="D8199" s="111"/>
      <c r="E8199" s="111"/>
      <c r="F8199" s="111"/>
      <c r="G8199" s="111"/>
      <c r="H8199" s="111"/>
      <c r="I8199" s="111"/>
      <c r="J8199" s="111"/>
      <c r="K8199" s="111"/>
      <c r="L8199" s="111"/>
      <c r="M8199" s="111"/>
      <c r="N8199" s="111"/>
      <c r="O8199" s="111"/>
      <c r="P8199" s="111"/>
      <c r="Q8199" s="111"/>
      <c r="R8199" s="111"/>
      <c r="S8199" s="111"/>
      <c r="T8199" s="111"/>
      <c r="U8199" s="111"/>
      <c r="V8199" s="111"/>
      <c r="W8199" s="111"/>
      <c r="X8199" s="111"/>
    </row>
    <row r="8200" spans="1:24">
      <c r="A8200" s="111"/>
      <c r="B8200" s="111"/>
      <c r="C8200" s="111"/>
      <c r="D8200" s="111"/>
      <c r="E8200" s="111"/>
      <c r="F8200" s="111"/>
      <c r="G8200" s="111"/>
      <c r="H8200" s="111"/>
      <c r="I8200" s="111"/>
      <c r="J8200" s="111"/>
      <c r="K8200" s="111"/>
      <c r="L8200" s="111"/>
      <c r="M8200" s="111"/>
      <c r="N8200" s="111"/>
      <c r="O8200" s="111"/>
      <c r="P8200" s="111"/>
      <c r="Q8200" s="111"/>
      <c r="R8200" s="111"/>
      <c r="S8200" s="111"/>
      <c r="T8200" s="111"/>
      <c r="U8200" s="111"/>
      <c r="V8200" s="111"/>
      <c r="W8200" s="111"/>
      <c r="X8200" s="111"/>
    </row>
    <row r="8201" spans="1:24">
      <c r="A8201" s="111"/>
      <c r="B8201" s="111"/>
      <c r="C8201" s="111"/>
      <c r="D8201" s="111"/>
      <c r="E8201" s="111"/>
      <c r="F8201" s="111"/>
      <c r="G8201" s="111"/>
      <c r="H8201" s="111"/>
      <c r="I8201" s="111"/>
      <c r="J8201" s="111"/>
      <c r="K8201" s="111"/>
      <c r="L8201" s="111"/>
      <c r="M8201" s="111"/>
      <c r="N8201" s="111"/>
      <c r="O8201" s="111"/>
      <c r="P8201" s="111"/>
      <c r="Q8201" s="111"/>
      <c r="R8201" s="111"/>
      <c r="S8201" s="111"/>
      <c r="T8201" s="111"/>
      <c r="U8201" s="111"/>
      <c r="V8201" s="111"/>
      <c r="W8201" s="111"/>
      <c r="X8201" s="111"/>
    </row>
    <row r="8202" spans="1:24">
      <c r="A8202" s="111"/>
      <c r="B8202" s="111"/>
      <c r="C8202" s="111"/>
      <c r="D8202" s="111"/>
      <c r="E8202" s="111"/>
      <c r="F8202" s="111"/>
      <c r="G8202" s="111"/>
      <c r="H8202" s="111"/>
      <c r="I8202" s="111"/>
      <c r="J8202" s="111"/>
      <c r="K8202" s="111"/>
      <c r="L8202" s="111"/>
      <c r="M8202" s="111"/>
      <c r="N8202" s="111"/>
      <c r="O8202" s="111"/>
      <c r="P8202" s="111"/>
      <c r="Q8202" s="111"/>
      <c r="R8202" s="111"/>
      <c r="S8202" s="111"/>
      <c r="T8202" s="111"/>
      <c r="U8202" s="111"/>
      <c r="V8202" s="111"/>
      <c r="W8202" s="111"/>
      <c r="X8202" s="111"/>
    </row>
    <row r="8203" spans="1:24">
      <c r="A8203" s="111"/>
      <c r="B8203" s="111"/>
      <c r="C8203" s="111"/>
      <c r="D8203" s="111"/>
      <c r="E8203" s="111"/>
      <c r="F8203" s="111"/>
      <c r="G8203" s="111"/>
      <c r="H8203" s="111"/>
      <c r="I8203" s="111"/>
      <c r="J8203" s="111"/>
      <c r="K8203" s="111"/>
      <c r="L8203" s="111"/>
      <c r="M8203" s="111"/>
      <c r="N8203" s="111"/>
      <c r="O8203" s="111"/>
      <c r="P8203" s="111"/>
      <c r="Q8203" s="111"/>
      <c r="R8203" s="111"/>
      <c r="S8203" s="111"/>
      <c r="T8203" s="111"/>
      <c r="U8203" s="111"/>
      <c r="V8203" s="111"/>
      <c r="W8203" s="111"/>
      <c r="X8203" s="111"/>
    </row>
    <row r="8204" spans="1:24">
      <c r="A8204" s="111"/>
      <c r="B8204" s="111"/>
      <c r="C8204" s="111"/>
      <c r="D8204" s="111"/>
      <c r="E8204" s="111"/>
      <c r="F8204" s="111"/>
      <c r="G8204" s="111"/>
      <c r="H8204" s="111"/>
      <c r="I8204" s="111"/>
      <c r="J8204" s="111"/>
      <c r="K8204" s="111"/>
      <c r="L8204" s="111"/>
      <c r="M8204" s="111"/>
      <c r="N8204" s="111"/>
      <c r="O8204" s="111"/>
      <c r="P8204" s="111"/>
      <c r="Q8204" s="111"/>
      <c r="R8204" s="111"/>
      <c r="S8204" s="111"/>
      <c r="T8204" s="111"/>
      <c r="U8204" s="111"/>
      <c r="V8204" s="111"/>
      <c r="W8204" s="111"/>
      <c r="X8204" s="111"/>
    </row>
    <row r="8205" spans="1:24">
      <c r="A8205" s="111"/>
      <c r="B8205" s="111"/>
      <c r="C8205" s="111"/>
      <c r="D8205" s="111"/>
      <c r="E8205" s="111"/>
      <c r="F8205" s="111"/>
      <c r="G8205" s="111"/>
      <c r="H8205" s="111"/>
      <c r="I8205" s="111"/>
      <c r="J8205" s="111"/>
      <c r="K8205" s="111"/>
      <c r="L8205" s="111"/>
      <c r="M8205" s="111"/>
      <c r="N8205" s="111"/>
      <c r="O8205" s="111"/>
      <c r="P8205" s="111"/>
      <c r="Q8205" s="111"/>
      <c r="R8205" s="111"/>
      <c r="S8205" s="111"/>
      <c r="T8205" s="111"/>
      <c r="U8205" s="111"/>
      <c r="V8205" s="111"/>
      <c r="W8205" s="111"/>
      <c r="X8205" s="111"/>
    </row>
    <row r="8206" spans="1:24">
      <c r="A8206" s="111"/>
      <c r="B8206" s="111"/>
      <c r="C8206" s="111"/>
      <c r="D8206" s="111"/>
      <c r="E8206" s="111"/>
      <c r="F8206" s="111"/>
      <c r="G8206" s="111"/>
      <c r="H8206" s="111"/>
      <c r="I8206" s="111"/>
      <c r="J8206" s="111"/>
      <c r="K8206" s="111"/>
      <c r="L8206" s="111"/>
      <c r="M8206" s="111"/>
      <c r="N8206" s="111"/>
      <c r="O8206" s="111"/>
      <c r="P8206" s="111"/>
      <c r="Q8206" s="111"/>
      <c r="R8206" s="111"/>
      <c r="S8206" s="111"/>
      <c r="T8206" s="111"/>
      <c r="U8206" s="111"/>
      <c r="V8206" s="111"/>
      <c r="W8206" s="111"/>
      <c r="X8206" s="111"/>
    </row>
    <row r="8207" spans="1:24">
      <c r="A8207" s="111"/>
      <c r="B8207" s="111"/>
      <c r="C8207" s="111"/>
      <c r="D8207" s="111"/>
      <c r="E8207" s="111"/>
      <c r="F8207" s="111"/>
      <c r="G8207" s="111"/>
      <c r="H8207" s="111"/>
      <c r="I8207" s="111"/>
      <c r="J8207" s="111"/>
      <c r="K8207" s="111"/>
      <c r="L8207" s="111"/>
      <c r="M8207" s="111"/>
      <c r="N8207" s="111"/>
      <c r="O8207" s="111"/>
      <c r="P8207" s="111"/>
      <c r="Q8207" s="111"/>
      <c r="R8207" s="111"/>
      <c r="S8207" s="111"/>
      <c r="T8207" s="111"/>
      <c r="U8207" s="111"/>
      <c r="V8207" s="111"/>
      <c r="W8207" s="111"/>
      <c r="X8207" s="111"/>
    </row>
    <row r="8208" spans="1:24">
      <c r="A8208" s="111"/>
      <c r="B8208" s="111"/>
      <c r="C8208" s="111"/>
      <c r="D8208" s="111"/>
      <c r="E8208" s="111"/>
      <c r="F8208" s="111"/>
      <c r="G8208" s="111"/>
      <c r="H8208" s="111"/>
      <c r="I8208" s="111"/>
      <c r="J8208" s="111"/>
      <c r="K8208" s="111"/>
      <c r="L8208" s="111"/>
      <c r="M8208" s="111"/>
      <c r="N8208" s="111"/>
      <c r="O8208" s="111"/>
      <c r="P8208" s="111"/>
      <c r="Q8208" s="111"/>
      <c r="R8208" s="111"/>
      <c r="S8208" s="111"/>
      <c r="T8208" s="111"/>
      <c r="U8208" s="111"/>
      <c r="V8208" s="111"/>
      <c r="W8208" s="111"/>
      <c r="X8208" s="111"/>
    </row>
    <row r="8209" spans="1:24">
      <c r="A8209" s="111"/>
      <c r="B8209" s="111"/>
      <c r="C8209" s="111"/>
      <c r="D8209" s="111"/>
      <c r="E8209" s="111"/>
      <c r="F8209" s="111"/>
      <c r="G8209" s="111"/>
      <c r="H8209" s="111"/>
      <c r="I8209" s="111"/>
      <c r="J8209" s="111"/>
      <c r="K8209" s="111"/>
      <c r="L8209" s="111"/>
      <c r="M8209" s="111"/>
      <c r="N8209" s="111"/>
      <c r="O8209" s="111"/>
      <c r="P8209" s="111"/>
      <c r="Q8209" s="111"/>
      <c r="R8209" s="111"/>
      <c r="S8209" s="111"/>
      <c r="T8209" s="111"/>
      <c r="U8209" s="111"/>
      <c r="V8209" s="111"/>
      <c r="W8209" s="111"/>
      <c r="X8209" s="111"/>
    </row>
    <row r="8210" spans="1:24">
      <c r="A8210" s="111"/>
      <c r="B8210" s="111"/>
      <c r="C8210" s="111"/>
      <c r="D8210" s="111"/>
      <c r="E8210" s="111"/>
      <c r="F8210" s="111"/>
      <c r="G8210" s="111"/>
      <c r="H8210" s="111"/>
      <c r="I8210" s="111"/>
      <c r="J8210" s="111"/>
      <c r="K8210" s="111"/>
      <c r="L8210" s="111"/>
      <c r="M8210" s="111"/>
      <c r="N8210" s="111"/>
      <c r="O8210" s="111"/>
      <c r="P8210" s="111"/>
      <c r="Q8210" s="111"/>
      <c r="R8210" s="111"/>
      <c r="S8210" s="111"/>
      <c r="T8210" s="111"/>
      <c r="U8210" s="111"/>
      <c r="V8210" s="111"/>
      <c r="W8210" s="111"/>
      <c r="X8210" s="111"/>
    </row>
    <row r="8211" spans="1:24">
      <c r="A8211" s="111"/>
      <c r="B8211" s="111"/>
      <c r="C8211" s="111"/>
      <c r="D8211" s="111"/>
      <c r="E8211" s="111"/>
      <c r="F8211" s="111"/>
      <c r="G8211" s="111"/>
      <c r="H8211" s="111"/>
      <c r="I8211" s="111"/>
      <c r="J8211" s="111"/>
      <c r="K8211" s="111"/>
      <c r="L8211" s="111"/>
      <c r="M8211" s="111"/>
      <c r="N8211" s="111"/>
      <c r="O8211" s="111"/>
      <c r="P8211" s="111"/>
      <c r="Q8211" s="111"/>
      <c r="R8211" s="111"/>
      <c r="S8211" s="111"/>
      <c r="T8211" s="111"/>
      <c r="U8211" s="111"/>
      <c r="V8211" s="111"/>
      <c r="W8211" s="111"/>
      <c r="X8211" s="111"/>
    </row>
    <row r="8212" spans="1:24">
      <c r="A8212" s="111"/>
      <c r="B8212" s="111"/>
      <c r="C8212" s="111"/>
      <c r="D8212" s="111"/>
      <c r="E8212" s="111"/>
      <c r="F8212" s="111"/>
      <c r="G8212" s="111"/>
      <c r="H8212" s="111"/>
      <c r="I8212" s="111"/>
      <c r="J8212" s="111"/>
      <c r="K8212" s="111"/>
      <c r="L8212" s="111"/>
      <c r="M8212" s="111"/>
      <c r="N8212" s="111"/>
      <c r="O8212" s="111"/>
      <c r="P8212" s="111"/>
      <c r="Q8212" s="111"/>
      <c r="R8212" s="111"/>
      <c r="S8212" s="111"/>
      <c r="T8212" s="111"/>
      <c r="U8212" s="111"/>
      <c r="V8212" s="111"/>
      <c r="W8212" s="111"/>
      <c r="X8212" s="111"/>
    </row>
    <row r="8213" spans="1:24">
      <c r="A8213" s="111"/>
      <c r="B8213" s="111"/>
      <c r="C8213" s="111"/>
      <c r="D8213" s="111"/>
      <c r="E8213" s="111"/>
      <c r="F8213" s="111"/>
      <c r="G8213" s="111"/>
      <c r="H8213" s="111"/>
      <c r="I8213" s="111"/>
      <c r="J8213" s="111"/>
      <c r="K8213" s="111"/>
      <c r="L8213" s="111"/>
      <c r="M8213" s="111"/>
      <c r="N8213" s="111"/>
      <c r="O8213" s="111"/>
      <c r="P8213" s="111"/>
      <c r="Q8213" s="111"/>
      <c r="R8213" s="111"/>
      <c r="S8213" s="111"/>
      <c r="T8213" s="111"/>
      <c r="U8213" s="111"/>
      <c r="V8213" s="111"/>
      <c r="W8213" s="111"/>
      <c r="X8213" s="111"/>
    </row>
    <row r="8214" spans="1:24">
      <c r="A8214" s="111"/>
      <c r="B8214" s="111"/>
      <c r="C8214" s="111"/>
      <c r="D8214" s="111"/>
      <c r="E8214" s="111"/>
      <c r="F8214" s="111"/>
      <c r="G8214" s="111"/>
      <c r="H8214" s="111"/>
      <c r="I8214" s="111"/>
      <c r="J8214" s="111"/>
      <c r="K8214" s="111"/>
      <c r="L8214" s="111"/>
      <c r="M8214" s="111"/>
      <c r="N8214" s="111"/>
      <c r="O8214" s="111"/>
      <c r="P8214" s="111"/>
      <c r="Q8214" s="111"/>
      <c r="R8214" s="111"/>
      <c r="S8214" s="111"/>
      <c r="T8214" s="111"/>
      <c r="U8214" s="111"/>
      <c r="V8214" s="111"/>
      <c r="W8214" s="111"/>
      <c r="X8214" s="111"/>
    </row>
    <row r="8215" spans="1:24">
      <c r="A8215" s="111"/>
      <c r="B8215" s="111"/>
      <c r="C8215" s="111"/>
      <c r="D8215" s="111"/>
      <c r="E8215" s="111"/>
      <c r="F8215" s="111"/>
      <c r="G8215" s="111"/>
      <c r="H8215" s="111"/>
      <c r="I8215" s="111"/>
      <c r="J8215" s="111"/>
      <c r="K8215" s="111"/>
      <c r="L8215" s="111"/>
      <c r="M8215" s="111"/>
      <c r="N8215" s="111"/>
      <c r="O8215" s="111"/>
      <c r="P8215" s="111"/>
      <c r="Q8215" s="111"/>
      <c r="R8215" s="111"/>
      <c r="S8215" s="111"/>
      <c r="T8215" s="111"/>
      <c r="U8215" s="111"/>
      <c r="V8215" s="111"/>
      <c r="W8215" s="111"/>
      <c r="X8215" s="111"/>
    </row>
    <row r="8216" spans="1:24">
      <c r="A8216" s="111"/>
      <c r="B8216" s="111"/>
      <c r="C8216" s="111"/>
      <c r="D8216" s="111"/>
      <c r="E8216" s="111"/>
      <c r="F8216" s="111"/>
      <c r="G8216" s="111"/>
      <c r="H8216" s="111"/>
      <c r="I8216" s="111"/>
      <c r="J8216" s="111"/>
      <c r="K8216" s="111"/>
      <c r="L8216" s="111"/>
      <c r="M8216" s="111"/>
      <c r="N8216" s="111"/>
      <c r="O8216" s="111"/>
      <c r="P8216" s="111"/>
      <c r="Q8216" s="111"/>
      <c r="R8216" s="111"/>
      <c r="S8216" s="111"/>
      <c r="T8216" s="111"/>
      <c r="U8216" s="111"/>
      <c r="V8216" s="111"/>
      <c r="W8216" s="111"/>
      <c r="X8216" s="111"/>
    </row>
    <row r="8217" spans="1:24">
      <c r="A8217" s="111"/>
      <c r="B8217" s="111"/>
      <c r="C8217" s="111"/>
      <c r="D8217" s="111"/>
      <c r="E8217" s="111"/>
      <c r="F8217" s="111"/>
      <c r="G8217" s="111"/>
      <c r="H8217" s="111"/>
      <c r="I8217" s="111"/>
      <c r="J8217" s="111"/>
      <c r="K8217" s="111"/>
      <c r="L8217" s="111"/>
      <c r="M8217" s="111"/>
      <c r="N8217" s="111"/>
      <c r="O8217" s="111"/>
      <c r="P8217" s="111"/>
      <c r="Q8217" s="111"/>
      <c r="R8217" s="111"/>
      <c r="S8217" s="111"/>
      <c r="T8217" s="111"/>
      <c r="U8217" s="111"/>
      <c r="V8217" s="111"/>
      <c r="W8217" s="111"/>
      <c r="X8217" s="111"/>
    </row>
    <row r="8218" spans="1:24">
      <c r="A8218" s="111"/>
      <c r="B8218" s="111"/>
      <c r="C8218" s="111"/>
      <c r="D8218" s="111"/>
      <c r="E8218" s="111"/>
      <c r="F8218" s="111"/>
      <c r="G8218" s="111"/>
      <c r="H8218" s="111"/>
      <c r="I8218" s="111"/>
      <c r="J8218" s="111"/>
      <c r="K8218" s="111"/>
      <c r="L8218" s="111"/>
      <c r="M8218" s="111"/>
      <c r="N8218" s="111"/>
      <c r="O8218" s="111"/>
      <c r="P8218" s="111"/>
      <c r="Q8218" s="111"/>
      <c r="R8218" s="111"/>
      <c r="S8218" s="111"/>
      <c r="T8218" s="111"/>
      <c r="U8218" s="111"/>
      <c r="V8218" s="111"/>
      <c r="W8218" s="111"/>
      <c r="X8218" s="111"/>
    </row>
    <row r="8219" spans="1:24">
      <c r="A8219" s="111"/>
      <c r="B8219" s="111"/>
      <c r="C8219" s="111"/>
      <c r="D8219" s="111"/>
      <c r="E8219" s="111"/>
      <c r="F8219" s="111"/>
      <c r="G8219" s="111"/>
      <c r="H8219" s="111"/>
      <c r="I8219" s="111"/>
      <c r="J8219" s="111"/>
      <c r="K8219" s="111"/>
      <c r="L8219" s="111"/>
      <c r="M8219" s="111"/>
      <c r="N8219" s="111"/>
      <c r="O8219" s="111"/>
      <c r="P8219" s="111"/>
      <c r="Q8219" s="111"/>
      <c r="R8219" s="111"/>
      <c r="S8219" s="111"/>
      <c r="T8219" s="111"/>
      <c r="U8219" s="111"/>
      <c r="V8219" s="111"/>
      <c r="W8219" s="111"/>
      <c r="X8219" s="111"/>
    </row>
    <row r="8220" spans="1:24">
      <c r="A8220" s="111"/>
      <c r="B8220" s="111"/>
      <c r="C8220" s="111"/>
      <c r="D8220" s="111"/>
      <c r="E8220" s="111"/>
      <c r="F8220" s="111"/>
      <c r="G8220" s="111"/>
      <c r="H8220" s="111"/>
      <c r="I8220" s="111"/>
      <c r="J8220" s="111"/>
      <c r="K8220" s="111"/>
      <c r="L8220" s="111"/>
      <c r="M8220" s="111"/>
      <c r="N8220" s="111"/>
      <c r="O8220" s="111"/>
      <c r="P8220" s="111"/>
      <c r="Q8220" s="111"/>
      <c r="R8220" s="111"/>
      <c r="S8220" s="111"/>
      <c r="T8220" s="111"/>
      <c r="U8220" s="111"/>
      <c r="V8220" s="111"/>
      <c r="W8220" s="111"/>
      <c r="X8220" s="111"/>
    </row>
    <row r="8221" spans="1:24">
      <c r="A8221" s="111"/>
      <c r="B8221" s="111"/>
      <c r="C8221" s="111"/>
      <c r="D8221" s="111"/>
      <c r="E8221" s="111"/>
      <c r="F8221" s="111"/>
      <c r="G8221" s="111"/>
      <c r="H8221" s="111"/>
      <c r="I8221" s="111"/>
      <c r="J8221" s="111"/>
      <c r="K8221" s="111"/>
      <c r="L8221" s="111"/>
      <c r="M8221" s="111"/>
      <c r="N8221" s="111"/>
      <c r="O8221" s="111"/>
      <c r="P8221" s="111"/>
      <c r="Q8221" s="111"/>
      <c r="R8221" s="111"/>
      <c r="S8221" s="111"/>
      <c r="T8221" s="111"/>
      <c r="U8221" s="111"/>
      <c r="V8221" s="111"/>
      <c r="W8221" s="111"/>
      <c r="X8221" s="111"/>
    </row>
    <row r="8222" spans="1:24">
      <c r="A8222" s="111"/>
      <c r="B8222" s="111"/>
      <c r="C8222" s="111"/>
      <c r="D8222" s="111"/>
      <c r="E8222" s="111"/>
      <c r="F8222" s="111"/>
      <c r="G8222" s="111"/>
      <c r="H8222" s="111"/>
      <c r="I8222" s="111"/>
      <c r="J8222" s="111"/>
      <c r="K8222" s="111"/>
      <c r="L8222" s="111"/>
      <c r="M8222" s="111"/>
      <c r="N8222" s="111"/>
      <c r="O8222" s="111"/>
      <c r="P8222" s="111"/>
      <c r="Q8222" s="111"/>
      <c r="R8222" s="111"/>
      <c r="S8222" s="111"/>
      <c r="T8222" s="111"/>
      <c r="U8222" s="111"/>
      <c r="V8222" s="111"/>
      <c r="W8222" s="111"/>
      <c r="X8222" s="111"/>
    </row>
    <row r="8223" spans="1:24">
      <c r="A8223" s="111"/>
      <c r="B8223" s="111"/>
      <c r="C8223" s="111"/>
      <c r="D8223" s="111"/>
      <c r="E8223" s="111"/>
      <c r="F8223" s="111"/>
      <c r="G8223" s="111"/>
      <c r="H8223" s="111"/>
      <c r="I8223" s="111"/>
      <c r="J8223" s="111"/>
      <c r="K8223" s="111"/>
      <c r="L8223" s="111"/>
      <c r="M8223" s="111"/>
      <c r="N8223" s="111"/>
      <c r="O8223" s="111"/>
      <c r="P8223" s="111"/>
      <c r="Q8223" s="111"/>
      <c r="R8223" s="111"/>
      <c r="S8223" s="111"/>
      <c r="T8223" s="111"/>
      <c r="U8223" s="111"/>
      <c r="V8223" s="111"/>
      <c r="W8223" s="111"/>
      <c r="X8223" s="111"/>
    </row>
    <row r="8224" spans="1:24">
      <c r="A8224" s="111"/>
      <c r="B8224" s="111"/>
      <c r="C8224" s="111"/>
      <c r="D8224" s="111"/>
      <c r="E8224" s="111"/>
      <c r="F8224" s="111"/>
      <c r="G8224" s="111"/>
      <c r="H8224" s="111"/>
      <c r="I8224" s="111"/>
      <c r="J8224" s="111"/>
      <c r="K8224" s="111"/>
      <c r="L8224" s="111"/>
      <c r="M8224" s="111"/>
      <c r="N8224" s="111"/>
      <c r="O8224" s="111"/>
      <c r="P8224" s="111"/>
      <c r="Q8224" s="111"/>
      <c r="R8224" s="111"/>
      <c r="S8224" s="111"/>
      <c r="T8224" s="111"/>
      <c r="U8224" s="111"/>
      <c r="V8224" s="111"/>
      <c r="W8224" s="111"/>
      <c r="X8224" s="111"/>
    </row>
    <row r="8225" spans="1:24">
      <c r="A8225" s="111"/>
      <c r="B8225" s="111"/>
      <c r="C8225" s="111"/>
      <c r="D8225" s="111"/>
      <c r="E8225" s="111"/>
      <c r="F8225" s="111"/>
      <c r="G8225" s="111"/>
      <c r="H8225" s="111"/>
      <c r="I8225" s="111"/>
      <c r="J8225" s="111"/>
      <c r="K8225" s="111"/>
      <c r="L8225" s="111"/>
      <c r="M8225" s="111"/>
      <c r="N8225" s="111"/>
      <c r="O8225" s="111"/>
      <c r="P8225" s="111"/>
      <c r="Q8225" s="111"/>
      <c r="R8225" s="111"/>
      <c r="S8225" s="111"/>
      <c r="T8225" s="111"/>
      <c r="U8225" s="111"/>
      <c r="V8225" s="111"/>
      <c r="W8225" s="111"/>
      <c r="X8225" s="111"/>
    </row>
    <row r="8226" spans="1:24">
      <c r="A8226" s="111"/>
      <c r="B8226" s="111"/>
      <c r="C8226" s="111"/>
      <c r="D8226" s="111"/>
      <c r="E8226" s="111"/>
      <c r="F8226" s="111"/>
      <c r="G8226" s="111"/>
      <c r="H8226" s="111"/>
      <c r="I8226" s="111"/>
      <c r="J8226" s="111"/>
      <c r="K8226" s="111"/>
      <c r="L8226" s="111"/>
      <c r="M8226" s="111"/>
      <c r="N8226" s="111"/>
      <c r="O8226" s="111"/>
      <c r="P8226" s="111"/>
      <c r="Q8226" s="111"/>
      <c r="R8226" s="111"/>
      <c r="S8226" s="111"/>
      <c r="T8226" s="111"/>
      <c r="U8226" s="111"/>
      <c r="V8226" s="111"/>
      <c r="W8226" s="111"/>
      <c r="X8226" s="111"/>
    </row>
    <row r="8227" spans="1:24">
      <c r="A8227" s="111"/>
      <c r="B8227" s="111"/>
      <c r="C8227" s="111"/>
      <c r="D8227" s="111"/>
      <c r="E8227" s="111"/>
      <c r="F8227" s="111"/>
      <c r="G8227" s="111"/>
      <c r="H8227" s="111"/>
      <c r="I8227" s="111"/>
      <c r="J8227" s="111"/>
      <c r="K8227" s="111"/>
      <c r="L8227" s="111"/>
      <c r="M8227" s="111"/>
      <c r="N8227" s="111"/>
      <c r="O8227" s="111"/>
      <c r="P8227" s="111"/>
      <c r="Q8227" s="111"/>
      <c r="R8227" s="111"/>
      <c r="S8227" s="111"/>
      <c r="T8227" s="111"/>
      <c r="U8227" s="111"/>
      <c r="V8227" s="111"/>
      <c r="W8227" s="111"/>
      <c r="X8227" s="111"/>
    </row>
    <row r="8228" spans="1:24">
      <c r="A8228" s="111"/>
      <c r="B8228" s="111"/>
      <c r="C8228" s="111"/>
      <c r="D8228" s="111"/>
      <c r="E8228" s="111"/>
      <c r="F8228" s="111"/>
      <c r="G8228" s="111"/>
      <c r="H8228" s="111"/>
      <c r="I8228" s="111"/>
      <c r="J8228" s="111"/>
      <c r="K8228" s="111"/>
      <c r="L8228" s="111"/>
      <c r="M8228" s="111"/>
      <c r="N8228" s="111"/>
      <c r="O8228" s="111"/>
      <c r="P8228" s="111"/>
      <c r="Q8228" s="111"/>
      <c r="R8228" s="111"/>
      <c r="S8228" s="111"/>
      <c r="T8228" s="111"/>
      <c r="U8228" s="111"/>
      <c r="V8228" s="111"/>
      <c r="W8228" s="111"/>
      <c r="X8228" s="111"/>
    </row>
    <row r="8229" spans="1:24">
      <c r="A8229" s="111"/>
      <c r="B8229" s="111"/>
      <c r="C8229" s="111"/>
      <c r="D8229" s="111"/>
      <c r="E8229" s="111"/>
      <c r="F8229" s="111"/>
      <c r="G8229" s="111"/>
      <c r="H8229" s="111"/>
      <c r="I8229" s="111"/>
      <c r="J8229" s="111"/>
      <c r="K8229" s="111"/>
      <c r="L8229" s="111"/>
      <c r="M8229" s="111"/>
      <c r="N8229" s="111"/>
      <c r="O8229" s="111"/>
      <c r="P8229" s="111"/>
      <c r="Q8229" s="111"/>
      <c r="R8229" s="111"/>
      <c r="S8229" s="111"/>
      <c r="T8229" s="111"/>
      <c r="U8229" s="111"/>
      <c r="V8229" s="111"/>
      <c r="W8229" s="111"/>
      <c r="X8229" s="111"/>
    </row>
    <row r="8230" spans="1:24">
      <c r="A8230" s="111"/>
      <c r="B8230" s="111"/>
      <c r="C8230" s="111"/>
      <c r="D8230" s="111"/>
      <c r="E8230" s="111"/>
      <c r="F8230" s="111"/>
      <c r="G8230" s="111"/>
      <c r="H8230" s="111"/>
      <c r="I8230" s="111"/>
      <c r="J8230" s="111"/>
      <c r="K8230" s="111"/>
      <c r="L8230" s="111"/>
      <c r="M8230" s="111"/>
      <c r="N8230" s="111"/>
      <c r="O8230" s="111"/>
      <c r="P8230" s="111"/>
      <c r="Q8230" s="111"/>
      <c r="R8230" s="111"/>
      <c r="S8230" s="111"/>
      <c r="T8230" s="111"/>
      <c r="U8230" s="111"/>
      <c r="V8230" s="111"/>
      <c r="W8230" s="111"/>
      <c r="X8230" s="111"/>
    </row>
    <row r="8231" spans="1:24">
      <c r="A8231" s="111"/>
      <c r="B8231" s="111"/>
      <c r="C8231" s="111"/>
      <c r="D8231" s="111"/>
      <c r="E8231" s="111"/>
      <c r="F8231" s="111"/>
      <c r="G8231" s="111"/>
      <c r="H8231" s="111"/>
      <c r="I8231" s="111"/>
      <c r="J8231" s="111"/>
      <c r="K8231" s="111"/>
      <c r="L8231" s="111"/>
      <c r="M8231" s="111"/>
      <c r="N8231" s="111"/>
      <c r="O8231" s="111"/>
      <c r="P8231" s="111"/>
      <c r="Q8231" s="111"/>
      <c r="R8231" s="111"/>
      <c r="S8231" s="111"/>
      <c r="T8231" s="111"/>
      <c r="U8231" s="111"/>
      <c r="V8231" s="111"/>
      <c r="W8231" s="111"/>
      <c r="X8231" s="111"/>
    </row>
    <row r="8232" spans="1:24">
      <c r="A8232" s="111"/>
      <c r="B8232" s="111"/>
      <c r="C8232" s="111"/>
      <c r="D8232" s="111"/>
      <c r="E8232" s="111"/>
      <c r="F8232" s="111"/>
      <c r="G8232" s="111"/>
      <c r="H8232" s="111"/>
      <c r="I8232" s="111"/>
      <c r="J8232" s="111"/>
      <c r="K8232" s="111"/>
      <c r="L8232" s="111"/>
      <c r="M8232" s="111"/>
      <c r="N8232" s="111"/>
      <c r="O8232" s="111"/>
      <c r="P8232" s="111"/>
      <c r="Q8232" s="111"/>
      <c r="R8232" s="111"/>
      <c r="S8232" s="111"/>
      <c r="T8232" s="111"/>
      <c r="U8232" s="111"/>
      <c r="V8232" s="111"/>
      <c r="W8232" s="111"/>
      <c r="X8232" s="111"/>
    </row>
    <row r="8233" spans="1:24">
      <c r="A8233" s="111"/>
      <c r="B8233" s="111"/>
      <c r="C8233" s="111"/>
      <c r="D8233" s="111"/>
      <c r="E8233" s="111"/>
      <c r="F8233" s="111"/>
      <c r="G8233" s="111"/>
      <c r="H8233" s="111"/>
      <c r="I8233" s="111"/>
      <c r="J8233" s="111"/>
      <c r="K8233" s="111"/>
      <c r="L8233" s="111"/>
      <c r="M8233" s="111"/>
      <c r="N8233" s="111"/>
      <c r="O8233" s="111"/>
      <c r="P8233" s="111"/>
      <c r="Q8233" s="111"/>
      <c r="R8233" s="111"/>
      <c r="S8233" s="111"/>
      <c r="T8233" s="111"/>
      <c r="U8233" s="111"/>
      <c r="V8233" s="111"/>
      <c r="W8233" s="111"/>
      <c r="X8233" s="111"/>
    </row>
    <row r="8234" spans="1:24">
      <c r="A8234" s="111"/>
      <c r="B8234" s="111"/>
      <c r="C8234" s="111"/>
      <c r="D8234" s="111"/>
      <c r="E8234" s="111"/>
      <c r="F8234" s="111"/>
      <c r="G8234" s="111"/>
      <c r="H8234" s="111"/>
      <c r="I8234" s="111"/>
      <c r="J8234" s="111"/>
      <c r="K8234" s="111"/>
      <c r="L8234" s="111"/>
      <c r="M8234" s="111"/>
      <c r="N8234" s="111"/>
      <c r="O8234" s="111"/>
      <c r="P8234" s="111"/>
      <c r="Q8234" s="111"/>
      <c r="R8234" s="111"/>
      <c r="S8234" s="111"/>
      <c r="T8234" s="111"/>
      <c r="U8234" s="111"/>
      <c r="V8234" s="111"/>
      <c r="W8234" s="111"/>
      <c r="X8234" s="111"/>
    </row>
    <row r="8235" spans="1:24">
      <c r="A8235" s="111"/>
      <c r="B8235" s="111"/>
      <c r="C8235" s="111"/>
      <c r="D8235" s="111"/>
      <c r="E8235" s="111"/>
      <c r="F8235" s="111"/>
      <c r="G8235" s="111"/>
      <c r="H8235" s="111"/>
      <c r="I8235" s="111"/>
      <c r="J8235" s="111"/>
      <c r="K8235" s="111"/>
      <c r="L8235" s="111"/>
      <c r="M8235" s="111"/>
      <c r="N8235" s="111"/>
      <c r="O8235" s="111"/>
      <c r="P8235" s="111"/>
      <c r="Q8235" s="111"/>
      <c r="R8235" s="111"/>
      <c r="S8235" s="111"/>
      <c r="T8235" s="111"/>
      <c r="U8235" s="111"/>
      <c r="V8235" s="111"/>
      <c r="W8235" s="111"/>
      <c r="X8235" s="111"/>
    </row>
    <row r="8236" spans="1:24">
      <c r="A8236" s="111"/>
      <c r="B8236" s="111"/>
      <c r="C8236" s="111"/>
      <c r="D8236" s="111"/>
      <c r="E8236" s="111"/>
      <c r="F8236" s="111"/>
      <c r="G8236" s="111"/>
      <c r="H8236" s="111"/>
      <c r="I8236" s="111"/>
      <c r="J8236" s="111"/>
      <c r="K8236" s="111"/>
      <c r="L8236" s="111"/>
      <c r="M8236" s="111"/>
      <c r="N8236" s="111"/>
      <c r="O8236" s="111"/>
      <c r="P8236" s="111"/>
      <c r="Q8236" s="111"/>
      <c r="R8236" s="111"/>
      <c r="S8236" s="111"/>
      <c r="T8236" s="111"/>
      <c r="U8236" s="111"/>
      <c r="V8236" s="111"/>
      <c r="W8236" s="111"/>
      <c r="X8236" s="111"/>
    </row>
    <row r="8237" spans="1:24">
      <c r="A8237" s="111"/>
      <c r="B8237" s="111"/>
      <c r="C8237" s="111"/>
      <c r="D8237" s="111"/>
      <c r="E8237" s="111"/>
      <c r="F8237" s="111"/>
      <c r="G8237" s="111"/>
      <c r="H8237" s="111"/>
      <c r="I8237" s="111"/>
      <c r="J8237" s="111"/>
      <c r="K8237" s="111"/>
      <c r="L8237" s="111"/>
      <c r="M8237" s="111"/>
      <c r="N8237" s="111"/>
      <c r="O8237" s="111"/>
      <c r="P8237" s="111"/>
      <c r="Q8237" s="111"/>
      <c r="R8237" s="111"/>
      <c r="S8237" s="111"/>
      <c r="T8237" s="111"/>
      <c r="U8237" s="111"/>
      <c r="V8237" s="111"/>
      <c r="W8237" s="111"/>
      <c r="X8237" s="111"/>
    </row>
    <row r="8238" spans="1:24">
      <c r="A8238" s="111"/>
      <c r="B8238" s="111"/>
      <c r="C8238" s="111"/>
      <c r="D8238" s="111"/>
      <c r="E8238" s="111"/>
      <c r="F8238" s="111"/>
      <c r="G8238" s="111"/>
      <c r="H8238" s="111"/>
      <c r="I8238" s="111"/>
      <c r="J8238" s="111"/>
      <c r="K8238" s="111"/>
      <c r="L8238" s="111"/>
      <c r="M8238" s="111"/>
      <c r="N8238" s="111"/>
      <c r="O8238" s="111"/>
      <c r="P8238" s="111"/>
      <c r="Q8238" s="111"/>
      <c r="R8238" s="111"/>
      <c r="S8238" s="111"/>
      <c r="T8238" s="111"/>
      <c r="U8238" s="111"/>
      <c r="V8238" s="111"/>
      <c r="W8238" s="111"/>
      <c r="X8238" s="111"/>
    </row>
    <row r="8239" spans="1:24">
      <c r="A8239" s="111"/>
      <c r="B8239" s="111"/>
      <c r="C8239" s="111"/>
      <c r="D8239" s="111"/>
      <c r="E8239" s="111"/>
      <c r="F8239" s="111"/>
      <c r="G8239" s="111"/>
      <c r="H8239" s="111"/>
      <c r="I8239" s="111"/>
      <c r="J8239" s="111"/>
      <c r="K8239" s="111"/>
      <c r="L8239" s="111"/>
      <c r="M8239" s="111"/>
      <c r="N8239" s="111"/>
      <c r="O8239" s="111"/>
      <c r="P8239" s="111"/>
      <c r="Q8239" s="111"/>
      <c r="R8239" s="111"/>
      <c r="S8239" s="111"/>
      <c r="T8239" s="111"/>
      <c r="U8239" s="111"/>
      <c r="V8239" s="111"/>
      <c r="W8239" s="111"/>
      <c r="X8239" s="111"/>
    </row>
    <row r="8240" spans="1:24">
      <c r="A8240" s="111"/>
      <c r="B8240" s="111"/>
      <c r="C8240" s="111"/>
      <c r="D8240" s="111"/>
      <c r="E8240" s="111"/>
      <c r="F8240" s="111"/>
      <c r="G8240" s="111"/>
      <c r="H8240" s="111"/>
      <c r="I8240" s="111"/>
      <c r="J8240" s="111"/>
      <c r="K8240" s="111"/>
      <c r="L8240" s="111"/>
      <c r="M8240" s="111"/>
      <c r="N8240" s="111"/>
      <c r="O8240" s="111"/>
      <c r="P8240" s="111"/>
      <c r="Q8240" s="111"/>
      <c r="R8240" s="111"/>
      <c r="S8240" s="111"/>
      <c r="T8240" s="111"/>
      <c r="U8240" s="111"/>
      <c r="V8240" s="111"/>
      <c r="W8240" s="111"/>
      <c r="X8240" s="111"/>
    </row>
    <row r="8241" spans="1:24">
      <c r="A8241" s="111"/>
      <c r="B8241" s="111"/>
      <c r="C8241" s="111"/>
      <c r="D8241" s="111"/>
      <c r="E8241" s="111"/>
      <c r="F8241" s="111"/>
      <c r="G8241" s="111"/>
      <c r="H8241" s="111"/>
      <c r="I8241" s="111"/>
      <c r="J8241" s="111"/>
      <c r="K8241" s="111"/>
      <c r="L8241" s="111"/>
      <c r="M8241" s="111"/>
      <c r="N8241" s="111"/>
      <c r="O8241" s="111"/>
      <c r="P8241" s="111"/>
      <c r="Q8241" s="111"/>
      <c r="R8241" s="111"/>
      <c r="S8241" s="111"/>
      <c r="T8241" s="111"/>
      <c r="U8241" s="111"/>
      <c r="V8241" s="111"/>
      <c r="W8241" s="111"/>
      <c r="X8241" s="111"/>
    </row>
    <row r="8242" spans="1:24">
      <c r="A8242" s="111"/>
      <c r="B8242" s="111"/>
      <c r="C8242" s="111"/>
      <c r="D8242" s="111"/>
      <c r="E8242" s="111"/>
      <c r="F8242" s="111"/>
      <c r="G8242" s="111"/>
      <c r="H8242" s="111"/>
      <c r="I8242" s="111"/>
      <c r="J8242" s="111"/>
      <c r="K8242" s="111"/>
      <c r="L8242" s="111"/>
      <c r="M8242" s="111"/>
      <c r="N8242" s="111"/>
      <c r="O8242" s="111"/>
      <c r="P8242" s="111"/>
      <c r="Q8242" s="111"/>
      <c r="R8242" s="111"/>
      <c r="S8242" s="111"/>
      <c r="T8242" s="111"/>
      <c r="U8242" s="111"/>
      <c r="V8242" s="111"/>
      <c r="W8242" s="111"/>
      <c r="X8242" s="111"/>
    </row>
    <row r="8243" spans="1:24">
      <c r="A8243" s="111"/>
      <c r="B8243" s="111"/>
      <c r="C8243" s="111"/>
      <c r="D8243" s="111"/>
      <c r="E8243" s="111"/>
      <c r="F8243" s="111"/>
      <c r="G8243" s="111"/>
      <c r="H8243" s="111"/>
      <c r="I8243" s="111"/>
      <c r="J8243" s="111"/>
      <c r="K8243" s="111"/>
      <c r="L8243" s="111"/>
      <c r="M8243" s="111"/>
      <c r="N8243" s="111"/>
      <c r="O8243" s="111"/>
      <c r="P8243" s="111"/>
      <c r="Q8243" s="111"/>
      <c r="R8243" s="111"/>
      <c r="S8243" s="111"/>
      <c r="T8243" s="111"/>
      <c r="U8243" s="111"/>
      <c r="V8243" s="111"/>
      <c r="W8243" s="111"/>
      <c r="X8243" s="111"/>
    </row>
    <row r="8244" spans="1:24">
      <c r="A8244" s="111"/>
      <c r="B8244" s="111"/>
      <c r="C8244" s="111"/>
      <c r="D8244" s="111"/>
      <c r="E8244" s="111"/>
      <c r="F8244" s="111"/>
      <c r="G8244" s="111"/>
      <c r="H8244" s="111"/>
      <c r="I8244" s="111"/>
      <c r="J8244" s="111"/>
      <c r="K8244" s="111"/>
      <c r="L8244" s="111"/>
      <c r="M8244" s="111"/>
      <c r="N8244" s="111"/>
      <c r="O8244" s="111"/>
      <c r="P8244" s="111"/>
      <c r="Q8244" s="111"/>
      <c r="R8244" s="111"/>
      <c r="S8244" s="111"/>
      <c r="T8244" s="111"/>
      <c r="U8244" s="111"/>
      <c r="V8244" s="111"/>
      <c r="W8244" s="111"/>
      <c r="X8244" s="111"/>
    </row>
    <row r="8245" spans="1:24">
      <c r="A8245" s="111"/>
      <c r="B8245" s="111"/>
      <c r="C8245" s="111"/>
      <c r="D8245" s="111"/>
      <c r="E8245" s="111"/>
      <c r="F8245" s="111"/>
      <c r="G8245" s="111"/>
      <c r="H8245" s="111"/>
      <c r="I8245" s="111"/>
      <c r="J8245" s="111"/>
      <c r="K8245" s="111"/>
      <c r="L8245" s="111"/>
      <c r="M8245" s="111"/>
      <c r="N8245" s="111"/>
      <c r="O8245" s="111"/>
      <c r="P8245" s="111"/>
      <c r="Q8245" s="111"/>
      <c r="R8245" s="111"/>
      <c r="S8245" s="111"/>
      <c r="T8245" s="111"/>
      <c r="U8245" s="111"/>
      <c r="V8245" s="111"/>
      <c r="W8245" s="111"/>
      <c r="X8245" s="111"/>
    </row>
    <row r="8246" spans="1:24">
      <c r="A8246" s="111"/>
      <c r="B8246" s="111"/>
      <c r="C8246" s="111"/>
      <c r="D8246" s="111"/>
      <c r="E8246" s="111"/>
      <c r="F8246" s="111"/>
      <c r="G8246" s="111"/>
      <c r="H8246" s="111"/>
      <c r="I8246" s="111"/>
      <c r="J8246" s="111"/>
      <c r="K8246" s="111"/>
      <c r="L8246" s="111"/>
      <c r="M8246" s="111"/>
      <c r="N8246" s="111"/>
      <c r="O8246" s="111"/>
      <c r="P8246" s="111"/>
      <c r="Q8246" s="111"/>
      <c r="R8246" s="111"/>
      <c r="S8246" s="111"/>
      <c r="T8246" s="111"/>
      <c r="U8246" s="111"/>
      <c r="V8246" s="111"/>
      <c r="W8246" s="111"/>
      <c r="X8246" s="111"/>
    </row>
    <row r="8247" spans="1:24">
      <c r="A8247" s="111"/>
      <c r="B8247" s="111"/>
      <c r="C8247" s="111"/>
      <c r="D8247" s="111"/>
      <c r="E8247" s="111"/>
      <c r="F8247" s="111"/>
      <c r="G8247" s="111"/>
      <c r="H8247" s="111"/>
      <c r="I8247" s="111"/>
      <c r="J8247" s="111"/>
      <c r="K8247" s="111"/>
      <c r="L8247" s="111"/>
      <c r="M8247" s="111"/>
      <c r="N8247" s="111"/>
      <c r="O8247" s="111"/>
      <c r="P8247" s="111"/>
      <c r="Q8247" s="111"/>
      <c r="R8247" s="111"/>
      <c r="S8247" s="111"/>
      <c r="T8247" s="111"/>
      <c r="U8247" s="111"/>
      <c r="V8247" s="111"/>
      <c r="W8247" s="111"/>
      <c r="X8247" s="111"/>
    </row>
    <row r="8248" spans="1:24">
      <c r="A8248" s="111"/>
      <c r="B8248" s="111"/>
      <c r="C8248" s="111"/>
      <c r="D8248" s="111"/>
      <c r="E8248" s="111"/>
      <c r="F8248" s="111"/>
      <c r="G8248" s="111"/>
      <c r="H8248" s="111"/>
      <c r="I8248" s="111"/>
      <c r="J8248" s="111"/>
      <c r="K8248" s="111"/>
      <c r="L8248" s="111"/>
      <c r="M8248" s="111"/>
      <c r="N8248" s="111"/>
      <c r="O8248" s="111"/>
      <c r="P8248" s="111"/>
      <c r="Q8248" s="111"/>
      <c r="R8248" s="111"/>
      <c r="S8248" s="111"/>
      <c r="T8248" s="111"/>
      <c r="U8248" s="111"/>
      <c r="V8248" s="111"/>
      <c r="W8248" s="111"/>
      <c r="X8248" s="111"/>
    </row>
    <row r="8249" spans="1:24">
      <c r="A8249" s="111"/>
      <c r="B8249" s="111"/>
      <c r="C8249" s="111"/>
      <c r="D8249" s="111"/>
      <c r="E8249" s="111"/>
      <c r="F8249" s="111"/>
      <c r="G8249" s="111"/>
      <c r="H8249" s="111"/>
      <c r="I8249" s="111"/>
      <c r="J8249" s="111"/>
      <c r="K8249" s="111"/>
      <c r="L8249" s="111"/>
      <c r="M8249" s="111"/>
      <c r="N8249" s="111"/>
      <c r="O8249" s="111"/>
      <c r="P8249" s="111"/>
      <c r="Q8249" s="111"/>
      <c r="R8249" s="111"/>
      <c r="S8249" s="111"/>
      <c r="T8249" s="111"/>
      <c r="U8249" s="111"/>
      <c r="V8249" s="111"/>
      <c r="W8249" s="111"/>
      <c r="X8249" s="111"/>
    </row>
    <row r="8250" spans="1:24">
      <c r="A8250" s="111"/>
      <c r="B8250" s="111"/>
      <c r="C8250" s="111"/>
      <c r="D8250" s="111"/>
      <c r="E8250" s="111"/>
      <c r="F8250" s="111"/>
      <c r="G8250" s="111"/>
      <c r="H8250" s="111"/>
      <c r="I8250" s="111"/>
      <c r="J8250" s="111"/>
      <c r="K8250" s="111"/>
      <c r="L8250" s="111"/>
      <c r="M8250" s="111"/>
      <c r="N8250" s="111"/>
      <c r="O8250" s="111"/>
      <c r="P8250" s="111"/>
      <c r="Q8250" s="111"/>
      <c r="R8250" s="111"/>
      <c r="S8250" s="111"/>
      <c r="T8250" s="111"/>
      <c r="U8250" s="111"/>
      <c r="V8250" s="111"/>
      <c r="W8250" s="111"/>
      <c r="X8250" s="111"/>
    </row>
    <row r="8251" spans="1:24">
      <c r="A8251" s="111"/>
      <c r="B8251" s="111"/>
      <c r="C8251" s="111"/>
      <c r="D8251" s="111"/>
      <c r="E8251" s="111"/>
      <c r="F8251" s="111"/>
      <c r="G8251" s="111"/>
      <c r="H8251" s="111"/>
      <c r="I8251" s="111"/>
      <c r="J8251" s="111"/>
      <c r="K8251" s="111"/>
      <c r="L8251" s="111"/>
      <c r="M8251" s="111"/>
      <c r="N8251" s="111"/>
      <c r="O8251" s="111"/>
      <c r="P8251" s="111"/>
      <c r="Q8251" s="111"/>
      <c r="R8251" s="111"/>
      <c r="S8251" s="111"/>
      <c r="T8251" s="111"/>
      <c r="U8251" s="111"/>
      <c r="V8251" s="111"/>
      <c r="W8251" s="111"/>
      <c r="X8251" s="111"/>
    </row>
    <row r="8252" spans="1:24">
      <c r="A8252" s="111"/>
      <c r="B8252" s="111"/>
      <c r="C8252" s="111"/>
      <c r="D8252" s="111"/>
      <c r="E8252" s="111"/>
      <c r="F8252" s="111"/>
      <c r="G8252" s="111"/>
      <c r="H8252" s="111"/>
      <c r="I8252" s="111"/>
      <c r="J8252" s="111"/>
      <c r="K8252" s="111"/>
      <c r="L8252" s="111"/>
      <c r="M8252" s="111"/>
      <c r="N8252" s="111"/>
      <c r="O8252" s="111"/>
      <c r="P8252" s="111"/>
      <c r="Q8252" s="111"/>
      <c r="R8252" s="111"/>
      <c r="S8252" s="111"/>
      <c r="T8252" s="111"/>
      <c r="U8252" s="111"/>
      <c r="V8252" s="111"/>
      <c r="W8252" s="111"/>
      <c r="X8252" s="111"/>
    </row>
    <row r="8253" spans="1:24">
      <c r="A8253" s="111"/>
      <c r="B8253" s="111"/>
      <c r="C8253" s="111"/>
      <c r="D8253" s="111"/>
      <c r="E8253" s="111"/>
      <c r="F8253" s="111"/>
      <c r="G8253" s="111"/>
      <c r="H8253" s="111"/>
      <c r="I8253" s="111"/>
      <c r="J8253" s="111"/>
      <c r="K8253" s="111"/>
      <c r="L8253" s="111"/>
      <c r="M8253" s="111"/>
      <c r="N8253" s="111"/>
      <c r="O8253" s="111"/>
      <c r="P8253" s="111"/>
      <c r="Q8253" s="111"/>
      <c r="R8253" s="111"/>
      <c r="S8253" s="111"/>
      <c r="T8253" s="111"/>
      <c r="U8253" s="111"/>
      <c r="V8253" s="111"/>
      <c r="W8253" s="111"/>
      <c r="X8253" s="111"/>
    </row>
    <row r="8254" spans="1:24">
      <c r="A8254" s="111"/>
      <c r="B8254" s="111"/>
      <c r="C8254" s="111"/>
      <c r="D8254" s="111"/>
      <c r="E8254" s="111"/>
      <c r="F8254" s="111"/>
      <c r="G8254" s="111"/>
      <c r="H8254" s="111"/>
      <c r="I8254" s="111"/>
      <c r="J8254" s="111"/>
      <c r="K8254" s="111"/>
      <c r="L8254" s="111"/>
      <c r="M8254" s="111"/>
      <c r="N8254" s="111"/>
      <c r="O8254" s="111"/>
      <c r="P8254" s="111"/>
      <c r="Q8254" s="111"/>
      <c r="R8254" s="111"/>
      <c r="S8254" s="111"/>
      <c r="T8254" s="111"/>
      <c r="U8254" s="111"/>
      <c r="V8254" s="111"/>
      <c r="W8254" s="111"/>
      <c r="X8254" s="111"/>
    </row>
    <row r="8255" spans="1:24">
      <c r="A8255" s="111"/>
      <c r="B8255" s="111"/>
      <c r="C8255" s="111"/>
      <c r="D8255" s="111"/>
      <c r="E8255" s="111"/>
      <c r="F8255" s="111"/>
      <c r="G8255" s="111"/>
      <c r="H8255" s="111"/>
      <c r="I8255" s="111"/>
      <c r="J8255" s="111"/>
      <c r="K8255" s="111"/>
      <c r="L8255" s="111"/>
      <c r="M8255" s="111"/>
      <c r="N8255" s="111"/>
      <c r="O8255" s="111"/>
      <c r="P8255" s="111"/>
      <c r="Q8255" s="111"/>
      <c r="R8255" s="111"/>
      <c r="S8255" s="111"/>
      <c r="T8255" s="111"/>
      <c r="U8255" s="111"/>
      <c r="V8255" s="111"/>
      <c r="W8255" s="111"/>
      <c r="X8255" s="111"/>
    </row>
    <row r="8256" spans="1:24">
      <c r="A8256" s="111"/>
      <c r="B8256" s="111"/>
      <c r="C8256" s="111"/>
      <c r="D8256" s="111"/>
      <c r="E8256" s="111"/>
      <c r="F8256" s="111"/>
      <c r="G8256" s="111"/>
      <c r="H8256" s="111"/>
      <c r="I8256" s="111"/>
      <c r="J8256" s="111"/>
      <c r="K8256" s="111"/>
      <c r="L8256" s="111"/>
      <c r="M8256" s="111"/>
      <c r="N8256" s="111"/>
      <c r="O8256" s="111"/>
      <c r="P8256" s="111"/>
      <c r="Q8256" s="111"/>
      <c r="R8256" s="111"/>
      <c r="S8256" s="111"/>
      <c r="T8256" s="111"/>
      <c r="U8256" s="111"/>
      <c r="V8256" s="111"/>
      <c r="W8256" s="111"/>
      <c r="X8256" s="111"/>
    </row>
    <row r="8257" spans="1:24">
      <c r="A8257" s="111"/>
      <c r="B8257" s="111"/>
      <c r="C8257" s="111"/>
      <c r="D8257" s="111"/>
      <c r="E8257" s="111"/>
      <c r="F8257" s="111"/>
      <c r="G8257" s="111"/>
      <c r="H8257" s="111"/>
      <c r="I8257" s="111"/>
      <c r="J8257" s="111"/>
      <c r="K8257" s="111"/>
      <c r="L8257" s="111"/>
      <c r="M8257" s="111"/>
      <c r="N8257" s="111"/>
      <c r="O8257" s="111"/>
      <c r="P8257" s="111"/>
      <c r="Q8257" s="111"/>
      <c r="R8257" s="111"/>
      <c r="S8257" s="111"/>
      <c r="T8257" s="111"/>
      <c r="U8257" s="111"/>
      <c r="V8257" s="111"/>
      <c r="W8257" s="111"/>
      <c r="X8257" s="111"/>
    </row>
    <row r="8258" spans="1:24">
      <c r="A8258" s="111"/>
      <c r="B8258" s="111"/>
      <c r="C8258" s="111"/>
      <c r="D8258" s="111"/>
      <c r="E8258" s="111"/>
      <c r="F8258" s="111"/>
      <c r="G8258" s="111"/>
      <c r="H8258" s="111"/>
      <c r="I8258" s="111"/>
      <c r="J8258" s="111"/>
      <c r="K8258" s="111"/>
      <c r="L8258" s="111"/>
      <c r="M8258" s="111"/>
      <c r="N8258" s="111"/>
      <c r="O8258" s="111"/>
      <c r="P8258" s="111"/>
      <c r="Q8258" s="111"/>
      <c r="R8258" s="111"/>
      <c r="S8258" s="111"/>
      <c r="T8258" s="111"/>
      <c r="U8258" s="111"/>
      <c r="V8258" s="111"/>
      <c r="W8258" s="111"/>
      <c r="X8258" s="111"/>
    </row>
    <row r="8259" spans="1:24">
      <c r="A8259" s="111"/>
      <c r="B8259" s="111"/>
      <c r="C8259" s="111"/>
      <c r="D8259" s="111"/>
      <c r="E8259" s="111"/>
      <c r="F8259" s="111"/>
      <c r="G8259" s="111"/>
      <c r="H8259" s="111"/>
      <c r="I8259" s="111"/>
      <c r="J8259" s="111"/>
      <c r="K8259" s="111"/>
      <c r="L8259" s="111"/>
      <c r="M8259" s="111"/>
      <c r="N8259" s="111"/>
      <c r="O8259" s="111"/>
      <c r="P8259" s="111"/>
      <c r="Q8259" s="111"/>
      <c r="R8259" s="111"/>
      <c r="S8259" s="111"/>
      <c r="T8259" s="111"/>
      <c r="U8259" s="111"/>
      <c r="V8259" s="111"/>
      <c r="W8259" s="111"/>
      <c r="X8259" s="111"/>
    </row>
    <row r="8260" spans="1:24">
      <c r="A8260" s="111"/>
      <c r="B8260" s="111"/>
      <c r="C8260" s="111"/>
      <c r="D8260" s="111"/>
      <c r="E8260" s="111"/>
      <c r="F8260" s="111"/>
      <c r="G8260" s="111"/>
      <c r="H8260" s="111"/>
      <c r="I8260" s="111"/>
      <c r="J8260" s="111"/>
      <c r="K8260" s="111"/>
      <c r="L8260" s="111"/>
      <c r="M8260" s="111"/>
      <c r="N8260" s="111"/>
      <c r="O8260" s="111"/>
      <c r="P8260" s="111"/>
      <c r="Q8260" s="111"/>
      <c r="R8260" s="111"/>
      <c r="S8260" s="111"/>
      <c r="T8260" s="111"/>
      <c r="U8260" s="111"/>
      <c r="V8260" s="111"/>
      <c r="W8260" s="111"/>
      <c r="X8260" s="111"/>
    </row>
    <row r="8261" spans="1:24">
      <c r="A8261" s="111"/>
      <c r="B8261" s="111"/>
      <c r="C8261" s="111"/>
      <c r="D8261" s="111"/>
      <c r="E8261" s="111"/>
      <c r="F8261" s="111"/>
      <c r="G8261" s="111"/>
      <c r="H8261" s="111"/>
      <c r="I8261" s="111"/>
      <c r="J8261" s="111"/>
      <c r="K8261" s="111"/>
      <c r="L8261" s="111"/>
      <c r="M8261" s="111"/>
      <c r="N8261" s="111"/>
      <c r="O8261" s="111"/>
      <c r="P8261" s="111"/>
      <c r="Q8261" s="111"/>
      <c r="R8261" s="111"/>
      <c r="S8261" s="111"/>
      <c r="T8261" s="111"/>
      <c r="U8261" s="111"/>
      <c r="V8261" s="111"/>
      <c r="W8261" s="111"/>
      <c r="X8261" s="111"/>
    </row>
    <row r="8262" spans="1:24">
      <c r="A8262" s="111"/>
      <c r="B8262" s="111"/>
      <c r="C8262" s="111"/>
      <c r="D8262" s="111"/>
      <c r="E8262" s="111"/>
      <c r="F8262" s="111"/>
      <c r="G8262" s="111"/>
      <c r="H8262" s="111"/>
      <c r="I8262" s="111"/>
      <c r="J8262" s="111"/>
      <c r="K8262" s="111"/>
      <c r="L8262" s="111"/>
      <c r="M8262" s="111"/>
      <c r="N8262" s="111"/>
      <c r="O8262" s="111"/>
      <c r="P8262" s="111"/>
      <c r="Q8262" s="111"/>
      <c r="R8262" s="111"/>
      <c r="S8262" s="111"/>
      <c r="T8262" s="111"/>
      <c r="U8262" s="111"/>
      <c r="V8262" s="111"/>
      <c r="W8262" s="111"/>
      <c r="X8262" s="111"/>
    </row>
    <row r="8263" spans="1:24">
      <c r="A8263" s="111"/>
      <c r="B8263" s="111"/>
      <c r="C8263" s="111"/>
      <c r="D8263" s="111"/>
      <c r="E8263" s="111"/>
      <c r="F8263" s="111"/>
      <c r="G8263" s="111"/>
      <c r="H8263" s="111"/>
      <c r="I8263" s="111"/>
      <c r="J8263" s="111"/>
      <c r="K8263" s="111"/>
      <c r="L8263" s="111"/>
      <c r="M8263" s="111"/>
      <c r="N8263" s="111"/>
      <c r="O8263" s="111"/>
      <c r="P8263" s="111"/>
      <c r="Q8263" s="111"/>
      <c r="R8263" s="111"/>
      <c r="S8263" s="111"/>
      <c r="T8263" s="111"/>
      <c r="U8263" s="111"/>
      <c r="V8263" s="111"/>
      <c r="W8263" s="111"/>
      <c r="X8263" s="111"/>
    </row>
    <row r="8264" spans="1:24">
      <c r="A8264" s="111"/>
      <c r="B8264" s="111"/>
      <c r="C8264" s="111"/>
      <c r="D8264" s="111"/>
      <c r="E8264" s="111"/>
      <c r="F8264" s="111"/>
      <c r="G8264" s="111"/>
      <c r="H8264" s="111"/>
      <c r="I8264" s="111"/>
      <c r="J8264" s="111"/>
      <c r="K8264" s="111"/>
      <c r="L8264" s="111"/>
      <c r="M8264" s="111"/>
      <c r="N8264" s="111"/>
      <c r="O8264" s="111"/>
      <c r="P8264" s="111"/>
      <c r="Q8264" s="111"/>
      <c r="R8264" s="111"/>
      <c r="S8264" s="111"/>
      <c r="T8264" s="111"/>
      <c r="U8264" s="111"/>
      <c r="V8264" s="111"/>
      <c r="W8264" s="111"/>
      <c r="X8264" s="111"/>
    </row>
    <row r="8265" spans="1:24">
      <c r="A8265" s="111"/>
      <c r="B8265" s="111"/>
      <c r="C8265" s="111"/>
      <c r="D8265" s="111"/>
      <c r="E8265" s="111"/>
      <c r="F8265" s="111"/>
      <c r="G8265" s="111"/>
      <c r="H8265" s="111"/>
      <c r="I8265" s="111"/>
      <c r="J8265" s="111"/>
      <c r="K8265" s="111"/>
      <c r="L8265" s="111"/>
      <c r="M8265" s="111"/>
      <c r="N8265" s="111"/>
      <c r="O8265" s="111"/>
      <c r="P8265" s="111"/>
      <c r="Q8265" s="111"/>
      <c r="R8265" s="111"/>
      <c r="S8265" s="111"/>
      <c r="T8265" s="111"/>
      <c r="U8265" s="111"/>
      <c r="V8265" s="111"/>
      <c r="W8265" s="111"/>
      <c r="X8265" s="111"/>
    </row>
    <row r="8266" spans="1:24">
      <c r="A8266" s="111"/>
      <c r="B8266" s="111"/>
      <c r="C8266" s="111"/>
      <c r="D8266" s="111"/>
      <c r="E8266" s="111"/>
      <c r="F8266" s="111"/>
      <c r="G8266" s="111"/>
      <c r="H8266" s="111"/>
      <c r="I8266" s="111"/>
      <c r="J8266" s="111"/>
      <c r="K8266" s="111"/>
      <c r="L8266" s="111"/>
      <c r="M8266" s="111"/>
      <c r="N8266" s="111"/>
      <c r="O8266" s="111"/>
      <c r="P8266" s="111"/>
      <c r="Q8266" s="111"/>
      <c r="R8266" s="111"/>
      <c r="S8266" s="111"/>
      <c r="T8266" s="111"/>
      <c r="U8266" s="111"/>
      <c r="V8266" s="111"/>
      <c r="W8266" s="111"/>
      <c r="X8266" s="111"/>
    </row>
    <row r="8267" spans="1:24">
      <c r="A8267" s="111"/>
      <c r="B8267" s="111"/>
      <c r="C8267" s="111"/>
      <c r="D8267" s="111"/>
      <c r="E8267" s="111"/>
      <c r="F8267" s="111"/>
      <c r="G8267" s="111"/>
      <c r="H8267" s="111"/>
      <c r="I8267" s="111"/>
      <c r="J8267" s="111"/>
      <c r="K8267" s="111"/>
      <c r="L8267" s="111"/>
      <c r="M8267" s="111"/>
      <c r="N8267" s="111"/>
      <c r="O8267" s="111"/>
      <c r="P8267" s="111"/>
      <c r="Q8267" s="111"/>
      <c r="R8267" s="111"/>
      <c r="S8267" s="111"/>
      <c r="T8267" s="111"/>
      <c r="U8267" s="111"/>
      <c r="V8267" s="111"/>
      <c r="W8267" s="111"/>
      <c r="X8267" s="111"/>
    </row>
    <row r="8268" spans="1:24">
      <c r="A8268" s="111"/>
      <c r="B8268" s="111"/>
      <c r="C8268" s="111"/>
      <c r="D8268" s="111"/>
      <c r="E8268" s="111"/>
      <c r="F8268" s="111"/>
      <c r="G8268" s="111"/>
      <c r="H8268" s="111"/>
      <c r="I8268" s="111"/>
      <c r="J8268" s="111"/>
      <c r="K8268" s="111"/>
      <c r="L8268" s="111"/>
      <c r="M8268" s="111"/>
      <c r="N8268" s="111"/>
      <c r="O8268" s="111"/>
      <c r="P8268" s="111"/>
      <c r="Q8268" s="111"/>
      <c r="R8268" s="111"/>
      <c r="S8268" s="111"/>
      <c r="T8268" s="111"/>
      <c r="U8268" s="111"/>
      <c r="V8268" s="111"/>
      <c r="W8268" s="111"/>
      <c r="X8268" s="111"/>
    </row>
    <row r="8269" spans="1:24">
      <c r="A8269" s="111"/>
      <c r="B8269" s="111"/>
      <c r="C8269" s="111"/>
      <c r="D8269" s="111"/>
      <c r="E8269" s="111"/>
      <c r="F8269" s="111"/>
      <c r="G8269" s="111"/>
      <c r="H8269" s="111"/>
      <c r="I8269" s="111"/>
      <c r="J8269" s="111"/>
      <c r="K8269" s="111"/>
      <c r="L8269" s="111"/>
      <c r="M8269" s="111"/>
      <c r="N8269" s="111"/>
      <c r="O8269" s="111"/>
      <c r="P8269" s="111"/>
      <c r="Q8269" s="111"/>
      <c r="R8269" s="111"/>
      <c r="S8269" s="111"/>
      <c r="T8269" s="111"/>
      <c r="U8269" s="111"/>
      <c r="V8269" s="111"/>
      <c r="W8269" s="111"/>
      <c r="X8269" s="111"/>
    </row>
    <row r="8270" spans="1:24">
      <c r="A8270" s="111"/>
      <c r="B8270" s="111"/>
      <c r="C8270" s="111"/>
      <c r="D8270" s="111"/>
      <c r="E8270" s="111"/>
      <c r="F8270" s="111"/>
      <c r="G8270" s="111"/>
      <c r="H8270" s="111"/>
      <c r="I8270" s="111"/>
      <c r="J8270" s="111"/>
      <c r="K8270" s="111"/>
      <c r="L8270" s="111"/>
      <c r="M8270" s="111"/>
      <c r="N8270" s="111"/>
      <c r="O8270" s="111"/>
      <c r="P8270" s="111"/>
      <c r="Q8270" s="111"/>
      <c r="R8270" s="111"/>
      <c r="S8270" s="111"/>
      <c r="T8270" s="111"/>
      <c r="U8270" s="111"/>
      <c r="V8270" s="111"/>
      <c r="W8270" s="111"/>
      <c r="X8270" s="111"/>
    </row>
    <row r="8271" spans="1:24">
      <c r="A8271" s="111"/>
      <c r="B8271" s="111"/>
      <c r="C8271" s="111"/>
      <c r="D8271" s="111"/>
      <c r="E8271" s="111"/>
      <c r="F8271" s="111"/>
      <c r="G8271" s="111"/>
      <c r="H8271" s="111"/>
      <c r="I8271" s="111"/>
      <c r="J8271" s="111"/>
      <c r="K8271" s="111"/>
      <c r="L8271" s="111"/>
      <c r="M8271" s="111"/>
      <c r="N8271" s="111"/>
      <c r="O8271" s="111"/>
      <c r="P8271" s="111"/>
      <c r="Q8271" s="111"/>
      <c r="R8271" s="111"/>
      <c r="S8271" s="111"/>
      <c r="T8271" s="111"/>
      <c r="U8271" s="111"/>
      <c r="V8271" s="111"/>
      <c r="W8271" s="111"/>
      <c r="X8271" s="111"/>
    </row>
    <row r="8272" spans="1:24">
      <c r="A8272" s="111"/>
      <c r="B8272" s="111"/>
      <c r="C8272" s="111"/>
      <c r="D8272" s="111"/>
      <c r="E8272" s="111"/>
      <c r="F8272" s="111"/>
      <c r="G8272" s="111"/>
      <c r="H8272" s="111"/>
      <c r="I8272" s="111"/>
      <c r="J8272" s="111"/>
      <c r="K8272" s="111"/>
      <c r="L8272" s="111"/>
      <c r="M8272" s="111"/>
      <c r="N8272" s="111"/>
      <c r="O8272" s="111"/>
      <c r="P8272" s="111"/>
      <c r="Q8272" s="111"/>
      <c r="R8272" s="111"/>
      <c r="S8272" s="111"/>
      <c r="T8272" s="111"/>
      <c r="U8272" s="111"/>
      <c r="V8272" s="111"/>
      <c r="W8272" s="111"/>
      <c r="X8272" s="111"/>
    </row>
    <row r="8273" spans="1:24">
      <c r="A8273" s="111"/>
      <c r="B8273" s="111"/>
      <c r="C8273" s="111"/>
      <c r="D8273" s="111"/>
      <c r="E8273" s="111"/>
      <c r="F8273" s="111"/>
      <c r="G8273" s="111"/>
      <c r="H8273" s="111"/>
      <c r="I8273" s="111"/>
      <c r="J8273" s="111"/>
      <c r="K8273" s="111"/>
      <c r="L8273" s="111"/>
      <c r="M8273" s="111"/>
      <c r="N8273" s="111"/>
      <c r="O8273" s="111"/>
      <c r="P8273" s="111"/>
      <c r="Q8273" s="111"/>
      <c r="R8273" s="111"/>
      <c r="S8273" s="111"/>
      <c r="T8273" s="111"/>
      <c r="U8273" s="111"/>
      <c r="V8273" s="111"/>
      <c r="W8273" s="111"/>
      <c r="X8273" s="111"/>
    </row>
    <row r="8274" spans="1:24">
      <c r="A8274" s="111"/>
      <c r="B8274" s="111"/>
      <c r="C8274" s="111"/>
      <c r="D8274" s="111"/>
      <c r="E8274" s="111"/>
      <c r="F8274" s="111"/>
      <c r="G8274" s="111"/>
      <c r="H8274" s="111"/>
      <c r="I8274" s="111"/>
      <c r="J8274" s="111"/>
      <c r="K8274" s="111"/>
      <c r="L8274" s="111"/>
      <c r="M8274" s="111"/>
      <c r="N8274" s="111"/>
      <c r="O8274" s="111"/>
      <c r="P8274" s="111"/>
      <c r="Q8274" s="111"/>
      <c r="R8274" s="111"/>
      <c r="S8274" s="111"/>
      <c r="T8274" s="111"/>
      <c r="U8274" s="111"/>
      <c r="V8274" s="111"/>
      <c r="W8274" s="111"/>
      <c r="X8274" s="111"/>
    </row>
    <row r="8275" spans="1:24">
      <c r="A8275" s="111"/>
      <c r="B8275" s="111"/>
      <c r="C8275" s="111"/>
      <c r="D8275" s="111"/>
      <c r="E8275" s="111"/>
      <c r="F8275" s="111"/>
      <c r="G8275" s="111"/>
      <c r="H8275" s="111"/>
      <c r="I8275" s="111"/>
      <c r="J8275" s="111"/>
      <c r="K8275" s="111"/>
      <c r="L8275" s="111"/>
      <c r="M8275" s="111"/>
      <c r="N8275" s="111"/>
      <c r="O8275" s="111"/>
      <c r="P8275" s="111"/>
      <c r="Q8275" s="111"/>
      <c r="R8275" s="111"/>
      <c r="S8275" s="111"/>
      <c r="T8275" s="111"/>
      <c r="U8275" s="111"/>
      <c r="V8275" s="111"/>
      <c r="W8275" s="111"/>
      <c r="X8275" s="111"/>
    </row>
    <row r="8276" spans="1:24">
      <c r="A8276" s="111"/>
      <c r="B8276" s="111"/>
      <c r="C8276" s="111"/>
      <c r="D8276" s="111"/>
      <c r="E8276" s="111"/>
      <c r="F8276" s="111"/>
      <c r="G8276" s="111"/>
      <c r="H8276" s="111"/>
      <c r="I8276" s="111"/>
      <c r="J8276" s="111"/>
      <c r="K8276" s="111"/>
      <c r="L8276" s="111"/>
      <c r="M8276" s="111"/>
      <c r="N8276" s="111"/>
      <c r="O8276" s="111"/>
      <c r="P8276" s="111"/>
      <c r="Q8276" s="111"/>
      <c r="R8276" s="111"/>
      <c r="S8276" s="111"/>
      <c r="T8276" s="111"/>
      <c r="U8276" s="111"/>
      <c r="V8276" s="111"/>
      <c r="W8276" s="111"/>
      <c r="X8276" s="111"/>
    </row>
    <row r="8277" spans="1:24">
      <c r="A8277" s="111"/>
      <c r="B8277" s="111"/>
      <c r="C8277" s="111"/>
      <c r="D8277" s="111"/>
      <c r="E8277" s="111"/>
      <c r="F8277" s="111"/>
      <c r="G8277" s="111"/>
      <c r="H8277" s="111"/>
      <c r="I8277" s="111"/>
      <c r="J8277" s="111"/>
      <c r="K8277" s="111"/>
      <c r="L8277" s="111"/>
      <c r="M8277" s="111"/>
      <c r="N8277" s="111"/>
      <c r="O8277" s="111"/>
      <c r="P8277" s="111"/>
      <c r="Q8277" s="111"/>
      <c r="R8277" s="111"/>
      <c r="S8277" s="111"/>
      <c r="T8277" s="111"/>
      <c r="U8277" s="111"/>
      <c r="V8277" s="111"/>
      <c r="W8277" s="111"/>
      <c r="X8277" s="111"/>
    </row>
    <row r="8278" spans="1:24">
      <c r="A8278" s="111"/>
      <c r="B8278" s="111"/>
      <c r="C8278" s="111"/>
      <c r="D8278" s="111"/>
      <c r="E8278" s="111"/>
      <c r="F8278" s="111"/>
      <c r="G8278" s="111"/>
      <c r="H8278" s="111"/>
      <c r="I8278" s="111"/>
      <c r="J8278" s="111"/>
      <c r="K8278" s="111"/>
      <c r="L8278" s="111"/>
      <c r="M8278" s="111"/>
      <c r="N8278" s="111"/>
      <c r="O8278" s="111"/>
      <c r="P8278" s="111"/>
      <c r="Q8278" s="111"/>
      <c r="R8278" s="111"/>
      <c r="S8278" s="111"/>
      <c r="T8278" s="111"/>
      <c r="U8278" s="111"/>
      <c r="V8278" s="111"/>
      <c r="W8278" s="111"/>
      <c r="X8278" s="111"/>
    </row>
    <row r="8279" spans="1:24">
      <c r="A8279" s="111"/>
      <c r="B8279" s="111"/>
      <c r="C8279" s="111"/>
      <c r="D8279" s="111"/>
      <c r="E8279" s="111"/>
      <c r="F8279" s="111"/>
      <c r="G8279" s="111"/>
      <c r="H8279" s="111"/>
      <c r="I8279" s="111"/>
      <c r="J8279" s="111"/>
      <c r="K8279" s="111"/>
      <c r="L8279" s="111"/>
      <c r="M8279" s="111"/>
      <c r="N8279" s="111"/>
      <c r="O8279" s="111"/>
      <c r="P8279" s="111"/>
      <c r="Q8279" s="111"/>
      <c r="R8279" s="111"/>
      <c r="S8279" s="111"/>
      <c r="T8279" s="111"/>
      <c r="U8279" s="111"/>
      <c r="V8279" s="111"/>
      <c r="W8279" s="111"/>
      <c r="X8279" s="111"/>
    </row>
    <row r="8280" spans="1:24">
      <c r="A8280" s="111"/>
      <c r="B8280" s="111"/>
      <c r="C8280" s="111"/>
      <c r="D8280" s="111"/>
      <c r="E8280" s="111"/>
      <c r="F8280" s="111"/>
      <c r="G8280" s="111"/>
      <c r="H8280" s="111"/>
      <c r="I8280" s="111"/>
      <c r="J8280" s="111"/>
      <c r="K8280" s="111"/>
      <c r="L8280" s="111"/>
      <c r="M8280" s="111"/>
      <c r="N8280" s="111"/>
      <c r="O8280" s="111"/>
      <c r="P8280" s="111"/>
      <c r="Q8280" s="111"/>
      <c r="R8280" s="111"/>
      <c r="S8280" s="111"/>
      <c r="T8280" s="111"/>
      <c r="U8280" s="111"/>
      <c r="V8280" s="111"/>
      <c r="W8280" s="111"/>
      <c r="X8280" s="111"/>
    </row>
    <row r="8281" spans="1:24">
      <c r="A8281" s="111"/>
      <c r="B8281" s="111"/>
      <c r="C8281" s="111"/>
      <c r="D8281" s="111"/>
      <c r="E8281" s="111"/>
      <c r="F8281" s="111"/>
      <c r="G8281" s="111"/>
      <c r="H8281" s="111"/>
      <c r="I8281" s="111"/>
      <c r="J8281" s="111"/>
      <c r="K8281" s="111"/>
      <c r="L8281" s="111"/>
      <c r="M8281" s="111"/>
      <c r="N8281" s="111"/>
      <c r="O8281" s="111"/>
      <c r="P8281" s="111"/>
      <c r="Q8281" s="111"/>
      <c r="R8281" s="111"/>
      <c r="S8281" s="111"/>
      <c r="T8281" s="111"/>
      <c r="U8281" s="111"/>
      <c r="V8281" s="111"/>
      <c r="W8281" s="111"/>
      <c r="X8281" s="111"/>
    </row>
    <row r="8282" spans="1:24">
      <c r="A8282" s="111"/>
      <c r="B8282" s="111"/>
      <c r="C8282" s="111"/>
      <c r="D8282" s="111"/>
      <c r="E8282" s="111"/>
      <c r="F8282" s="111"/>
      <c r="G8282" s="111"/>
      <c r="H8282" s="111"/>
      <c r="I8282" s="111"/>
      <c r="J8282" s="111"/>
      <c r="K8282" s="111"/>
      <c r="L8282" s="111"/>
      <c r="M8282" s="111"/>
      <c r="N8282" s="111"/>
      <c r="O8282" s="111"/>
      <c r="P8282" s="111"/>
      <c r="Q8282" s="111"/>
      <c r="R8282" s="111"/>
      <c r="S8282" s="111"/>
      <c r="T8282" s="111"/>
      <c r="U8282" s="111"/>
      <c r="V8282" s="111"/>
      <c r="W8282" s="111"/>
      <c r="X8282" s="111"/>
    </row>
    <row r="8283" spans="1:24">
      <c r="A8283" s="111"/>
      <c r="B8283" s="111"/>
      <c r="C8283" s="111"/>
      <c r="D8283" s="111"/>
      <c r="E8283" s="111"/>
      <c r="F8283" s="111"/>
      <c r="G8283" s="111"/>
      <c r="H8283" s="111"/>
      <c r="I8283" s="111"/>
      <c r="J8283" s="111"/>
      <c r="K8283" s="111"/>
      <c r="L8283" s="111"/>
      <c r="M8283" s="111"/>
      <c r="N8283" s="111"/>
      <c r="O8283" s="111"/>
      <c r="P8283" s="111"/>
      <c r="Q8283" s="111"/>
      <c r="R8283" s="111"/>
      <c r="S8283" s="111"/>
      <c r="T8283" s="111"/>
      <c r="U8283" s="111"/>
      <c r="V8283" s="111"/>
      <c r="W8283" s="111"/>
      <c r="X8283" s="111"/>
    </row>
    <row r="8284" spans="1:24">
      <c r="A8284" s="111"/>
      <c r="B8284" s="111"/>
      <c r="C8284" s="111"/>
      <c r="D8284" s="111"/>
      <c r="E8284" s="111"/>
      <c r="F8284" s="111"/>
      <c r="G8284" s="111"/>
      <c r="H8284" s="111"/>
      <c r="I8284" s="111"/>
      <c r="J8284" s="111"/>
      <c r="K8284" s="111"/>
      <c r="L8284" s="111"/>
      <c r="M8284" s="111"/>
      <c r="N8284" s="111"/>
      <c r="O8284" s="111"/>
      <c r="P8284" s="111"/>
      <c r="Q8284" s="111"/>
      <c r="R8284" s="111"/>
      <c r="S8284" s="111"/>
      <c r="T8284" s="111"/>
      <c r="U8284" s="111"/>
      <c r="V8284" s="111"/>
      <c r="W8284" s="111"/>
      <c r="X8284" s="111"/>
    </row>
    <row r="8285" spans="1:24">
      <c r="A8285" s="111"/>
      <c r="B8285" s="111"/>
      <c r="C8285" s="111"/>
      <c r="D8285" s="111"/>
      <c r="E8285" s="111"/>
      <c r="F8285" s="111"/>
      <c r="G8285" s="111"/>
      <c r="H8285" s="111"/>
      <c r="I8285" s="111"/>
      <c r="J8285" s="111"/>
      <c r="K8285" s="111"/>
      <c r="L8285" s="111"/>
      <c r="M8285" s="111"/>
      <c r="N8285" s="111"/>
      <c r="O8285" s="111"/>
      <c r="P8285" s="111"/>
      <c r="Q8285" s="111"/>
      <c r="R8285" s="111"/>
      <c r="S8285" s="111"/>
      <c r="T8285" s="111"/>
      <c r="U8285" s="111"/>
      <c r="V8285" s="111"/>
      <c r="W8285" s="111"/>
      <c r="X8285" s="111"/>
    </row>
    <row r="8286" spans="1:24">
      <c r="A8286" s="111"/>
      <c r="B8286" s="111"/>
      <c r="C8286" s="111"/>
      <c r="D8286" s="111"/>
      <c r="E8286" s="111"/>
      <c r="F8286" s="111"/>
      <c r="G8286" s="111"/>
      <c r="H8286" s="111"/>
      <c r="I8286" s="111"/>
      <c r="J8286" s="111"/>
      <c r="K8286" s="111"/>
      <c r="L8286" s="111"/>
      <c r="M8286" s="111"/>
      <c r="N8286" s="111"/>
      <c r="O8286" s="111"/>
      <c r="P8286" s="111"/>
      <c r="Q8286" s="111"/>
      <c r="R8286" s="111"/>
      <c r="S8286" s="111"/>
      <c r="T8286" s="111"/>
      <c r="U8286" s="111"/>
      <c r="V8286" s="111"/>
      <c r="W8286" s="111"/>
      <c r="X8286" s="111"/>
    </row>
    <row r="8287" spans="1:24">
      <c r="A8287" s="111"/>
      <c r="B8287" s="111"/>
      <c r="C8287" s="111"/>
      <c r="D8287" s="111"/>
      <c r="E8287" s="111"/>
      <c r="F8287" s="111"/>
      <c r="G8287" s="111"/>
      <c r="H8287" s="111"/>
      <c r="I8287" s="111"/>
      <c r="J8287" s="111"/>
      <c r="K8287" s="111"/>
      <c r="L8287" s="111"/>
      <c r="M8287" s="111"/>
      <c r="N8287" s="111"/>
      <c r="O8287" s="111"/>
      <c r="P8287" s="111"/>
      <c r="Q8287" s="111"/>
      <c r="R8287" s="111"/>
      <c r="S8287" s="111"/>
      <c r="T8287" s="111"/>
      <c r="U8287" s="111"/>
      <c r="V8287" s="111"/>
      <c r="W8287" s="111"/>
      <c r="X8287" s="111"/>
    </row>
    <row r="8288" spans="1:24">
      <c r="A8288" s="111"/>
      <c r="B8288" s="111"/>
      <c r="C8288" s="111"/>
      <c r="D8288" s="111"/>
      <c r="E8288" s="111"/>
      <c r="F8288" s="111"/>
      <c r="G8288" s="111"/>
      <c r="H8288" s="111"/>
      <c r="I8288" s="111"/>
      <c r="J8288" s="111"/>
      <c r="K8288" s="111"/>
      <c r="L8288" s="111"/>
      <c r="M8288" s="111"/>
      <c r="N8288" s="111"/>
      <c r="O8288" s="111"/>
      <c r="P8288" s="111"/>
      <c r="Q8288" s="111"/>
      <c r="R8288" s="111"/>
      <c r="S8288" s="111"/>
      <c r="T8288" s="111"/>
      <c r="U8288" s="111"/>
      <c r="V8288" s="111"/>
      <c r="W8288" s="111"/>
      <c r="X8288" s="111"/>
    </row>
    <row r="8289" spans="1:24">
      <c r="A8289" s="111"/>
      <c r="B8289" s="111"/>
      <c r="C8289" s="111"/>
      <c r="D8289" s="111"/>
      <c r="E8289" s="111"/>
      <c r="F8289" s="111"/>
      <c r="G8289" s="111"/>
      <c r="H8289" s="111"/>
      <c r="I8289" s="111"/>
      <c r="J8289" s="111"/>
      <c r="K8289" s="111"/>
      <c r="L8289" s="111"/>
      <c r="M8289" s="111"/>
      <c r="N8289" s="111"/>
      <c r="O8289" s="111"/>
      <c r="P8289" s="111"/>
      <c r="Q8289" s="111"/>
      <c r="R8289" s="111"/>
      <c r="S8289" s="111"/>
      <c r="T8289" s="111"/>
      <c r="U8289" s="111"/>
      <c r="V8289" s="111"/>
      <c r="W8289" s="111"/>
      <c r="X8289" s="111"/>
    </row>
    <row r="8290" spans="1:24">
      <c r="A8290" s="111"/>
      <c r="B8290" s="111"/>
      <c r="C8290" s="111"/>
      <c r="D8290" s="111"/>
      <c r="E8290" s="111"/>
      <c r="F8290" s="111"/>
      <c r="G8290" s="111"/>
      <c r="H8290" s="111"/>
      <c r="I8290" s="111"/>
      <c r="J8290" s="111"/>
      <c r="K8290" s="111"/>
      <c r="L8290" s="111"/>
      <c r="M8290" s="111"/>
      <c r="N8290" s="111"/>
      <c r="O8290" s="111"/>
      <c r="P8290" s="111"/>
      <c r="Q8290" s="111"/>
      <c r="R8290" s="111"/>
      <c r="S8290" s="111"/>
      <c r="T8290" s="111"/>
      <c r="U8290" s="111"/>
      <c r="V8290" s="111"/>
      <c r="W8290" s="111"/>
      <c r="X8290" s="111"/>
    </row>
    <row r="8291" spans="1:24">
      <c r="A8291" s="111"/>
      <c r="B8291" s="111"/>
      <c r="C8291" s="111"/>
      <c r="D8291" s="111"/>
      <c r="E8291" s="111"/>
      <c r="F8291" s="111"/>
      <c r="G8291" s="111"/>
      <c r="H8291" s="111"/>
      <c r="I8291" s="111"/>
      <c r="J8291" s="111"/>
      <c r="K8291" s="111"/>
      <c r="L8291" s="111"/>
      <c r="M8291" s="111"/>
      <c r="N8291" s="111"/>
      <c r="O8291" s="111"/>
      <c r="P8291" s="111"/>
      <c r="Q8291" s="111"/>
      <c r="R8291" s="111"/>
      <c r="S8291" s="111"/>
      <c r="T8291" s="111"/>
      <c r="U8291" s="111"/>
      <c r="V8291" s="111"/>
      <c r="W8291" s="111"/>
      <c r="X8291" s="111"/>
    </row>
    <row r="8292" spans="1:24">
      <c r="A8292" s="111"/>
      <c r="B8292" s="111"/>
      <c r="C8292" s="111"/>
      <c r="D8292" s="111"/>
      <c r="E8292" s="111"/>
      <c r="F8292" s="111"/>
      <c r="G8292" s="111"/>
      <c r="H8292" s="111"/>
      <c r="I8292" s="111"/>
      <c r="J8292" s="111"/>
      <c r="K8292" s="111"/>
      <c r="L8292" s="111"/>
      <c r="M8292" s="111"/>
      <c r="N8292" s="111"/>
      <c r="O8292" s="111"/>
      <c r="P8292" s="111"/>
      <c r="Q8292" s="111"/>
      <c r="R8292" s="111"/>
      <c r="S8292" s="111"/>
      <c r="T8292" s="111"/>
      <c r="U8292" s="111"/>
      <c r="V8292" s="111"/>
      <c r="W8292" s="111"/>
      <c r="X8292" s="111"/>
    </row>
    <row r="8293" spans="1:24">
      <c r="A8293" s="111"/>
      <c r="B8293" s="111"/>
      <c r="C8293" s="111"/>
      <c r="D8293" s="111"/>
      <c r="E8293" s="111"/>
      <c r="F8293" s="111"/>
      <c r="G8293" s="111"/>
      <c r="H8293" s="111"/>
      <c r="I8293" s="111"/>
      <c r="J8293" s="111"/>
      <c r="K8293" s="111"/>
      <c r="L8293" s="111"/>
      <c r="M8293" s="111"/>
      <c r="N8293" s="111"/>
      <c r="O8293" s="111"/>
      <c r="P8293" s="111"/>
      <c r="Q8293" s="111"/>
      <c r="R8293" s="111"/>
      <c r="S8293" s="111"/>
      <c r="T8293" s="111"/>
      <c r="U8293" s="111"/>
      <c r="V8293" s="111"/>
      <c r="W8293" s="111"/>
      <c r="X8293" s="111"/>
    </row>
    <row r="8294" spans="1:24">
      <c r="A8294" s="111"/>
      <c r="B8294" s="111"/>
      <c r="C8294" s="111"/>
      <c r="D8294" s="111"/>
      <c r="E8294" s="111"/>
      <c r="F8294" s="111"/>
      <c r="G8294" s="111"/>
      <c r="H8294" s="111"/>
      <c r="I8294" s="111"/>
      <c r="J8294" s="111"/>
      <c r="K8294" s="111"/>
      <c r="L8294" s="111"/>
      <c r="M8294" s="111"/>
      <c r="N8294" s="111"/>
      <c r="O8294" s="111"/>
      <c r="P8294" s="111"/>
      <c r="Q8294" s="111"/>
      <c r="R8294" s="111"/>
      <c r="S8294" s="111"/>
      <c r="T8294" s="111"/>
      <c r="U8294" s="111"/>
      <c r="V8294" s="111"/>
      <c r="W8294" s="111"/>
      <c r="X8294" s="111"/>
    </row>
    <row r="8295" spans="1:24">
      <c r="A8295" s="111"/>
      <c r="B8295" s="111"/>
      <c r="C8295" s="111"/>
      <c r="D8295" s="111"/>
      <c r="E8295" s="111"/>
      <c r="F8295" s="111"/>
      <c r="G8295" s="111"/>
      <c r="H8295" s="111"/>
      <c r="I8295" s="111"/>
      <c r="J8295" s="111"/>
      <c r="K8295" s="111"/>
      <c r="L8295" s="111"/>
      <c r="M8295" s="111"/>
      <c r="N8295" s="111"/>
      <c r="O8295" s="111"/>
      <c r="P8295" s="111"/>
      <c r="Q8295" s="111"/>
      <c r="R8295" s="111"/>
      <c r="S8295" s="111"/>
      <c r="T8295" s="111"/>
      <c r="U8295" s="111"/>
      <c r="V8295" s="111"/>
      <c r="W8295" s="111"/>
      <c r="X8295" s="111"/>
    </row>
    <row r="8296" spans="1:24">
      <c r="A8296" s="111"/>
      <c r="B8296" s="111"/>
      <c r="C8296" s="111"/>
      <c r="D8296" s="111"/>
      <c r="E8296" s="111"/>
      <c r="F8296" s="111"/>
      <c r="G8296" s="111"/>
      <c r="H8296" s="111"/>
      <c r="I8296" s="111"/>
      <c r="J8296" s="111"/>
      <c r="K8296" s="111"/>
      <c r="L8296" s="111"/>
      <c r="M8296" s="111"/>
      <c r="N8296" s="111"/>
      <c r="O8296" s="111"/>
      <c r="P8296" s="111"/>
      <c r="Q8296" s="111"/>
      <c r="R8296" s="111"/>
      <c r="S8296" s="111"/>
      <c r="T8296" s="111"/>
      <c r="U8296" s="111"/>
      <c r="V8296" s="111"/>
      <c r="W8296" s="111"/>
      <c r="X8296" s="111"/>
    </row>
    <row r="8297" spans="1:24">
      <c r="A8297" s="111"/>
      <c r="B8297" s="111"/>
      <c r="C8297" s="111"/>
      <c r="D8297" s="111"/>
      <c r="E8297" s="111"/>
      <c r="F8297" s="111"/>
      <c r="G8297" s="111"/>
      <c r="H8297" s="111"/>
      <c r="I8297" s="111"/>
      <c r="J8297" s="111"/>
      <c r="K8297" s="111"/>
      <c r="L8297" s="111"/>
      <c r="M8297" s="111"/>
      <c r="N8297" s="111"/>
      <c r="O8297" s="111"/>
      <c r="P8297" s="111"/>
      <c r="Q8297" s="111"/>
      <c r="R8297" s="111"/>
      <c r="S8297" s="111"/>
      <c r="T8297" s="111"/>
      <c r="U8297" s="111"/>
      <c r="V8297" s="111"/>
      <c r="W8297" s="111"/>
      <c r="X8297" s="111"/>
    </row>
    <row r="8298" spans="1:24">
      <c r="A8298" s="111"/>
      <c r="B8298" s="111"/>
      <c r="C8298" s="111"/>
      <c r="D8298" s="111"/>
      <c r="E8298" s="111"/>
      <c r="F8298" s="111"/>
      <c r="G8298" s="111"/>
      <c r="H8298" s="111"/>
      <c r="I8298" s="111"/>
      <c r="J8298" s="111"/>
      <c r="K8298" s="111"/>
      <c r="L8298" s="111"/>
      <c r="M8298" s="111"/>
      <c r="N8298" s="111"/>
      <c r="O8298" s="111"/>
      <c r="P8298" s="111"/>
      <c r="Q8298" s="111"/>
      <c r="R8298" s="111"/>
      <c r="S8298" s="111"/>
      <c r="T8298" s="111"/>
      <c r="U8298" s="111"/>
      <c r="V8298" s="111"/>
      <c r="W8298" s="111"/>
      <c r="X8298" s="111"/>
    </row>
    <row r="8299" spans="1:24">
      <c r="A8299" s="111"/>
      <c r="B8299" s="111"/>
      <c r="C8299" s="111"/>
      <c r="D8299" s="111"/>
      <c r="E8299" s="111"/>
      <c r="F8299" s="111"/>
      <c r="G8299" s="111"/>
      <c r="H8299" s="111"/>
      <c r="I8299" s="111"/>
      <c r="J8299" s="111"/>
      <c r="K8299" s="111"/>
      <c r="L8299" s="111"/>
      <c r="M8299" s="111"/>
      <c r="N8299" s="111"/>
      <c r="O8299" s="111"/>
      <c r="P8299" s="111"/>
      <c r="Q8299" s="111"/>
      <c r="R8299" s="111"/>
      <c r="S8299" s="111"/>
      <c r="T8299" s="111"/>
      <c r="U8299" s="111"/>
      <c r="V8299" s="111"/>
      <c r="W8299" s="111"/>
      <c r="X8299" s="111"/>
    </row>
    <row r="8300" spans="1:24">
      <c r="A8300" s="111"/>
      <c r="B8300" s="111"/>
      <c r="C8300" s="111"/>
      <c r="D8300" s="111"/>
      <c r="E8300" s="111"/>
      <c r="F8300" s="111"/>
      <c r="G8300" s="111"/>
      <c r="H8300" s="111"/>
      <c r="I8300" s="111"/>
      <c r="J8300" s="111"/>
      <c r="K8300" s="111"/>
      <c r="L8300" s="111"/>
      <c r="M8300" s="111"/>
      <c r="N8300" s="111"/>
      <c r="O8300" s="111"/>
      <c r="P8300" s="111"/>
      <c r="Q8300" s="111"/>
      <c r="R8300" s="111"/>
      <c r="S8300" s="111"/>
      <c r="T8300" s="111"/>
      <c r="U8300" s="111"/>
      <c r="V8300" s="111"/>
      <c r="W8300" s="111"/>
      <c r="X8300" s="111"/>
    </row>
    <row r="8301" spans="1:24">
      <c r="A8301" s="111"/>
      <c r="B8301" s="111"/>
      <c r="C8301" s="111"/>
      <c r="D8301" s="111"/>
      <c r="E8301" s="111"/>
      <c r="F8301" s="111"/>
      <c r="G8301" s="111"/>
      <c r="H8301" s="111"/>
      <c r="I8301" s="111"/>
      <c r="J8301" s="111"/>
      <c r="K8301" s="111"/>
      <c r="L8301" s="111"/>
      <c r="M8301" s="111"/>
      <c r="N8301" s="111"/>
      <c r="O8301" s="111"/>
      <c r="P8301" s="111"/>
      <c r="Q8301" s="111"/>
      <c r="R8301" s="111"/>
      <c r="S8301" s="111"/>
      <c r="T8301" s="111"/>
      <c r="U8301" s="111"/>
      <c r="V8301" s="111"/>
      <c r="W8301" s="111"/>
      <c r="X8301" s="111"/>
    </row>
    <row r="8302" spans="1:24">
      <c r="A8302" s="111"/>
      <c r="B8302" s="111"/>
      <c r="C8302" s="111"/>
      <c r="D8302" s="111"/>
      <c r="E8302" s="111"/>
      <c r="F8302" s="111"/>
      <c r="G8302" s="111"/>
      <c r="H8302" s="111"/>
      <c r="I8302" s="111"/>
      <c r="J8302" s="111"/>
      <c r="K8302" s="111"/>
      <c r="L8302" s="111"/>
      <c r="M8302" s="111"/>
      <c r="N8302" s="111"/>
      <c r="O8302" s="111"/>
      <c r="P8302" s="111"/>
      <c r="Q8302" s="111"/>
      <c r="R8302" s="111"/>
      <c r="S8302" s="111"/>
      <c r="T8302" s="111"/>
      <c r="U8302" s="111"/>
      <c r="V8302" s="111"/>
      <c r="W8302" s="111"/>
      <c r="X8302" s="111"/>
    </row>
    <row r="8303" spans="1:24">
      <c r="A8303" s="111"/>
      <c r="B8303" s="111"/>
      <c r="C8303" s="111"/>
      <c r="D8303" s="111"/>
      <c r="E8303" s="111"/>
      <c r="F8303" s="111"/>
      <c r="G8303" s="111"/>
      <c r="H8303" s="111"/>
      <c r="I8303" s="111"/>
      <c r="J8303" s="111"/>
      <c r="K8303" s="111"/>
      <c r="L8303" s="111"/>
      <c r="M8303" s="111"/>
      <c r="N8303" s="111"/>
      <c r="O8303" s="111"/>
      <c r="P8303" s="111"/>
      <c r="Q8303" s="111"/>
      <c r="R8303" s="111"/>
      <c r="S8303" s="111"/>
      <c r="T8303" s="111"/>
      <c r="U8303" s="111"/>
      <c r="V8303" s="111"/>
      <c r="W8303" s="111"/>
      <c r="X8303" s="111"/>
    </row>
    <row r="8304" spans="1:24">
      <c r="A8304" s="111"/>
      <c r="B8304" s="111"/>
      <c r="C8304" s="111"/>
      <c r="D8304" s="111"/>
      <c r="E8304" s="111"/>
      <c r="F8304" s="111"/>
      <c r="G8304" s="111"/>
      <c r="H8304" s="111"/>
      <c r="I8304" s="111"/>
      <c r="J8304" s="111"/>
      <c r="K8304" s="111"/>
      <c r="L8304" s="111"/>
      <c r="M8304" s="111"/>
      <c r="N8304" s="111"/>
      <c r="O8304" s="111"/>
      <c r="P8304" s="111"/>
      <c r="Q8304" s="111"/>
      <c r="R8304" s="111"/>
      <c r="S8304" s="111"/>
      <c r="T8304" s="111"/>
      <c r="U8304" s="111"/>
      <c r="V8304" s="111"/>
      <c r="W8304" s="111"/>
      <c r="X8304" s="111"/>
    </row>
    <row r="8305" spans="1:24">
      <c r="A8305" s="111"/>
      <c r="B8305" s="111"/>
      <c r="C8305" s="111"/>
      <c r="D8305" s="111"/>
      <c r="E8305" s="111"/>
      <c r="F8305" s="111"/>
      <c r="G8305" s="111"/>
      <c r="H8305" s="111"/>
      <c r="I8305" s="111"/>
      <c r="J8305" s="111"/>
      <c r="K8305" s="111"/>
      <c r="L8305" s="111"/>
      <c r="M8305" s="111"/>
      <c r="N8305" s="111"/>
      <c r="O8305" s="111"/>
      <c r="P8305" s="111"/>
      <c r="Q8305" s="111"/>
      <c r="R8305" s="111"/>
      <c r="S8305" s="111"/>
      <c r="T8305" s="111"/>
      <c r="U8305" s="111"/>
      <c r="V8305" s="111"/>
      <c r="W8305" s="111"/>
      <c r="X8305" s="111"/>
    </row>
    <row r="8306" spans="1:24">
      <c r="A8306" s="111"/>
      <c r="B8306" s="111"/>
      <c r="C8306" s="111"/>
      <c r="D8306" s="111"/>
      <c r="E8306" s="111"/>
      <c r="F8306" s="111"/>
      <c r="G8306" s="111"/>
      <c r="H8306" s="111"/>
      <c r="I8306" s="111"/>
      <c r="J8306" s="111"/>
      <c r="K8306" s="111"/>
      <c r="L8306" s="111"/>
      <c r="M8306" s="111"/>
      <c r="N8306" s="111"/>
      <c r="O8306" s="111"/>
      <c r="P8306" s="111"/>
      <c r="Q8306" s="111"/>
      <c r="R8306" s="111"/>
      <c r="S8306" s="111"/>
      <c r="T8306" s="111"/>
      <c r="U8306" s="111"/>
      <c r="V8306" s="111"/>
      <c r="W8306" s="111"/>
      <c r="X8306" s="111"/>
    </row>
    <row r="8307" spans="1:24">
      <c r="A8307" s="111"/>
      <c r="B8307" s="111"/>
      <c r="C8307" s="111"/>
      <c r="D8307" s="111"/>
      <c r="E8307" s="111"/>
      <c r="F8307" s="111"/>
      <c r="G8307" s="111"/>
      <c r="H8307" s="111"/>
      <c r="I8307" s="111"/>
      <c r="J8307" s="111"/>
      <c r="K8307" s="111"/>
      <c r="L8307" s="111"/>
      <c r="M8307" s="111"/>
      <c r="N8307" s="111"/>
      <c r="O8307" s="111"/>
      <c r="P8307" s="111"/>
      <c r="Q8307" s="111"/>
      <c r="R8307" s="111"/>
      <c r="S8307" s="111"/>
      <c r="T8307" s="111"/>
      <c r="U8307" s="111"/>
      <c r="V8307" s="111"/>
      <c r="W8307" s="111"/>
      <c r="X8307" s="111"/>
    </row>
    <row r="8308" spans="1:24">
      <c r="A8308" s="111"/>
      <c r="B8308" s="111"/>
      <c r="C8308" s="111"/>
      <c r="D8308" s="111"/>
      <c r="E8308" s="111"/>
      <c r="F8308" s="111"/>
      <c r="G8308" s="111"/>
      <c r="H8308" s="111"/>
      <c r="I8308" s="111"/>
      <c r="J8308" s="111"/>
      <c r="K8308" s="111"/>
      <c r="L8308" s="111"/>
      <c r="M8308" s="111"/>
      <c r="N8308" s="111"/>
      <c r="O8308" s="111"/>
      <c r="P8308" s="111"/>
      <c r="Q8308" s="111"/>
      <c r="R8308" s="111"/>
      <c r="S8308" s="111"/>
      <c r="T8308" s="111"/>
      <c r="U8308" s="111"/>
      <c r="V8308" s="111"/>
      <c r="W8308" s="111"/>
      <c r="X8308" s="111"/>
    </row>
    <row r="8309" spans="1:24">
      <c r="A8309" s="111"/>
      <c r="B8309" s="111"/>
      <c r="C8309" s="111"/>
      <c r="D8309" s="111"/>
      <c r="E8309" s="111"/>
      <c r="F8309" s="111"/>
      <c r="G8309" s="111"/>
      <c r="H8309" s="111"/>
      <c r="I8309" s="111"/>
      <c r="J8309" s="111"/>
      <c r="K8309" s="111"/>
      <c r="L8309" s="111"/>
      <c r="M8309" s="111"/>
      <c r="N8309" s="111"/>
      <c r="O8309" s="111"/>
      <c r="P8309" s="111"/>
      <c r="Q8309" s="111"/>
      <c r="R8309" s="111"/>
      <c r="S8309" s="111"/>
      <c r="T8309" s="111"/>
      <c r="U8309" s="111"/>
      <c r="V8309" s="111"/>
      <c r="W8309" s="111"/>
      <c r="X8309" s="111"/>
    </row>
    <row r="8310" spans="1:24">
      <c r="A8310" s="111"/>
      <c r="B8310" s="111"/>
      <c r="C8310" s="111"/>
      <c r="D8310" s="111"/>
      <c r="E8310" s="111"/>
      <c r="F8310" s="111"/>
      <c r="G8310" s="111"/>
      <c r="H8310" s="111"/>
      <c r="I8310" s="111"/>
      <c r="J8310" s="111"/>
      <c r="K8310" s="111"/>
      <c r="L8310" s="111"/>
      <c r="M8310" s="111"/>
      <c r="N8310" s="111"/>
      <c r="O8310" s="111"/>
      <c r="P8310" s="111"/>
      <c r="Q8310" s="111"/>
      <c r="R8310" s="111"/>
      <c r="S8310" s="111"/>
      <c r="T8310" s="111"/>
      <c r="U8310" s="111"/>
      <c r="V8310" s="111"/>
      <c r="W8310" s="111"/>
      <c r="X8310" s="111"/>
    </row>
    <row r="8311" spans="1:24">
      <c r="A8311" s="111"/>
      <c r="B8311" s="111"/>
      <c r="C8311" s="111"/>
      <c r="D8311" s="111"/>
      <c r="E8311" s="111"/>
      <c r="F8311" s="111"/>
      <c r="G8311" s="111"/>
      <c r="H8311" s="111"/>
      <c r="I8311" s="111"/>
      <c r="J8311" s="111"/>
      <c r="K8311" s="111"/>
      <c r="L8311" s="111"/>
      <c r="M8311" s="111"/>
      <c r="N8311" s="111"/>
      <c r="O8311" s="111"/>
      <c r="P8311" s="111"/>
      <c r="Q8311" s="111"/>
      <c r="R8311" s="111"/>
      <c r="S8311" s="111"/>
      <c r="T8311" s="111"/>
      <c r="U8311" s="111"/>
      <c r="V8311" s="111"/>
      <c r="W8311" s="111"/>
      <c r="X8311" s="111"/>
    </row>
    <row r="8312" spans="1:24">
      <c r="A8312" s="111"/>
      <c r="B8312" s="111"/>
      <c r="C8312" s="111"/>
      <c r="D8312" s="111"/>
      <c r="E8312" s="111"/>
      <c r="F8312" s="111"/>
      <c r="G8312" s="111"/>
      <c r="H8312" s="111"/>
      <c r="I8312" s="111"/>
      <c r="J8312" s="111"/>
      <c r="K8312" s="111"/>
      <c r="L8312" s="111"/>
      <c r="M8312" s="111"/>
      <c r="N8312" s="111"/>
      <c r="O8312" s="111"/>
      <c r="P8312" s="111"/>
      <c r="Q8312" s="111"/>
      <c r="R8312" s="111"/>
      <c r="S8312" s="111"/>
      <c r="T8312" s="111"/>
      <c r="U8312" s="111"/>
      <c r="V8312" s="111"/>
      <c r="W8312" s="111"/>
      <c r="X8312" s="111"/>
    </row>
    <row r="8313" spans="1:24">
      <c r="A8313" s="111"/>
      <c r="B8313" s="111"/>
      <c r="C8313" s="111"/>
      <c r="D8313" s="111"/>
      <c r="E8313" s="111"/>
      <c r="F8313" s="111"/>
      <c r="G8313" s="111"/>
      <c r="H8313" s="111"/>
      <c r="I8313" s="111"/>
      <c r="J8313" s="111"/>
      <c r="K8313" s="111"/>
      <c r="L8313" s="111"/>
      <c r="M8313" s="111"/>
      <c r="N8313" s="111"/>
      <c r="O8313" s="111"/>
      <c r="P8313" s="111"/>
      <c r="Q8313" s="111"/>
      <c r="R8313" s="111"/>
      <c r="S8313" s="111"/>
      <c r="T8313" s="111"/>
      <c r="U8313" s="111"/>
      <c r="V8313" s="111"/>
      <c r="W8313" s="111"/>
      <c r="X8313" s="111"/>
    </row>
    <row r="8314" spans="1:24">
      <c r="A8314" s="111"/>
      <c r="B8314" s="111"/>
      <c r="C8314" s="111"/>
      <c r="D8314" s="111"/>
      <c r="E8314" s="111"/>
      <c r="F8314" s="111"/>
      <c r="G8314" s="111"/>
      <c r="H8314" s="111"/>
      <c r="I8314" s="111"/>
      <c r="J8314" s="111"/>
      <c r="K8314" s="111"/>
      <c r="L8314" s="111"/>
      <c r="M8314" s="111"/>
      <c r="N8314" s="111"/>
      <c r="O8314" s="111"/>
      <c r="P8314" s="111"/>
      <c r="Q8314" s="111"/>
      <c r="R8314" s="111"/>
      <c r="S8314" s="111"/>
      <c r="T8314" s="111"/>
      <c r="U8314" s="111"/>
      <c r="V8314" s="111"/>
      <c r="W8314" s="111"/>
      <c r="X8314" s="111"/>
    </row>
    <row r="8315" spans="1:24">
      <c r="A8315" s="111"/>
      <c r="B8315" s="111"/>
      <c r="C8315" s="111"/>
      <c r="D8315" s="111"/>
      <c r="E8315" s="111"/>
      <c r="F8315" s="111"/>
      <c r="G8315" s="111"/>
      <c r="H8315" s="111"/>
      <c r="I8315" s="111"/>
      <c r="J8315" s="111"/>
      <c r="K8315" s="111"/>
      <c r="L8315" s="111"/>
      <c r="M8315" s="111"/>
      <c r="N8315" s="111"/>
      <c r="O8315" s="111"/>
      <c r="P8315" s="111"/>
      <c r="Q8315" s="111"/>
      <c r="R8315" s="111"/>
      <c r="S8315" s="111"/>
      <c r="T8315" s="111"/>
      <c r="U8315" s="111"/>
      <c r="V8315" s="111"/>
      <c r="W8315" s="111"/>
      <c r="X8315" s="111"/>
    </row>
    <row r="8316" spans="1:24">
      <c r="A8316" s="111"/>
      <c r="B8316" s="111"/>
      <c r="C8316" s="111"/>
      <c r="D8316" s="111"/>
      <c r="E8316" s="111"/>
      <c r="F8316" s="111"/>
      <c r="G8316" s="111"/>
      <c r="H8316" s="111"/>
      <c r="I8316" s="111"/>
      <c r="J8316" s="111"/>
      <c r="K8316" s="111"/>
      <c r="L8316" s="111"/>
      <c r="M8316" s="111"/>
      <c r="N8316" s="111"/>
      <c r="O8316" s="111"/>
      <c r="P8316" s="111"/>
      <c r="Q8316" s="111"/>
      <c r="R8316" s="111"/>
      <c r="S8316" s="111"/>
      <c r="T8316" s="111"/>
      <c r="U8316" s="111"/>
      <c r="V8316" s="111"/>
      <c r="W8316" s="111"/>
      <c r="X8316" s="111"/>
    </row>
    <row r="8317" spans="1:24">
      <c r="A8317" s="111"/>
      <c r="B8317" s="111"/>
      <c r="C8317" s="111"/>
      <c r="D8317" s="111"/>
      <c r="E8317" s="111"/>
      <c r="F8317" s="111"/>
      <c r="G8317" s="111"/>
      <c r="H8317" s="111"/>
      <c r="I8317" s="111"/>
      <c r="J8317" s="111"/>
      <c r="K8317" s="111"/>
      <c r="L8317" s="111"/>
      <c r="M8317" s="111"/>
      <c r="N8317" s="111"/>
      <c r="O8317" s="111"/>
      <c r="P8317" s="111"/>
      <c r="Q8317" s="111"/>
      <c r="R8317" s="111"/>
      <c r="S8317" s="111"/>
      <c r="T8317" s="111"/>
      <c r="U8317" s="111"/>
      <c r="V8317" s="111"/>
      <c r="W8317" s="111"/>
      <c r="X8317" s="111"/>
    </row>
    <row r="8318" spans="1:24">
      <c r="A8318" s="111"/>
      <c r="B8318" s="111"/>
      <c r="C8318" s="111"/>
      <c r="D8318" s="111"/>
      <c r="E8318" s="111"/>
      <c r="F8318" s="111"/>
      <c r="G8318" s="111"/>
      <c r="H8318" s="111"/>
      <c r="I8318" s="111"/>
      <c r="J8318" s="111"/>
      <c r="K8318" s="111"/>
      <c r="L8318" s="111"/>
      <c r="M8318" s="111"/>
      <c r="N8318" s="111"/>
      <c r="O8318" s="111"/>
      <c r="P8318" s="111"/>
      <c r="Q8318" s="111"/>
      <c r="R8318" s="111"/>
      <c r="S8318" s="111"/>
      <c r="T8318" s="111"/>
      <c r="U8318" s="111"/>
      <c r="V8318" s="111"/>
      <c r="W8318" s="111"/>
      <c r="X8318" s="111"/>
    </row>
    <row r="8319" spans="1:24">
      <c r="A8319" s="111"/>
      <c r="B8319" s="111"/>
      <c r="C8319" s="111"/>
      <c r="D8319" s="111"/>
      <c r="E8319" s="111"/>
      <c r="F8319" s="111"/>
      <c r="G8319" s="111"/>
      <c r="H8319" s="111"/>
      <c r="I8319" s="111"/>
      <c r="J8319" s="111"/>
      <c r="K8319" s="111"/>
      <c r="L8319" s="111"/>
      <c r="M8319" s="111"/>
      <c r="N8319" s="111"/>
      <c r="O8319" s="111"/>
      <c r="P8319" s="111"/>
      <c r="Q8319" s="111"/>
      <c r="R8319" s="111"/>
      <c r="S8319" s="111"/>
      <c r="T8319" s="111"/>
      <c r="U8319" s="111"/>
      <c r="V8319" s="111"/>
      <c r="W8319" s="111"/>
      <c r="X8319" s="111"/>
    </row>
    <row r="8320" spans="1:24">
      <c r="A8320" s="111"/>
      <c r="B8320" s="111"/>
      <c r="C8320" s="111"/>
      <c r="D8320" s="111"/>
      <c r="E8320" s="111"/>
      <c r="F8320" s="111"/>
      <c r="G8320" s="111"/>
      <c r="H8320" s="111"/>
      <c r="I8320" s="111"/>
      <c r="J8320" s="111"/>
      <c r="K8320" s="111"/>
      <c r="L8320" s="111"/>
      <c r="M8320" s="111"/>
      <c r="N8320" s="111"/>
      <c r="O8320" s="111"/>
      <c r="P8320" s="111"/>
      <c r="Q8320" s="111"/>
      <c r="R8320" s="111"/>
      <c r="S8320" s="111"/>
      <c r="T8320" s="111"/>
      <c r="U8320" s="111"/>
      <c r="V8320" s="111"/>
      <c r="W8320" s="111"/>
      <c r="X8320" s="111"/>
    </row>
    <row r="8321" spans="1:24">
      <c r="A8321" s="111"/>
      <c r="B8321" s="111"/>
      <c r="C8321" s="111"/>
      <c r="D8321" s="111"/>
      <c r="E8321" s="111"/>
      <c r="F8321" s="111"/>
      <c r="G8321" s="111"/>
      <c r="H8321" s="111"/>
      <c r="I8321" s="111"/>
      <c r="J8321" s="111"/>
      <c r="K8321" s="111"/>
      <c r="L8321" s="111"/>
      <c r="M8321" s="111"/>
      <c r="N8321" s="111"/>
      <c r="O8321" s="111"/>
      <c r="P8321" s="111"/>
      <c r="Q8321" s="111"/>
      <c r="R8321" s="111"/>
      <c r="S8321" s="111"/>
      <c r="T8321" s="111"/>
      <c r="U8321" s="111"/>
      <c r="V8321" s="111"/>
      <c r="W8321" s="111"/>
      <c r="X8321" s="111"/>
    </row>
    <row r="8322" spans="1:24">
      <c r="A8322" s="111"/>
      <c r="B8322" s="111"/>
      <c r="C8322" s="111"/>
      <c r="D8322" s="111"/>
      <c r="E8322" s="111"/>
      <c r="F8322" s="111"/>
      <c r="G8322" s="111"/>
      <c r="H8322" s="111"/>
      <c r="I8322" s="111"/>
      <c r="J8322" s="111"/>
      <c r="K8322" s="111"/>
      <c r="L8322" s="111"/>
      <c r="M8322" s="111"/>
      <c r="N8322" s="111"/>
      <c r="O8322" s="111"/>
      <c r="P8322" s="111"/>
      <c r="Q8322" s="111"/>
      <c r="R8322" s="111"/>
      <c r="S8322" s="111"/>
      <c r="T8322" s="111"/>
      <c r="U8322" s="111"/>
      <c r="V8322" s="111"/>
      <c r="W8322" s="111"/>
      <c r="X8322" s="111"/>
    </row>
    <row r="8323" spans="1:24">
      <c r="A8323" s="111"/>
      <c r="B8323" s="111"/>
      <c r="C8323" s="111"/>
      <c r="D8323" s="111"/>
      <c r="E8323" s="111"/>
      <c r="F8323" s="111"/>
      <c r="G8323" s="111"/>
      <c r="H8323" s="111"/>
      <c r="I8323" s="111"/>
      <c r="J8323" s="111"/>
      <c r="K8323" s="111"/>
      <c r="L8323" s="111"/>
      <c r="M8323" s="111"/>
      <c r="N8323" s="111"/>
      <c r="O8323" s="111"/>
      <c r="P8323" s="111"/>
      <c r="Q8323" s="111"/>
      <c r="R8323" s="111"/>
      <c r="S8323" s="111"/>
      <c r="T8323" s="111"/>
      <c r="U8323" s="111"/>
      <c r="V8323" s="111"/>
      <c r="W8323" s="111"/>
      <c r="X8323" s="111"/>
    </row>
    <row r="8324" spans="1:24">
      <c r="A8324" s="111"/>
      <c r="B8324" s="111"/>
      <c r="C8324" s="111"/>
      <c r="D8324" s="111"/>
      <c r="E8324" s="111"/>
      <c r="F8324" s="111"/>
      <c r="G8324" s="111"/>
      <c r="H8324" s="111"/>
      <c r="I8324" s="111"/>
      <c r="J8324" s="111"/>
      <c r="K8324" s="111"/>
      <c r="L8324" s="111"/>
      <c r="M8324" s="111"/>
      <c r="N8324" s="111"/>
      <c r="O8324" s="111"/>
      <c r="P8324" s="111"/>
      <c r="Q8324" s="111"/>
      <c r="R8324" s="111"/>
      <c r="S8324" s="111"/>
      <c r="T8324" s="111"/>
      <c r="U8324" s="111"/>
      <c r="V8324" s="111"/>
      <c r="W8324" s="111"/>
      <c r="X8324" s="111"/>
    </row>
    <row r="8325" spans="1:24">
      <c r="A8325" s="111"/>
      <c r="B8325" s="111"/>
      <c r="C8325" s="111"/>
      <c r="D8325" s="111"/>
      <c r="E8325" s="111"/>
      <c r="F8325" s="111"/>
      <c r="G8325" s="111"/>
      <c r="H8325" s="111"/>
      <c r="I8325" s="111"/>
      <c r="J8325" s="111"/>
      <c r="K8325" s="111"/>
      <c r="L8325" s="111"/>
      <c r="M8325" s="111"/>
      <c r="N8325" s="111"/>
      <c r="O8325" s="111"/>
      <c r="P8325" s="111"/>
      <c r="Q8325" s="111"/>
      <c r="R8325" s="111"/>
      <c r="S8325" s="111"/>
      <c r="T8325" s="111"/>
      <c r="U8325" s="111"/>
      <c r="V8325" s="111"/>
      <c r="W8325" s="111"/>
      <c r="X8325" s="111"/>
    </row>
    <row r="8326" spans="1:24">
      <c r="A8326" s="111"/>
      <c r="B8326" s="111"/>
      <c r="C8326" s="111"/>
      <c r="D8326" s="111"/>
      <c r="E8326" s="111"/>
      <c r="F8326" s="111"/>
      <c r="G8326" s="111"/>
      <c r="H8326" s="111"/>
      <c r="I8326" s="111"/>
      <c r="J8326" s="111"/>
      <c r="K8326" s="111"/>
      <c r="L8326" s="111"/>
      <c r="M8326" s="111"/>
      <c r="N8326" s="111"/>
      <c r="O8326" s="111"/>
      <c r="P8326" s="111"/>
      <c r="Q8326" s="111"/>
      <c r="R8326" s="111"/>
      <c r="S8326" s="111"/>
      <c r="T8326" s="111"/>
      <c r="U8326" s="111"/>
      <c r="V8326" s="111"/>
      <c r="W8326" s="111"/>
      <c r="X8326" s="111"/>
    </row>
    <row r="8327" spans="1:24">
      <c r="A8327" s="111"/>
      <c r="B8327" s="111"/>
      <c r="C8327" s="111"/>
      <c r="D8327" s="111"/>
      <c r="E8327" s="111"/>
      <c r="F8327" s="111"/>
      <c r="G8327" s="111"/>
      <c r="H8327" s="111"/>
      <c r="I8327" s="111"/>
      <c r="J8327" s="111"/>
      <c r="K8327" s="111"/>
      <c r="L8327" s="111"/>
      <c r="M8327" s="111"/>
      <c r="N8327" s="111"/>
      <c r="O8327" s="111"/>
      <c r="P8327" s="111"/>
      <c r="Q8327" s="111"/>
      <c r="R8327" s="111"/>
      <c r="S8327" s="111"/>
      <c r="T8327" s="111"/>
      <c r="U8327" s="111"/>
      <c r="V8327" s="111"/>
      <c r="W8327" s="111"/>
      <c r="X8327" s="111"/>
    </row>
    <row r="8328" spans="1:24">
      <c r="A8328" s="111"/>
      <c r="B8328" s="111"/>
      <c r="C8328" s="111"/>
      <c r="D8328" s="111"/>
      <c r="E8328" s="111"/>
      <c r="F8328" s="111"/>
      <c r="G8328" s="111"/>
      <c r="H8328" s="111"/>
      <c r="I8328" s="111"/>
      <c r="J8328" s="111"/>
      <c r="K8328" s="111"/>
      <c r="L8328" s="111"/>
      <c r="M8328" s="111"/>
      <c r="N8328" s="111"/>
      <c r="O8328" s="111"/>
      <c r="P8328" s="111"/>
      <c r="Q8328" s="111"/>
      <c r="R8328" s="111"/>
      <c r="S8328" s="111"/>
      <c r="T8328" s="111"/>
      <c r="U8328" s="111"/>
      <c r="V8328" s="111"/>
      <c r="W8328" s="111"/>
      <c r="X8328" s="111"/>
    </row>
    <row r="8329" spans="1:24">
      <c r="A8329" s="111"/>
      <c r="B8329" s="111"/>
      <c r="C8329" s="111"/>
      <c r="D8329" s="111"/>
      <c r="E8329" s="111"/>
      <c r="F8329" s="111"/>
      <c r="G8329" s="111"/>
      <c r="H8329" s="111"/>
      <c r="I8329" s="111"/>
      <c r="J8329" s="111"/>
      <c r="K8329" s="111"/>
      <c r="L8329" s="111"/>
      <c r="M8329" s="111"/>
      <c r="N8329" s="111"/>
      <c r="O8329" s="111"/>
      <c r="P8329" s="111"/>
      <c r="Q8329" s="111"/>
      <c r="R8329" s="111"/>
      <c r="S8329" s="111"/>
      <c r="T8329" s="111"/>
      <c r="U8329" s="111"/>
      <c r="V8329" s="111"/>
      <c r="W8329" s="111"/>
      <c r="X8329" s="111"/>
    </row>
    <row r="8330" spans="1:24">
      <c r="A8330" s="111"/>
      <c r="B8330" s="111"/>
      <c r="C8330" s="111"/>
      <c r="D8330" s="111"/>
      <c r="E8330" s="111"/>
      <c r="F8330" s="111"/>
      <c r="G8330" s="111"/>
      <c r="H8330" s="111"/>
      <c r="I8330" s="111"/>
      <c r="J8330" s="111"/>
      <c r="K8330" s="111"/>
      <c r="L8330" s="111"/>
      <c r="M8330" s="111"/>
      <c r="N8330" s="111"/>
      <c r="O8330" s="111"/>
      <c r="P8330" s="111"/>
      <c r="Q8330" s="111"/>
      <c r="R8330" s="111"/>
      <c r="S8330" s="111"/>
      <c r="T8330" s="111"/>
      <c r="U8330" s="111"/>
      <c r="V8330" s="111"/>
      <c r="W8330" s="111"/>
      <c r="X8330" s="111"/>
    </row>
    <row r="8331" spans="1:24">
      <c r="A8331" s="111"/>
      <c r="B8331" s="111"/>
      <c r="C8331" s="111"/>
      <c r="D8331" s="111"/>
      <c r="E8331" s="111"/>
      <c r="F8331" s="111"/>
      <c r="G8331" s="111"/>
      <c r="H8331" s="111"/>
      <c r="I8331" s="111"/>
      <c r="J8331" s="111"/>
      <c r="K8331" s="111"/>
      <c r="L8331" s="111"/>
      <c r="M8331" s="111"/>
      <c r="N8331" s="111"/>
      <c r="O8331" s="111"/>
      <c r="P8331" s="111"/>
      <c r="Q8331" s="111"/>
      <c r="R8331" s="111"/>
      <c r="S8331" s="111"/>
      <c r="T8331" s="111"/>
      <c r="U8331" s="111"/>
      <c r="V8331" s="111"/>
      <c r="W8331" s="111"/>
      <c r="X8331" s="111"/>
    </row>
    <row r="8332" spans="1:24">
      <c r="A8332" s="111"/>
      <c r="B8332" s="111"/>
      <c r="C8332" s="111"/>
      <c r="D8332" s="111"/>
      <c r="E8332" s="111"/>
      <c r="F8332" s="111"/>
      <c r="G8332" s="111"/>
      <c r="H8332" s="111"/>
      <c r="I8332" s="111"/>
      <c r="J8332" s="111"/>
      <c r="K8332" s="111"/>
      <c r="L8332" s="111"/>
      <c r="M8332" s="111"/>
      <c r="N8332" s="111"/>
      <c r="O8332" s="111"/>
      <c r="P8332" s="111"/>
      <c r="Q8332" s="111"/>
      <c r="R8332" s="111"/>
      <c r="S8332" s="111"/>
      <c r="T8332" s="111"/>
      <c r="U8332" s="111"/>
      <c r="V8332" s="111"/>
      <c r="W8332" s="111"/>
      <c r="X8332" s="111"/>
    </row>
    <row r="8333" spans="1:24">
      <c r="A8333" s="111"/>
      <c r="B8333" s="111"/>
      <c r="C8333" s="111"/>
      <c r="D8333" s="111"/>
      <c r="E8333" s="111"/>
      <c r="F8333" s="111"/>
      <c r="G8333" s="111"/>
      <c r="H8333" s="111"/>
      <c r="I8333" s="111"/>
      <c r="J8333" s="111"/>
      <c r="K8333" s="111"/>
      <c r="L8333" s="111"/>
      <c r="M8333" s="111"/>
      <c r="N8333" s="111"/>
      <c r="O8333" s="111"/>
      <c r="P8333" s="111"/>
      <c r="Q8333" s="111"/>
      <c r="R8333" s="111"/>
      <c r="S8333" s="111"/>
      <c r="T8333" s="111"/>
      <c r="U8333" s="111"/>
      <c r="V8333" s="111"/>
      <c r="W8333" s="111"/>
      <c r="X8333" s="111"/>
    </row>
    <row r="8334" spans="1:24">
      <c r="A8334" s="111"/>
      <c r="B8334" s="111"/>
      <c r="C8334" s="111"/>
      <c r="D8334" s="111"/>
      <c r="E8334" s="111"/>
      <c r="F8334" s="111"/>
      <c r="G8334" s="111"/>
      <c r="H8334" s="111"/>
      <c r="I8334" s="111"/>
      <c r="J8334" s="111"/>
      <c r="K8334" s="111"/>
      <c r="L8334" s="111"/>
      <c r="M8334" s="111"/>
      <c r="N8334" s="111"/>
      <c r="O8334" s="111"/>
      <c r="P8334" s="111"/>
      <c r="Q8334" s="111"/>
      <c r="R8334" s="111"/>
      <c r="S8334" s="111"/>
      <c r="T8334" s="111"/>
      <c r="U8334" s="111"/>
      <c r="V8334" s="111"/>
      <c r="W8334" s="111"/>
      <c r="X8334" s="111"/>
    </row>
    <row r="8335" spans="1:24">
      <c r="A8335" s="111"/>
      <c r="B8335" s="111"/>
      <c r="C8335" s="111"/>
      <c r="D8335" s="111"/>
      <c r="E8335" s="111"/>
      <c r="F8335" s="111"/>
      <c r="G8335" s="111"/>
      <c r="H8335" s="111"/>
      <c r="I8335" s="111"/>
      <c r="J8335" s="111"/>
      <c r="K8335" s="111"/>
      <c r="L8335" s="111"/>
      <c r="M8335" s="111"/>
      <c r="N8335" s="111"/>
      <c r="O8335" s="111"/>
      <c r="P8335" s="111"/>
      <c r="Q8335" s="111"/>
      <c r="R8335" s="111"/>
      <c r="S8335" s="111"/>
      <c r="T8335" s="111"/>
      <c r="U8335" s="111"/>
      <c r="V8335" s="111"/>
      <c r="W8335" s="111"/>
      <c r="X8335" s="111"/>
    </row>
    <row r="8336" spans="1:24">
      <c r="A8336" s="111"/>
      <c r="B8336" s="111"/>
      <c r="C8336" s="111"/>
      <c r="D8336" s="111"/>
      <c r="E8336" s="111"/>
      <c r="F8336" s="111"/>
      <c r="G8336" s="111"/>
      <c r="H8336" s="111"/>
      <c r="I8336" s="111"/>
      <c r="J8336" s="111"/>
      <c r="K8336" s="111"/>
      <c r="L8336" s="111"/>
      <c r="M8336" s="111"/>
      <c r="N8336" s="111"/>
      <c r="O8336" s="111"/>
      <c r="P8336" s="111"/>
      <c r="Q8336" s="111"/>
      <c r="R8336" s="111"/>
      <c r="S8336" s="111"/>
      <c r="T8336" s="111"/>
      <c r="U8336" s="111"/>
      <c r="V8336" s="111"/>
      <c r="W8336" s="111"/>
      <c r="X8336" s="111"/>
    </row>
    <row r="8337" spans="1:24">
      <c r="A8337" s="111"/>
      <c r="B8337" s="111"/>
      <c r="C8337" s="111"/>
      <c r="D8337" s="111"/>
      <c r="E8337" s="111"/>
      <c r="F8337" s="111"/>
      <c r="G8337" s="111"/>
      <c r="H8337" s="111"/>
      <c r="I8337" s="111"/>
      <c r="J8337" s="111"/>
      <c r="K8337" s="111"/>
      <c r="L8337" s="111"/>
      <c r="M8337" s="111"/>
      <c r="N8337" s="111"/>
      <c r="O8337" s="111"/>
      <c r="P8337" s="111"/>
      <c r="Q8337" s="111"/>
      <c r="R8337" s="111"/>
      <c r="S8337" s="111"/>
      <c r="T8337" s="111"/>
      <c r="U8337" s="111"/>
      <c r="V8337" s="111"/>
      <c r="W8337" s="111"/>
      <c r="X8337" s="111"/>
    </row>
    <row r="8338" spans="1:24">
      <c r="A8338" s="111"/>
      <c r="B8338" s="111"/>
      <c r="C8338" s="111"/>
      <c r="D8338" s="111"/>
      <c r="E8338" s="111"/>
      <c r="F8338" s="111"/>
      <c r="G8338" s="111"/>
      <c r="H8338" s="111"/>
      <c r="I8338" s="111"/>
      <c r="J8338" s="111"/>
      <c r="K8338" s="111"/>
      <c r="L8338" s="111"/>
      <c r="M8338" s="111"/>
      <c r="N8338" s="111"/>
      <c r="O8338" s="111"/>
      <c r="P8338" s="111"/>
      <c r="Q8338" s="111"/>
      <c r="R8338" s="111"/>
      <c r="S8338" s="111"/>
      <c r="T8338" s="111"/>
      <c r="U8338" s="111"/>
      <c r="V8338" s="111"/>
      <c r="W8338" s="111"/>
      <c r="X8338" s="111"/>
    </row>
    <row r="8339" spans="1:24">
      <c r="A8339" s="111"/>
      <c r="B8339" s="111"/>
      <c r="C8339" s="111"/>
      <c r="D8339" s="111"/>
      <c r="E8339" s="111"/>
      <c r="F8339" s="111"/>
      <c r="G8339" s="111"/>
      <c r="H8339" s="111"/>
      <c r="I8339" s="111"/>
      <c r="J8339" s="111"/>
      <c r="K8339" s="111"/>
      <c r="L8339" s="111"/>
      <c r="M8339" s="111"/>
      <c r="N8339" s="111"/>
      <c r="O8339" s="111"/>
      <c r="P8339" s="111"/>
      <c r="Q8339" s="111"/>
      <c r="R8339" s="111"/>
      <c r="S8339" s="111"/>
      <c r="T8339" s="111"/>
      <c r="U8339" s="111"/>
      <c r="V8339" s="111"/>
      <c r="W8339" s="111"/>
      <c r="X8339" s="111"/>
    </row>
    <row r="8340" spans="1:24">
      <c r="A8340" s="111"/>
      <c r="B8340" s="111"/>
      <c r="C8340" s="111"/>
      <c r="D8340" s="111"/>
      <c r="E8340" s="111"/>
      <c r="F8340" s="111"/>
      <c r="G8340" s="111"/>
      <c r="H8340" s="111"/>
      <c r="I8340" s="111"/>
      <c r="J8340" s="111"/>
      <c r="K8340" s="111"/>
      <c r="L8340" s="111"/>
      <c r="M8340" s="111"/>
      <c r="N8340" s="111"/>
      <c r="O8340" s="111"/>
      <c r="P8340" s="111"/>
      <c r="Q8340" s="111"/>
      <c r="R8340" s="111"/>
      <c r="S8340" s="111"/>
      <c r="T8340" s="111"/>
      <c r="U8340" s="111"/>
      <c r="V8340" s="111"/>
      <c r="W8340" s="111"/>
      <c r="X8340" s="111"/>
    </row>
    <row r="8341" spans="1:24">
      <c r="A8341" s="111"/>
      <c r="B8341" s="111"/>
      <c r="C8341" s="111"/>
      <c r="D8341" s="111"/>
      <c r="E8341" s="111"/>
      <c r="F8341" s="111"/>
      <c r="G8341" s="111"/>
      <c r="H8341" s="111"/>
      <c r="I8341" s="111"/>
      <c r="J8341" s="111"/>
      <c r="K8341" s="111"/>
      <c r="L8341" s="111"/>
      <c r="M8341" s="111"/>
      <c r="N8341" s="111"/>
      <c r="O8341" s="111"/>
      <c r="P8341" s="111"/>
      <c r="Q8341" s="111"/>
      <c r="R8341" s="111"/>
      <c r="S8341" s="111"/>
      <c r="T8341" s="111"/>
      <c r="U8341" s="111"/>
      <c r="V8341" s="111"/>
      <c r="W8341" s="111"/>
      <c r="X8341" s="111"/>
    </row>
    <row r="8342" spans="1:24">
      <c r="A8342" s="111"/>
      <c r="B8342" s="111"/>
      <c r="C8342" s="111"/>
      <c r="D8342" s="111"/>
      <c r="E8342" s="111"/>
      <c r="F8342" s="111"/>
      <c r="G8342" s="111"/>
      <c r="H8342" s="111"/>
      <c r="I8342" s="111"/>
      <c r="J8342" s="111"/>
      <c r="K8342" s="111"/>
      <c r="L8342" s="111"/>
      <c r="M8342" s="111"/>
      <c r="N8342" s="111"/>
      <c r="O8342" s="111"/>
      <c r="P8342" s="111"/>
      <c r="Q8342" s="111"/>
      <c r="R8342" s="111"/>
      <c r="S8342" s="111"/>
      <c r="T8342" s="111"/>
      <c r="U8342" s="111"/>
      <c r="V8342" s="111"/>
      <c r="W8342" s="111"/>
      <c r="X8342" s="111"/>
    </row>
    <row r="8343" spans="1:24">
      <c r="A8343" s="111"/>
      <c r="B8343" s="111"/>
      <c r="C8343" s="111"/>
      <c r="D8343" s="111"/>
      <c r="E8343" s="111"/>
      <c r="F8343" s="111"/>
      <c r="G8343" s="111"/>
      <c r="H8343" s="111"/>
      <c r="I8343" s="111"/>
      <c r="J8343" s="111"/>
      <c r="K8343" s="111"/>
      <c r="L8343" s="111"/>
      <c r="M8343" s="111"/>
      <c r="N8343" s="111"/>
      <c r="O8343" s="111"/>
      <c r="P8343" s="111"/>
      <c r="Q8343" s="111"/>
      <c r="R8343" s="111"/>
      <c r="S8343" s="111"/>
      <c r="T8343" s="111"/>
      <c r="U8343" s="111"/>
      <c r="V8343" s="111"/>
      <c r="W8343" s="111"/>
      <c r="X8343" s="111"/>
    </row>
    <row r="8344" spans="1:24">
      <c r="A8344" s="111"/>
      <c r="B8344" s="111"/>
      <c r="C8344" s="111"/>
      <c r="D8344" s="111"/>
      <c r="E8344" s="111"/>
      <c r="F8344" s="111"/>
      <c r="G8344" s="111"/>
      <c r="H8344" s="111"/>
      <c r="I8344" s="111"/>
      <c r="J8344" s="111"/>
      <c r="K8344" s="111"/>
      <c r="L8344" s="111"/>
      <c r="M8344" s="111"/>
      <c r="N8344" s="111"/>
      <c r="O8344" s="111"/>
      <c r="P8344" s="111"/>
      <c r="Q8344" s="111"/>
      <c r="R8344" s="111"/>
      <c r="S8344" s="111"/>
      <c r="T8344" s="111"/>
      <c r="U8344" s="111"/>
      <c r="V8344" s="111"/>
      <c r="W8344" s="111"/>
      <c r="X8344" s="111"/>
    </row>
    <row r="8345" spans="1:24">
      <c r="A8345" s="111"/>
      <c r="B8345" s="111"/>
      <c r="C8345" s="111"/>
      <c r="D8345" s="111"/>
      <c r="E8345" s="111"/>
      <c r="F8345" s="111"/>
      <c r="G8345" s="111"/>
      <c r="H8345" s="111"/>
      <c r="I8345" s="111"/>
      <c r="J8345" s="111"/>
      <c r="K8345" s="111"/>
      <c r="L8345" s="111"/>
      <c r="M8345" s="111"/>
      <c r="N8345" s="111"/>
      <c r="O8345" s="111"/>
      <c r="P8345" s="111"/>
      <c r="Q8345" s="111"/>
      <c r="R8345" s="111"/>
      <c r="S8345" s="111"/>
      <c r="T8345" s="111"/>
      <c r="U8345" s="111"/>
      <c r="V8345" s="111"/>
      <c r="W8345" s="111"/>
      <c r="X8345" s="111"/>
    </row>
    <row r="8346" spans="1:24">
      <c r="A8346" s="111"/>
      <c r="B8346" s="111"/>
      <c r="C8346" s="111"/>
      <c r="D8346" s="111"/>
      <c r="E8346" s="111"/>
      <c r="F8346" s="111"/>
      <c r="G8346" s="111"/>
      <c r="H8346" s="111"/>
      <c r="I8346" s="111"/>
      <c r="J8346" s="111"/>
      <c r="K8346" s="111"/>
      <c r="L8346" s="111"/>
      <c r="M8346" s="111"/>
      <c r="N8346" s="111"/>
      <c r="O8346" s="111"/>
      <c r="P8346" s="111"/>
      <c r="Q8346" s="111"/>
      <c r="R8346" s="111"/>
      <c r="S8346" s="111"/>
      <c r="T8346" s="111"/>
      <c r="U8346" s="111"/>
      <c r="V8346" s="111"/>
      <c r="W8346" s="111"/>
      <c r="X8346" s="111"/>
    </row>
    <row r="8347" spans="1:24">
      <c r="A8347" s="111"/>
      <c r="B8347" s="111"/>
      <c r="C8347" s="111"/>
      <c r="D8347" s="111"/>
      <c r="E8347" s="111"/>
      <c r="F8347" s="111"/>
      <c r="G8347" s="111"/>
      <c r="H8347" s="111"/>
      <c r="I8347" s="111"/>
      <c r="J8347" s="111"/>
      <c r="K8347" s="111"/>
      <c r="L8347" s="111"/>
      <c r="M8347" s="111"/>
      <c r="N8347" s="111"/>
      <c r="O8347" s="111"/>
      <c r="P8347" s="111"/>
      <c r="Q8347" s="111"/>
      <c r="R8347" s="111"/>
      <c r="S8347" s="111"/>
      <c r="T8347" s="111"/>
      <c r="U8347" s="111"/>
      <c r="V8347" s="111"/>
      <c r="W8347" s="111"/>
      <c r="X8347" s="111"/>
    </row>
    <row r="8348" spans="1:24">
      <c r="A8348" s="111"/>
      <c r="B8348" s="111"/>
      <c r="C8348" s="111"/>
      <c r="D8348" s="111"/>
      <c r="E8348" s="111"/>
      <c r="F8348" s="111"/>
      <c r="G8348" s="111"/>
      <c r="H8348" s="111"/>
      <c r="I8348" s="111"/>
      <c r="J8348" s="111"/>
      <c r="K8348" s="111"/>
      <c r="L8348" s="111"/>
      <c r="M8348" s="111"/>
      <c r="N8348" s="111"/>
      <c r="O8348" s="111"/>
      <c r="P8348" s="111"/>
      <c r="Q8348" s="111"/>
      <c r="R8348" s="111"/>
      <c r="S8348" s="111"/>
      <c r="T8348" s="111"/>
      <c r="U8348" s="111"/>
      <c r="V8348" s="111"/>
      <c r="W8348" s="111"/>
      <c r="X8348" s="111"/>
    </row>
    <row r="8349" spans="1:24">
      <c r="A8349" s="111"/>
      <c r="B8349" s="111"/>
      <c r="C8349" s="111"/>
      <c r="D8349" s="111"/>
      <c r="E8349" s="111"/>
      <c r="F8349" s="111"/>
      <c r="G8349" s="111"/>
      <c r="H8349" s="111"/>
      <c r="I8349" s="111"/>
      <c r="J8349" s="111"/>
      <c r="K8349" s="111"/>
      <c r="L8349" s="111"/>
      <c r="M8349" s="111"/>
      <c r="N8349" s="111"/>
      <c r="O8349" s="111"/>
      <c r="P8349" s="111"/>
      <c r="Q8349" s="111"/>
      <c r="R8349" s="111"/>
      <c r="S8349" s="111"/>
      <c r="T8349" s="111"/>
      <c r="U8349" s="111"/>
      <c r="V8349" s="111"/>
      <c r="W8349" s="111"/>
      <c r="X8349" s="111"/>
    </row>
    <row r="8350" spans="1:24">
      <c r="A8350" s="111"/>
      <c r="B8350" s="111"/>
      <c r="C8350" s="111"/>
      <c r="D8350" s="111"/>
      <c r="E8350" s="111"/>
      <c r="F8350" s="111"/>
      <c r="G8350" s="111"/>
      <c r="H8350" s="111"/>
      <c r="I8350" s="111"/>
      <c r="J8350" s="111"/>
      <c r="K8350" s="111"/>
      <c r="L8350" s="111"/>
      <c r="M8350" s="111"/>
      <c r="N8350" s="111"/>
      <c r="O8350" s="111"/>
      <c r="P8350" s="111"/>
      <c r="Q8350" s="111"/>
      <c r="R8350" s="111"/>
      <c r="S8350" s="111"/>
      <c r="T8350" s="111"/>
      <c r="U8350" s="111"/>
      <c r="V8350" s="111"/>
      <c r="W8350" s="111"/>
      <c r="X8350" s="111"/>
    </row>
    <row r="8351" spans="1:24">
      <c r="A8351" s="111"/>
      <c r="B8351" s="111"/>
      <c r="C8351" s="111"/>
      <c r="D8351" s="111"/>
      <c r="E8351" s="111"/>
      <c r="F8351" s="111"/>
      <c r="G8351" s="111"/>
      <c r="H8351" s="111"/>
      <c r="I8351" s="111"/>
      <c r="J8351" s="111"/>
      <c r="K8351" s="111"/>
      <c r="L8351" s="111"/>
      <c r="M8351" s="111"/>
      <c r="N8351" s="111"/>
      <c r="O8351" s="111"/>
      <c r="P8351" s="111"/>
      <c r="Q8351" s="111"/>
      <c r="R8351" s="111"/>
      <c r="S8351" s="111"/>
      <c r="T8351" s="111"/>
      <c r="U8351" s="111"/>
      <c r="V8351" s="111"/>
      <c r="W8351" s="111"/>
      <c r="X8351" s="111"/>
    </row>
    <row r="8352" spans="1:24">
      <c r="A8352" s="111"/>
      <c r="B8352" s="111"/>
      <c r="C8352" s="111"/>
      <c r="D8352" s="111"/>
      <c r="E8352" s="111"/>
      <c r="F8352" s="111"/>
      <c r="G8352" s="111"/>
      <c r="H8352" s="111"/>
      <c r="I8352" s="111"/>
      <c r="J8352" s="111"/>
      <c r="K8352" s="111"/>
      <c r="L8352" s="111"/>
      <c r="M8352" s="111"/>
      <c r="N8352" s="111"/>
      <c r="O8352" s="111"/>
      <c r="P8352" s="111"/>
      <c r="Q8352" s="111"/>
      <c r="R8352" s="111"/>
      <c r="S8352" s="111"/>
      <c r="T8352" s="111"/>
      <c r="U8352" s="111"/>
      <c r="V8352" s="111"/>
      <c r="W8352" s="111"/>
      <c r="X8352" s="111"/>
    </row>
    <row r="8353" spans="1:24">
      <c r="A8353" s="111"/>
      <c r="B8353" s="111"/>
      <c r="C8353" s="111"/>
      <c r="D8353" s="111"/>
      <c r="E8353" s="111"/>
      <c r="F8353" s="111"/>
      <c r="G8353" s="111"/>
      <c r="H8353" s="111"/>
      <c r="I8353" s="111"/>
      <c r="J8353" s="111"/>
      <c r="K8353" s="111"/>
      <c r="L8353" s="111"/>
      <c r="M8353" s="111"/>
      <c r="N8353" s="111"/>
      <c r="O8353" s="111"/>
      <c r="P8353" s="111"/>
      <c r="Q8353" s="111"/>
      <c r="R8353" s="111"/>
      <c r="S8353" s="111"/>
      <c r="T8353" s="111"/>
      <c r="U8353" s="111"/>
      <c r="V8353" s="111"/>
      <c r="W8353" s="111"/>
      <c r="X8353" s="111"/>
    </row>
    <row r="8354" spans="1:24">
      <c r="A8354" s="111"/>
      <c r="B8354" s="111"/>
      <c r="C8354" s="111"/>
      <c r="D8354" s="111"/>
      <c r="E8354" s="111"/>
      <c r="F8354" s="111"/>
      <c r="G8354" s="111"/>
      <c r="H8354" s="111"/>
      <c r="I8354" s="111"/>
      <c r="J8354" s="111"/>
      <c r="K8354" s="111"/>
      <c r="L8354" s="111"/>
      <c r="M8354" s="111"/>
      <c r="N8354" s="111"/>
      <c r="O8354" s="111"/>
      <c r="P8354" s="111"/>
      <c r="Q8354" s="111"/>
      <c r="R8354" s="111"/>
      <c r="S8354" s="111"/>
      <c r="T8354" s="111"/>
      <c r="U8354" s="111"/>
      <c r="V8354" s="111"/>
      <c r="W8354" s="111"/>
      <c r="X8354" s="111"/>
    </row>
    <row r="8355" spans="1:24">
      <c r="A8355" s="111"/>
      <c r="B8355" s="111"/>
      <c r="C8355" s="111"/>
      <c r="D8355" s="111"/>
      <c r="E8355" s="111"/>
      <c r="F8355" s="111"/>
      <c r="G8355" s="111"/>
      <c r="H8355" s="111"/>
      <c r="I8355" s="111"/>
      <c r="J8355" s="111"/>
      <c r="K8355" s="111"/>
      <c r="L8355" s="111"/>
      <c r="M8355" s="111"/>
      <c r="N8355" s="111"/>
      <c r="O8355" s="111"/>
      <c r="P8355" s="111"/>
      <c r="Q8355" s="111"/>
      <c r="R8355" s="111"/>
      <c r="S8355" s="111"/>
      <c r="T8355" s="111"/>
      <c r="U8355" s="111"/>
      <c r="V8355" s="111"/>
      <c r="W8355" s="111"/>
      <c r="X8355" s="111"/>
    </row>
    <row r="8356" spans="1:24">
      <c r="A8356" s="111"/>
      <c r="B8356" s="111"/>
      <c r="C8356" s="111"/>
      <c r="D8356" s="111"/>
      <c r="E8356" s="111"/>
      <c r="F8356" s="111"/>
      <c r="G8356" s="111"/>
      <c r="H8356" s="111"/>
      <c r="I8356" s="111"/>
      <c r="J8356" s="111"/>
      <c r="K8356" s="111"/>
      <c r="L8356" s="111"/>
      <c r="M8356" s="111"/>
      <c r="N8356" s="111"/>
      <c r="O8356" s="111"/>
      <c r="P8356" s="111"/>
      <c r="Q8356" s="111"/>
      <c r="R8356" s="111"/>
      <c r="S8356" s="111"/>
      <c r="T8356" s="111"/>
      <c r="U8356" s="111"/>
      <c r="V8356" s="111"/>
      <c r="W8356" s="111"/>
      <c r="X8356" s="111"/>
    </row>
    <row r="8357" spans="1:24">
      <c r="A8357" s="111"/>
      <c r="B8357" s="111"/>
      <c r="C8357" s="111"/>
      <c r="D8357" s="111"/>
      <c r="E8357" s="111"/>
      <c r="F8357" s="111"/>
      <c r="G8357" s="111"/>
      <c r="H8357" s="111"/>
      <c r="I8357" s="111"/>
      <c r="J8357" s="111"/>
      <c r="K8357" s="111"/>
      <c r="L8357" s="111"/>
      <c r="M8357" s="111"/>
      <c r="N8357" s="111"/>
      <c r="O8357" s="111"/>
      <c r="P8357" s="111"/>
      <c r="Q8357" s="111"/>
      <c r="R8357" s="111"/>
      <c r="S8357" s="111"/>
      <c r="T8357" s="111"/>
      <c r="U8357" s="111"/>
      <c r="V8357" s="111"/>
      <c r="W8357" s="111"/>
      <c r="X8357" s="111"/>
    </row>
    <row r="8358" spans="1:24">
      <c r="A8358" s="111"/>
      <c r="B8358" s="111"/>
      <c r="C8358" s="111"/>
      <c r="D8358" s="111"/>
      <c r="E8358" s="111"/>
      <c r="F8358" s="111"/>
      <c r="G8358" s="111"/>
      <c r="H8358" s="111"/>
      <c r="I8358" s="111"/>
      <c r="J8358" s="111"/>
      <c r="K8358" s="111"/>
      <c r="L8358" s="111"/>
      <c r="M8358" s="111"/>
      <c r="N8358" s="111"/>
      <c r="O8358" s="111"/>
      <c r="P8358" s="111"/>
      <c r="Q8358" s="111"/>
      <c r="R8358" s="111"/>
      <c r="S8358" s="111"/>
      <c r="T8358" s="111"/>
      <c r="U8358" s="111"/>
      <c r="V8358" s="111"/>
      <c r="W8358" s="111"/>
      <c r="X8358" s="111"/>
    </row>
    <row r="8359" spans="1:24">
      <c r="A8359" s="111"/>
      <c r="B8359" s="111"/>
      <c r="C8359" s="111"/>
      <c r="D8359" s="111"/>
      <c r="E8359" s="111"/>
      <c r="F8359" s="111"/>
      <c r="G8359" s="111"/>
      <c r="H8359" s="111"/>
      <c r="I8359" s="111"/>
      <c r="J8359" s="111"/>
      <c r="K8359" s="111"/>
      <c r="L8359" s="111"/>
      <c r="M8359" s="111"/>
      <c r="N8359" s="111"/>
      <c r="O8359" s="111"/>
      <c r="P8359" s="111"/>
      <c r="Q8359" s="111"/>
      <c r="R8359" s="111"/>
      <c r="S8359" s="111"/>
      <c r="T8359" s="111"/>
      <c r="U8359" s="111"/>
      <c r="V8359" s="111"/>
      <c r="W8359" s="111"/>
      <c r="X8359" s="111"/>
    </row>
    <row r="8360" spans="1:24">
      <c r="A8360" s="111"/>
      <c r="B8360" s="111"/>
      <c r="C8360" s="111"/>
      <c r="D8360" s="111"/>
      <c r="E8360" s="111"/>
      <c r="F8360" s="111"/>
      <c r="G8360" s="111"/>
      <c r="H8360" s="111"/>
      <c r="I8360" s="111"/>
      <c r="J8360" s="111"/>
      <c r="K8360" s="111"/>
      <c r="L8360" s="111"/>
      <c r="M8360" s="111"/>
      <c r="N8360" s="111"/>
      <c r="O8360" s="111"/>
      <c r="P8360" s="111"/>
      <c r="Q8360" s="111"/>
      <c r="R8360" s="111"/>
      <c r="S8360" s="111"/>
      <c r="T8360" s="111"/>
      <c r="U8360" s="111"/>
      <c r="V8360" s="111"/>
      <c r="W8360" s="111"/>
      <c r="X8360" s="111"/>
    </row>
    <row r="8361" spans="1:24">
      <c r="A8361" s="111"/>
      <c r="B8361" s="111"/>
      <c r="C8361" s="111"/>
      <c r="D8361" s="111"/>
      <c r="E8361" s="111"/>
      <c r="F8361" s="111"/>
      <c r="G8361" s="111"/>
      <c r="H8361" s="111"/>
      <c r="I8361" s="111"/>
      <c r="J8361" s="111"/>
      <c r="K8361" s="111"/>
      <c r="L8361" s="111"/>
      <c r="M8361" s="111"/>
      <c r="N8361" s="111"/>
      <c r="O8361" s="111"/>
      <c r="P8361" s="111"/>
      <c r="Q8361" s="111"/>
      <c r="R8361" s="111"/>
      <c r="S8361" s="111"/>
      <c r="T8361" s="111"/>
      <c r="U8361" s="111"/>
      <c r="V8361" s="111"/>
      <c r="W8361" s="111"/>
      <c r="X8361" s="111"/>
    </row>
    <row r="8362" spans="1:24">
      <c r="A8362" s="111"/>
      <c r="B8362" s="111"/>
      <c r="C8362" s="111"/>
      <c r="D8362" s="111"/>
      <c r="E8362" s="111"/>
      <c r="F8362" s="111"/>
      <c r="G8362" s="111"/>
      <c r="H8362" s="111"/>
      <c r="I8362" s="111"/>
      <c r="J8362" s="111"/>
      <c r="K8362" s="111"/>
      <c r="L8362" s="111"/>
      <c r="M8362" s="111"/>
      <c r="N8362" s="111"/>
      <c r="O8362" s="111"/>
      <c r="P8362" s="111"/>
      <c r="Q8362" s="111"/>
      <c r="R8362" s="111"/>
      <c r="S8362" s="111"/>
      <c r="T8362" s="111"/>
      <c r="U8362" s="111"/>
      <c r="V8362" s="111"/>
      <c r="W8362" s="111"/>
      <c r="X8362" s="111"/>
    </row>
    <row r="8363" spans="1:24">
      <c r="A8363" s="111"/>
      <c r="B8363" s="111"/>
      <c r="C8363" s="111"/>
      <c r="D8363" s="111"/>
      <c r="E8363" s="111"/>
      <c r="F8363" s="111"/>
      <c r="G8363" s="111"/>
      <c r="H8363" s="111"/>
      <c r="I8363" s="111"/>
      <c r="J8363" s="111"/>
      <c r="K8363" s="111"/>
      <c r="L8363" s="111"/>
      <c r="M8363" s="111"/>
      <c r="N8363" s="111"/>
      <c r="O8363" s="111"/>
      <c r="P8363" s="111"/>
      <c r="Q8363" s="111"/>
      <c r="R8363" s="111"/>
      <c r="S8363" s="111"/>
      <c r="T8363" s="111"/>
      <c r="U8363" s="111"/>
      <c r="V8363" s="111"/>
      <c r="W8363" s="111"/>
      <c r="X8363" s="111"/>
    </row>
    <row r="8364" spans="1:24">
      <c r="A8364" s="111"/>
      <c r="B8364" s="111"/>
      <c r="C8364" s="111"/>
      <c r="D8364" s="111"/>
      <c r="E8364" s="111"/>
      <c r="F8364" s="111"/>
      <c r="G8364" s="111"/>
      <c r="H8364" s="111"/>
      <c r="I8364" s="111"/>
      <c r="J8364" s="111"/>
      <c r="K8364" s="111"/>
      <c r="L8364" s="111"/>
      <c r="M8364" s="111"/>
      <c r="N8364" s="111"/>
      <c r="O8364" s="111"/>
      <c r="P8364" s="111"/>
      <c r="Q8364" s="111"/>
      <c r="R8364" s="111"/>
      <c r="S8364" s="111"/>
      <c r="T8364" s="111"/>
      <c r="U8364" s="111"/>
      <c r="V8364" s="111"/>
      <c r="W8364" s="111"/>
      <c r="X8364" s="111"/>
    </row>
    <row r="8365" spans="1:24">
      <c r="A8365" s="111"/>
      <c r="B8365" s="111"/>
      <c r="C8365" s="111"/>
      <c r="D8365" s="111"/>
      <c r="E8365" s="111"/>
      <c r="F8365" s="111"/>
      <c r="G8365" s="111"/>
      <c r="H8365" s="111"/>
      <c r="I8365" s="111"/>
      <c r="J8365" s="111"/>
      <c r="K8365" s="111"/>
      <c r="L8365" s="111"/>
      <c r="M8365" s="111"/>
      <c r="N8365" s="111"/>
      <c r="O8365" s="111"/>
      <c r="P8365" s="111"/>
      <c r="Q8365" s="111"/>
      <c r="R8365" s="111"/>
      <c r="S8365" s="111"/>
      <c r="T8365" s="111"/>
      <c r="U8365" s="111"/>
      <c r="V8365" s="111"/>
      <c r="W8365" s="111"/>
      <c r="X8365" s="111"/>
    </row>
    <row r="8366" spans="1:24">
      <c r="A8366" s="111"/>
      <c r="B8366" s="111"/>
      <c r="C8366" s="111"/>
      <c r="D8366" s="111"/>
      <c r="E8366" s="111"/>
      <c r="F8366" s="111"/>
      <c r="G8366" s="111"/>
      <c r="H8366" s="111"/>
      <c r="I8366" s="111"/>
      <c r="J8366" s="111"/>
      <c r="K8366" s="111"/>
      <c r="L8366" s="111"/>
      <c r="M8366" s="111"/>
      <c r="N8366" s="111"/>
      <c r="O8366" s="111"/>
      <c r="P8366" s="111"/>
      <c r="Q8366" s="111"/>
      <c r="R8366" s="111"/>
      <c r="S8366" s="111"/>
      <c r="T8366" s="111"/>
      <c r="U8366" s="111"/>
      <c r="V8366" s="111"/>
      <c r="W8366" s="111"/>
      <c r="X8366" s="111"/>
    </row>
    <row r="8367" spans="1:24">
      <c r="A8367" s="111"/>
      <c r="B8367" s="111"/>
      <c r="C8367" s="111"/>
      <c r="D8367" s="111"/>
      <c r="E8367" s="111"/>
      <c r="F8367" s="111"/>
      <c r="G8367" s="111"/>
      <c r="H8367" s="111"/>
      <c r="I8367" s="111"/>
      <c r="J8367" s="111"/>
      <c r="K8367" s="111"/>
      <c r="L8367" s="111"/>
      <c r="M8367" s="111"/>
      <c r="N8367" s="111"/>
      <c r="O8367" s="111"/>
      <c r="P8367" s="111"/>
      <c r="Q8367" s="111"/>
      <c r="R8367" s="111"/>
      <c r="S8367" s="111"/>
      <c r="T8367" s="111"/>
      <c r="U8367" s="111"/>
      <c r="V8367" s="111"/>
      <c r="W8367" s="111"/>
      <c r="X8367" s="111"/>
    </row>
    <row r="8368" spans="1:24">
      <c r="A8368" s="111"/>
      <c r="B8368" s="111"/>
      <c r="C8368" s="111"/>
      <c r="D8368" s="111"/>
      <c r="E8368" s="111"/>
      <c r="F8368" s="111"/>
      <c r="G8368" s="111"/>
      <c r="H8368" s="111"/>
      <c r="I8368" s="111"/>
      <c r="J8368" s="111"/>
      <c r="K8368" s="111"/>
      <c r="L8368" s="111"/>
      <c r="M8368" s="111"/>
      <c r="N8368" s="111"/>
      <c r="O8368" s="111"/>
      <c r="P8368" s="111"/>
      <c r="Q8368" s="111"/>
      <c r="R8368" s="111"/>
      <c r="S8368" s="111"/>
      <c r="T8368" s="111"/>
      <c r="U8368" s="111"/>
      <c r="V8368" s="111"/>
      <c r="W8368" s="111"/>
      <c r="X8368" s="111"/>
    </row>
    <row r="8369" spans="1:24">
      <c r="A8369" s="111"/>
      <c r="B8369" s="111"/>
      <c r="C8369" s="111"/>
      <c r="D8369" s="111"/>
      <c r="E8369" s="111"/>
      <c r="F8369" s="111"/>
      <c r="G8369" s="111"/>
      <c r="H8369" s="111"/>
      <c r="I8369" s="111"/>
      <c r="J8369" s="111"/>
      <c r="K8369" s="111"/>
      <c r="L8369" s="111"/>
      <c r="M8369" s="111"/>
      <c r="N8369" s="111"/>
      <c r="O8369" s="111"/>
      <c r="P8369" s="111"/>
      <c r="Q8369" s="111"/>
      <c r="R8369" s="111"/>
      <c r="S8369" s="111"/>
      <c r="T8369" s="111"/>
      <c r="U8369" s="111"/>
      <c r="V8369" s="111"/>
      <c r="W8369" s="111"/>
      <c r="X8369" s="111"/>
    </row>
    <row r="8370" spans="1:24">
      <c r="A8370" s="111"/>
      <c r="B8370" s="111"/>
      <c r="C8370" s="111"/>
      <c r="D8370" s="111"/>
      <c r="E8370" s="111"/>
      <c r="F8370" s="111"/>
      <c r="G8370" s="111"/>
      <c r="H8370" s="111"/>
      <c r="I8370" s="111"/>
      <c r="J8370" s="111"/>
      <c r="K8370" s="111"/>
      <c r="L8370" s="111"/>
      <c r="M8370" s="111"/>
      <c r="N8370" s="111"/>
      <c r="O8370" s="111"/>
      <c r="P8370" s="111"/>
      <c r="Q8370" s="111"/>
      <c r="R8370" s="111"/>
      <c r="S8370" s="111"/>
      <c r="T8370" s="111"/>
      <c r="U8370" s="111"/>
      <c r="V8370" s="111"/>
      <c r="W8370" s="111"/>
      <c r="X8370" s="111"/>
    </row>
    <row r="8371" spans="1:24">
      <c r="A8371" s="111"/>
      <c r="B8371" s="111"/>
      <c r="C8371" s="111"/>
      <c r="D8371" s="111"/>
      <c r="E8371" s="111"/>
      <c r="F8371" s="111"/>
      <c r="G8371" s="111"/>
      <c r="H8371" s="111"/>
      <c r="I8371" s="111"/>
      <c r="J8371" s="111"/>
      <c r="K8371" s="111"/>
      <c r="L8371" s="111"/>
      <c r="M8371" s="111"/>
      <c r="N8371" s="111"/>
      <c r="O8371" s="111"/>
      <c r="P8371" s="111"/>
      <c r="Q8371" s="111"/>
      <c r="R8371" s="111"/>
      <c r="S8371" s="111"/>
      <c r="T8371" s="111"/>
      <c r="U8371" s="111"/>
      <c r="V8371" s="111"/>
      <c r="W8371" s="111"/>
      <c r="X8371" s="111"/>
    </row>
    <row r="8372" spans="1:24">
      <c r="A8372" s="111"/>
      <c r="B8372" s="111"/>
      <c r="C8372" s="111"/>
      <c r="D8372" s="111"/>
      <c r="E8372" s="111"/>
      <c r="F8372" s="111"/>
      <c r="G8372" s="111"/>
      <c r="H8372" s="111"/>
      <c r="I8372" s="111"/>
      <c r="J8372" s="111"/>
      <c r="K8372" s="111"/>
      <c r="L8372" s="111"/>
      <c r="M8372" s="111"/>
      <c r="N8372" s="111"/>
      <c r="O8372" s="111"/>
      <c r="P8372" s="111"/>
      <c r="Q8372" s="111"/>
      <c r="R8372" s="111"/>
      <c r="S8372" s="111"/>
      <c r="T8372" s="111"/>
      <c r="U8372" s="111"/>
      <c r="V8372" s="111"/>
      <c r="W8372" s="111"/>
      <c r="X8372" s="111"/>
    </row>
    <row r="8373" spans="1:24">
      <c r="A8373" s="111"/>
      <c r="B8373" s="111"/>
      <c r="C8373" s="111"/>
      <c r="D8373" s="111"/>
      <c r="E8373" s="111"/>
      <c r="F8373" s="111"/>
      <c r="G8373" s="111"/>
      <c r="H8373" s="111"/>
      <c r="I8373" s="111"/>
      <c r="J8373" s="111"/>
      <c r="K8373" s="111"/>
      <c r="L8373" s="111"/>
      <c r="M8373" s="111"/>
      <c r="N8373" s="111"/>
      <c r="O8373" s="111"/>
      <c r="P8373" s="111"/>
      <c r="Q8373" s="111"/>
      <c r="R8373" s="111"/>
      <c r="S8373" s="111"/>
      <c r="T8373" s="111"/>
      <c r="U8373" s="111"/>
      <c r="V8373" s="111"/>
      <c r="W8373" s="111"/>
      <c r="X8373" s="111"/>
    </row>
    <row r="8374" spans="1:24">
      <c r="A8374" s="111"/>
      <c r="B8374" s="111"/>
      <c r="C8374" s="111"/>
      <c r="D8374" s="111"/>
      <c r="E8374" s="111"/>
      <c r="F8374" s="111"/>
      <c r="G8374" s="111"/>
      <c r="H8374" s="111"/>
      <c r="I8374" s="111"/>
      <c r="J8374" s="111"/>
      <c r="K8374" s="111"/>
      <c r="L8374" s="111"/>
      <c r="M8374" s="111"/>
      <c r="N8374" s="111"/>
      <c r="O8374" s="111"/>
      <c r="P8374" s="111"/>
      <c r="Q8374" s="111"/>
      <c r="R8374" s="111"/>
      <c r="S8374" s="111"/>
      <c r="T8374" s="111"/>
      <c r="U8374" s="111"/>
      <c r="V8374" s="111"/>
      <c r="W8374" s="111"/>
      <c r="X8374" s="111"/>
    </row>
    <row r="8375" spans="1:24">
      <c r="A8375" s="111"/>
      <c r="B8375" s="111"/>
      <c r="C8375" s="111"/>
      <c r="D8375" s="111"/>
      <c r="E8375" s="111"/>
      <c r="F8375" s="111"/>
      <c r="G8375" s="111"/>
      <c r="H8375" s="111"/>
      <c r="I8375" s="111"/>
      <c r="J8375" s="111"/>
      <c r="K8375" s="111"/>
      <c r="L8375" s="111"/>
      <c r="M8375" s="111"/>
      <c r="N8375" s="111"/>
      <c r="O8375" s="111"/>
      <c r="P8375" s="111"/>
      <c r="Q8375" s="111"/>
      <c r="R8375" s="111"/>
      <c r="S8375" s="111"/>
      <c r="T8375" s="111"/>
      <c r="U8375" s="111"/>
      <c r="V8375" s="111"/>
      <c r="W8375" s="111"/>
      <c r="X8375" s="111"/>
    </row>
    <row r="8376" spans="1:24">
      <c r="A8376" s="111"/>
      <c r="B8376" s="111"/>
      <c r="C8376" s="111"/>
      <c r="D8376" s="111"/>
      <c r="E8376" s="111"/>
      <c r="F8376" s="111"/>
      <c r="G8376" s="111"/>
      <c r="H8376" s="111"/>
      <c r="I8376" s="111"/>
      <c r="J8376" s="111"/>
      <c r="K8376" s="111"/>
      <c r="L8376" s="111"/>
      <c r="M8376" s="111"/>
      <c r="N8376" s="111"/>
      <c r="O8376" s="111"/>
      <c r="P8376" s="111"/>
      <c r="Q8376" s="111"/>
      <c r="R8376" s="111"/>
      <c r="S8376" s="111"/>
      <c r="T8376" s="111"/>
      <c r="U8376" s="111"/>
      <c r="V8376" s="111"/>
      <c r="W8376" s="111"/>
      <c r="X8376" s="111"/>
    </row>
    <row r="8377" spans="1:24">
      <c r="A8377" s="111"/>
      <c r="B8377" s="111"/>
      <c r="C8377" s="111"/>
      <c r="D8377" s="111"/>
      <c r="E8377" s="111"/>
      <c r="F8377" s="111"/>
      <c r="G8377" s="111"/>
      <c r="H8377" s="111"/>
      <c r="I8377" s="111"/>
      <c r="J8377" s="111"/>
      <c r="K8377" s="111"/>
      <c r="L8377" s="111"/>
      <c r="M8377" s="111"/>
      <c r="N8377" s="111"/>
      <c r="O8377" s="111"/>
      <c r="P8377" s="111"/>
      <c r="Q8377" s="111"/>
      <c r="R8377" s="111"/>
      <c r="S8377" s="111"/>
      <c r="T8377" s="111"/>
      <c r="U8377" s="111"/>
      <c r="V8377" s="111"/>
      <c r="W8377" s="111"/>
      <c r="X8377" s="111"/>
    </row>
    <row r="8378" spans="1:24">
      <c r="A8378" s="111"/>
      <c r="B8378" s="111"/>
      <c r="C8378" s="111"/>
      <c r="D8378" s="111"/>
      <c r="E8378" s="111"/>
      <c r="F8378" s="111"/>
      <c r="G8378" s="111"/>
      <c r="H8378" s="111"/>
      <c r="I8378" s="111"/>
      <c r="J8378" s="111"/>
      <c r="K8378" s="111"/>
      <c r="L8378" s="111"/>
      <c r="M8378" s="111"/>
      <c r="N8378" s="111"/>
      <c r="O8378" s="111"/>
      <c r="P8378" s="111"/>
      <c r="Q8378" s="111"/>
      <c r="R8378" s="111"/>
      <c r="S8378" s="111"/>
      <c r="T8378" s="111"/>
      <c r="U8378" s="111"/>
      <c r="V8378" s="111"/>
      <c r="W8378" s="111"/>
      <c r="X8378" s="111"/>
    </row>
    <row r="8379" spans="1:24">
      <c r="A8379" s="111"/>
      <c r="B8379" s="111"/>
      <c r="C8379" s="111"/>
      <c r="D8379" s="111"/>
      <c r="E8379" s="111"/>
      <c r="F8379" s="111"/>
      <c r="G8379" s="111"/>
      <c r="H8379" s="111"/>
      <c r="I8379" s="111"/>
      <c r="J8379" s="111"/>
      <c r="K8379" s="111"/>
      <c r="L8379" s="111"/>
      <c r="M8379" s="111"/>
      <c r="N8379" s="111"/>
      <c r="O8379" s="111"/>
      <c r="P8379" s="111"/>
      <c r="Q8379" s="111"/>
      <c r="R8379" s="111"/>
      <c r="S8379" s="111"/>
      <c r="T8379" s="111"/>
      <c r="U8379" s="111"/>
      <c r="V8379" s="111"/>
      <c r="W8379" s="111"/>
      <c r="X8379" s="111"/>
    </row>
    <row r="8380" spans="1:24">
      <c r="A8380" s="111"/>
      <c r="B8380" s="111"/>
      <c r="C8380" s="111"/>
      <c r="D8380" s="111"/>
      <c r="E8380" s="111"/>
      <c r="F8380" s="111"/>
      <c r="G8380" s="111"/>
      <c r="H8380" s="111"/>
      <c r="I8380" s="111"/>
      <c r="J8380" s="111"/>
      <c r="K8380" s="111"/>
      <c r="L8380" s="111"/>
      <c r="M8380" s="111"/>
      <c r="N8380" s="111"/>
      <c r="O8380" s="111"/>
      <c r="P8380" s="111"/>
      <c r="Q8380" s="111"/>
      <c r="R8380" s="111"/>
      <c r="S8380" s="111"/>
      <c r="T8380" s="111"/>
      <c r="U8380" s="111"/>
      <c r="V8380" s="111"/>
      <c r="W8380" s="111"/>
      <c r="X8380" s="111"/>
    </row>
    <row r="8381" spans="1:24">
      <c r="A8381" s="111"/>
      <c r="B8381" s="111"/>
      <c r="C8381" s="111"/>
      <c r="D8381" s="111"/>
      <c r="E8381" s="111"/>
      <c r="F8381" s="111"/>
      <c r="G8381" s="111"/>
      <c r="H8381" s="111"/>
      <c r="I8381" s="111"/>
      <c r="J8381" s="111"/>
      <c r="K8381" s="111"/>
      <c r="L8381" s="111"/>
      <c r="M8381" s="111"/>
      <c r="N8381" s="111"/>
      <c r="O8381" s="111"/>
      <c r="P8381" s="111"/>
      <c r="Q8381" s="111"/>
      <c r="R8381" s="111"/>
      <c r="S8381" s="111"/>
      <c r="T8381" s="111"/>
      <c r="U8381" s="111"/>
      <c r="V8381" s="111"/>
      <c r="W8381" s="111"/>
      <c r="X8381" s="111"/>
    </row>
    <row r="8382" spans="1:24">
      <c r="A8382" s="111"/>
      <c r="B8382" s="111"/>
      <c r="C8382" s="111"/>
      <c r="D8382" s="111"/>
      <c r="E8382" s="111"/>
      <c r="F8382" s="111"/>
      <c r="G8382" s="111"/>
      <c r="H8382" s="111"/>
      <c r="I8382" s="111"/>
      <c r="J8382" s="111"/>
      <c r="K8382" s="111"/>
      <c r="L8382" s="111"/>
      <c r="M8382" s="111"/>
      <c r="N8382" s="111"/>
      <c r="O8382" s="111"/>
      <c r="P8382" s="111"/>
      <c r="Q8382" s="111"/>
      <c r="R8382" s="111"/>
      <c r="S8382" s="111"/>
      <c r="T8382" s="111"/>
      <c r="U8382" s="111"/>
      <c r="V8382" s="111"/>
      <c r="W8382" s="111"/>
      <c r="X8382" s="111"/>
    </row>
    <row r="8383" spans="1:24">
      <c r="A8383" s="111"/>
      <c r="B8383" s="111"/>
      <c r="C8383" s="111"/>
      <c r="D8383" s="111"/>
      <c r="E8383" s="111"/>
      <c r="F8383" s="111"/>
      <c r="G8383" s="111"/>
      <c r="H8383" s="111"/>
      <c r="I8383" s="111"/>
      <c r="J8383" s="111"/>
      <c r="K8383" s="111"/>
      <c r="L8383" s="111"/>
      <c r="M8383" s="111"/>
      <c r="N8383" s="111"/>
      <c r="O8383" s="111"/>
      <c r="P8383" s="111"/>
      <c r="Q8383" s="111"/>
      <c r="R8383" s="111"/>
      <c r="S8383" s="111"/>
      <c r="T8383" s="111"/>
      <c r="U8383" s="111"/>
      <c r="V8383" s="111"/>
      <c r="W8383" s="111"/>
      <c r="X8383" s="111"/>
    </row>
    <row r="8384" spans="1:24">
      <c r="A8384" s="111"/>
      <c r="B8384" s="111"/>
      <c r="C8384" s="111"/>
      <c r="D8384" s="111"/>
      <c r="E8384" s="111"/>
      <c r="F8384" s="111"/>
      <c r="G8384" s="111"/>
      <c r="H8384" s="111"/>
      <c r="I8384" s="111"/>
      <c r="J8384" s="111"/>
      <c r="K8384" s="111"/>
      <c r="L8384" s="111"/>
      <c r="M8384" s="111"/>
      <c r="N8384" s="111"/>
      <c r="O8384" s="111"/>
      <c r="P8384" s="111"/>
      <c r="Q8384" s="111"/>
      <c r="R8384" s="111"/>
      <c r="S8384" s="111"/>
      <c r="T8384" s="111"/>
      <c r="U8384" s="111"/>
      <c r="V8384" s="111"/>
      <c r="W8384" s="111"/>
      <c r="X8384" s="111"/>
    </row>
    <row r="8385" spans="1:24">
      <c r="A8385" s="111"/>
      <c r="B8385" s="111"/>
      <c r="C8385" s="111"/>
      <c r="D8385" s="111"/>
      <c r="E8385" s="111"/>
      <c r="F8385" s="111"/>
      <c r="G8385" s="111"/>
      <c r="H8385" s="111"/>
      <c r="I8385" s="111"/>
      <c r="J8385" s="111"/>
      <c r="K8385" s="111"/>
      <c r="L8385" s="111"/>
      <c r="M8385" s="111"/>
      <c r="N8385" s="111"/>
      <c r="O8385" s="111"/>
      <c r="P8385" s="111"/>
      <c r="Q8385" s="111"/>
      <c r="R8385" s="111"/>
      <c r="S8385" s="111"/>
      <c r="T8385" s="111"/>
      <c r="U8385" s="111"/>
      <c r="V8385" s="111"/>
      <c r="W8385" s="111"/>
      <c r="X8385" s="111"/>
    </row>
    <row r="8386" spans="1:24">
      <c r="A8386" s="111"/>
      <c r="B8386" s="111"/>
      <c r="C8386" s="111"/>
      <c r="D8386" s="111"/>
      <c r="E8386" s="111"/>
      <c r="F8386" s="111"/>
      <c r="G8386" s="111"/>
      <c r="H8386" s="111"/>
      <c r="I8386" s="111"/>
      <c r="J8386" s="111"/>
      <c r="K8386" s="111"/>
      <c r="L8386" s="111"/>
      <c r="M8386" s="111"/>
      <c r="N8386" s="111"/>
      <c r="O8386" s="111"/>
      <c r="P8386" s="111"/>
      <c r="Q8386" s="111"/>
      <c r="R8386" s="111"/>
      <c r="S8386" s="111"/>
      <c r="T8386" s="111"/>
      <c r="U8386" s="111"/>
      <c r="V8386" s="111"/>
      <c r="W8386" s="111"/>
      <c r="X8386" s="111"/>
    </row>
    <row r="8387" spans="1:24">
      <c r="A8387" s="111"/>
      <c r="B8387" s="111"/>
      <c r="C8387" s="111"/>
      <c r="D8387" s="111"/>
      <c r="E8387" s="111"/>
      <c r="F8387" s="111"/>
      <c r="G8387" s="111"/>
      <c r="H8387" s="111"/>
      <c r="I8387" s="111"/>
      <c r="J8387" s="111"/>
      <c r="K8387" s="111"/>
      <c r="L8387" s="111"/>
      <c r="M8387" s="111"/>
      <c r="N8387" s="111"/>
      <c r="O8387" s="111"/>
      <c r="P8387" s="111"/>
      <c r="Q8387" s="111"/>
      <c r="R8387" s="111"/>
      <c r="S8387" s="111"/>
      <c r="T8387" s="111"/>
      <c r="U8387" s="111"/>
      <c r="V8387" s="111"/>
      <c r="W8387" s="111"/>
      <c r="X8387" s="111"/>
    </row>
    <row r="8388" spans="1:24">
      <c r="A8388" s="111"/>
      <c r="B8388" s="111"/>
      <c r="C8388" s="111"/>
      <c r="D8388" s="111"/>
      <c r="E8388" s="111"/>
      <c r="F8388" s="111"/>
      <c r="G8388" s="111"/>
      <c r="H8388" s="111"/>
      <c r="I8388" s="111"/>
      <c r="J8388" s="111"/>
      <c r="K8388" s="111"/>
      <c r="L8388" s="111"/>
      <c r="M8388" s="111"/>
      <c r="N8388" s="111"/>
      <c r="O8388" s="111"/>
      <c r="P8388" s="111"/>
      <c r="Q8388" s="111"/>
      <c r="R8388" s="111"/>
      <c r="S8388" s="111"/>
      <c r="T8388" s="111"/>
      <c r="U8388" s="111"/>
      <c r="V8388" s="111"/>
      <c r="W8388" s="111"/>
      <c r="X8388" s="111"/>
    </row>
    <row r="8389" spans="1:24">
      <c r="A8389" s="111"/>
      <c r="B8389" s="111"/>
      <c r="C8389" s="111"/>
      <c r="D8389" s="111"/>
      <c r="E8389" s="111"/>
      <c r="F8389" s="111"/>
      <c r="G8389" s="111"/>
      <c r="H8389" s="111"/>
      <c r="I8389" s="111"/>
      <c r="J8389" s="111"/>
      <c r="K8389" s="111"/>
      <c r="L8389" s="111"/>
      <c r="M8389" s="111"/>
      <c r="N8389" s="111"/>
      <c r="O8389" s="111"/>
      <c r="P8389" s="111"/>
      <c r="Q8389" s="111"/>
      <c r="R8389" s="111"/>
      <c r="S8389" s="111"/>
      <c r="T8389" s="111"/>
      <c r="U8389" s="111"/>
      <c r="V8389" s="111"/>
      <c r="W8389" s="111"/>
      <c r="X8389" s="111"/>
    </row>
    <row r="8390" spans="1:24">
      <c r="A8390" s="111"/>
      <c r="B8390" s="111"/>
      <c r="C8390" s="111"/>
      <c r="D8390" s="111"/>
      <c r="E8390" s="111"/>
      <c r="F8390" s="111"/>
      <c r="G8390" s="111"/>
      <c r="H8390" s="111"/>
      <c r="I8390" s="111"/>
      <c r="J8390" s="111"/>
      <c r="K8390" s="111"/>
      <c r="L8390" s="111"/>
      <c r="M8390" s="111"/>
      <c r="N8390" s="111"/>
      <c r="O8390" s="111"/>
      <c r="P8390" s="111"/>
      <c r="Q8390" s="111"/>
      <c r="R8390" s="111"/>
      <c r="S8390" s="111"/>
      <c r="T8390" s="111"/>
      <c r="U8390" s="111"/>
      <c r="V8390" s="111"/>
      <c r="W8390" s="111"/>
      <c r="X8390" s="111"/>
    </row>
    <row r="8391" spans="1:24">
      <c r="A8391" s="111"/>
      <c r="B8391" s="111"/>
      <c r="C8391" s="111"/>
      <c r="D8391" s="111"/>
      <c r="E8391" s="111"/>
      <c r="F8391" s="111"/>
      <c r="G8391" s="111"/>
      <c r="H8391" s="111"/>
      <c r="I8391" s="111"/>
      <c r="J8391" s="111"/>
      <c r="K8391" s="111"/>
      <c r="L8391" s="111"/>
      <c r="M8391" s="111"/>
      <c r="N8391" s="111"/>
      <c r="O8391" s="111"/>
      <c r="P8391" s="111"/>
      <c r="Q8391" s="111"/>
      <c r="R8391" s="111"/>
      <c r="S8391" s="111"/>
      <c r="T8391" s="111"/>
      <c r="U8391" s="111"/>
      <c r="V8391" s="111"/>
      <c r="W8391" s="111"/>
      <c r="X8391" s="111"/>
    </row>
    <row r="8392" spans="1:24">
      <c r="A8392" s="111"/>
      <c r="B8392" s="111"/>
      <c r="C8392" s="111"/>
      <c r="D8392" s="111"/>
      <c r="E8392" s="111"/>
      <c r="F8392" s="111"/>
      <c r="G8392" s="111"/>
      <c r="H8392" s="111"/>
      <c r="I8392" s="111"/>
      <c r="J8392" s="111"/>
      <c r="K8392" s="111"/>
      <c r="L8392" s="111"/>
      <c r="M8392" s="111"/>
      <c r="N8392" s="111"/>
      <c r="O8392" s="111"/>
      <c r="P8392" s="111"/>
      <c r="Q8392" s="111"/>
      <c r="R8392" s="111"/>
      <c r="S8392" s="111"/>
      <c r="T8392" s="111"/>
      <c r="U8392" s="111"/>
      <c r="V8392" s="111"/>
      <c r="W8392" s="111"/>
      <c r="X8392" s="111"/>
    </row>
    <row r="8393" spans="1:24">
      <c r="A8393" s="111"/>
      <c r="B8393" s="111"/>
      <c r="C8393" s="111"/>
      <c r="D8393" s="111"/>
      <c r="E8393" s="111"/>
      <c r="F8393" s="111"/>
      <c r="G8393" s="111"/>
      <c r="H8393" s="111"/>
      <c r="I8393" s="111"/>
      <c r="J8393" s="111"/>
      <c r="K8393" s="111"/>
      <c r="L8393" s="111"/>
      <c r="M8393" s="111"/>
      <c r="N8393" s="111"/>
      <c r="O8393" s="111"/>
      <c r="P8393" s="111"/>
      <c r="Q8393" s="111"/>
      <c r="R8393" s="111"/>
      <c r="S8393" s="111"/>
      <c r="T8393" s="111"/>
      <c r="U8393" s="111"/>
      <c r="V8393" s="111"/>
      <c r="W8393" s="111"/>
      <c r="X8393" s="111"/>
    </row>
    <row r="8394" spans="1:24">
      <c r="A8394" s="111"/>
      <c r="B8394" s="111"/>
      <c r="C8394" s="111"/>
      <c r="D8394" s="111"/>
      <c r="E8394" s="111"/>
      <c r="F8394" s="111"/>
      <c r="G8394" s="111"/>
      <c r="H8394" s="111"/>
      <c r="I8394" s="111"/>
      <c r="J8394" s="111"/>
      <c r="K8394" s="111"/>
      <c r="L8394" s="111"/>
      <c r="M8394" s="111"/>
      <c r="N8394" s="111"/>
      <c r="O8394" s="111"/>
      <c r="P8394" s="111"/>
      <c r="Q8394" s="111"/>
      <c r="R8394" s="111"/>
      <c r="S8394" s="111"/>
      <c r="T8394" s="111"/>
      <c r="U8394" s="111"/>
      <c r="V8394" s="111"/>
      <c r="W8394" s="111"/>
      <c r="X8394" s="111"/>
    </row>
    <row r="8395" spans="1:24">
      <c r="A8395" s="111"/>
      <c r="B8395" s="111"/>
      <c r="C8395" s="111"/>
      <c r="D8395" s="111"/>
      <c r="E8395" s="111"/>
      <c r="F8395" s="111"/>
      <c r="G8395" s="111"/>
      <c r="H8395" s="111"/>
      <c r="I8395" s="111"/>
      <c r="J8395" s="111"/>
      <c r="K8395" s="111"/>
      <c r="L8395" s="111"/>
      <c r="M8395" s="111"/>
      <c r="N8395" s="111"/>
      <c r="O8395" s="111"/>
      <c r="P8395" s="111"/>
      <c r="Q8395" s="111"/>
      <c r="R8395" s="111"/>
      <c r="S8395" s="111"/>
      <c r="T8395" s="111"/>
      <c r="U8395" s="111"/>
      <c r="V8395" s="111"/>
      <c r="W8395" s="111"/>
      <c r="X8395" s="111"/>
    </row>
    <row r="8396" spans="1:24">
      <c r="A8396" s="111"/>
      <c r="B8396" s="111"/>
      <c r="C8396" s="111"/>
      <c r="D8396" s="111"/>
      <c r="E8396" s="111"/>
      <c r="F8396" s="111"/>
      <c r="G8396" s="111"/>
      <c r="H8396" s="111"/>
      <c r="I8396" s="111"/>
      <c r="J8396" s="111"/>
      <c r="K8396" s="111"/>
      <c r="L8396" s="111"/>
      <c r="M8396" s="111"/>
      <c r="N8396" s="111"/>
      <c r="O8396" s="111"/>
      <c r="P8396" s="111"/>
      <c r="Q8396" s="111"/>
      <c r="R8396" s="111"/>
      <c r="S8396" s="111"/>
      <c r="T8396" s="111"/>
      <c r="U8396" s="111"/>
      <c r="V8396" s="111"/>
      <c r="W8396" s="111"/>
      <c r="X8396" s="111"/>
    </row>
    <row r="8397" spans="1:24">
      <c r="A8397" s="111"/>
      <c r="B8397" s="111"/>
      <c r="C8397" s="111"/>
      <c r="D8397" s="111"/>
      <c r="E8397" s="111"/>
      <c r="F8397" s="111"/>
      <c r="G8397" s="111"/>
      <c r="H8397" s="111"/>
      <c r="I8397" s="111"/>
      <c r="J8397" s="111"/>
      <c r="K8397" s="111"/>
      <c r="L8397" s="111"/>
      <c r="M8397" s="111"/>
      <c r="N8397" s="111"/>
      <c r="O8397" s="111"/>
      <c r="P8397" s="111"/>
      <c r="Q8397" s="111"/>
      <c r="R8397" s="111"/>
      <c r="S8397" s="111"/>
      <c r="T8397" s="111"/>
      <c r="U8397" s="111"/>
      <c r="V8397" s="111"/>
      <c r="W8397" s="111"/>
      <c r="X8397" s="111"/>
    </row>
    <row r="8398" spans="1:24">
      <c r="A8398" s="111"/>
      <c r="B8398" s="111"/>
      <c r="C8398" s="111"/>
      <c r="D8398" s="111"/>
      <c r="E8398" s="111"/>
      <c r="F8398" s="111"/>
      <c r="G8398" s="111"/>
      <c r="H8398" s="111"/>
      <c r="I8398" s="111"/>
      <c r="J8398" s="111"/>
      <c r="K8398" s="111"/>
      <c r="L8398" s="111"/>
      <c r="M8398" s="111"/>
      <c r="N8398" s="111"/>
      <c r="O8398" s="111"/>
      <c r="P8398" s="111"/>
      <c r="Q8398" s="111"/>
      <c r="R8398" s="111"/>
      <c r="S8398" s="111"/>
      <c r="T8398" s="111"/>
      <c r="U8398" s="111"/>
      <c r="V8398" s="111"/>
      <c r="W8398" s="111"/>
      <c r="X8398" s="111"/>
    </row>
    <row r="8399" spans="1:24">
      <c r="A8399" s="111"/>
      <c r="B8399" s="111"/>
      <c r="C8399" s="111"/>
      <c r="D8399" s="111"/>
      <c r="E8399" s="111"/>
      <c r="F8399" s="111"/>
      <c r="G8399" s="111"/>
      <c r="H8399" s="111"/>
      <c r="I8399" s="111"/>
      <c r="J8399" s="111"/>
      <c r="K8399" s="111"/>
      <c r="L8399" s="111"/>
      <c r="M8399" s="111"/>
      <c r="N8399" s="111"/>
      <c r="O8399" s="111"/>
      <c r="P8399" s="111"/>
      <c r="Q8399" s="111"/>
      <c r="R8399" s="111"/>
      <c r="S8399" s="111"/>
      <c r="T8399" s="111"/>
      <c r="U8399" s="111"/>
      <c r="V8399" s="111"/>
      <c r="W8399" s="111"/>
      <c r="X8399" s="111"/>
    </row>
    <row r="8400" spans="1:24">
      <c r="A8400" s="111"/>
      <c r="B8400" s="111"/>
      <c r="C8400" s="111"/>
      <c r="D8400" s="111"/>
      <c r="E8400" s="111"/>
      <c r="F8400" s="111"/>
      <c r="G8400" s="111"/>
      <c r="H8400" s="111"/>
      <c r="I8400" s="111"/>
      <c r="J8400" s="111"/>
      <c r="K8400" s="111"/>
      <c r="L8400" s="111"/>
      <c r="M8400" s="111"/>
      <c r="N8400" s="111"/>
      <c r="O8400" s="111"/>
      <c r="P8400" s="111"/>
      <c r="Q8400" s="111"/>
      <c r="R8400" s="111"/>
      <c r="S8400" s="111"/>
      <c r="T8400" s="111"/>
      <c r="U8400" s="111"/>
      <c r="V8400" s="111"/>
      <c r="W8400" s="111"/>
      <c r="X8400" s="111"/>
    </row>
    <row r="8401" spans="1:24">
      <c r="A8401" s="111"/>
      <c r="B8401" s="111"/>
      <c r="C8401" s="111"/>
      <c r="D8401" s="111"/>
      <c r="E8401" s="111"/>
      <c r="F8401" s="111"/>
      <c r="G8401" s="111"/>
      <c r="H8401" s="111"/>
      <c r="I8401" s="111"/>
      <c r="J8401" s="111"/>
      <c r="K8401" s="111"/>
      <c r="L8401" s="111"/>
      <c r="M8401" s="111"/>
      <c r="N8401" s="111"/>
      <c r="O8401" s="111"/>
      <c r="P8401" s="111"/>
      <c r="Q8401" s="111"/>
      <c r="R8401" s="111"/>
      <c r="S8401" s="111"/>
      <c r="T8401" s="111"/>
      <c r="U8401" s="111"/>
      <c r="V8401" s="111"/>
      <c r="W8401" s="111"/>
      <c r="X8401" s="111"/>
    </row>
    <row r="8402" spans="1:24">
      <c r="A8402" s="111"/>
      <c r="B8402" s="111"/>
      <c r="C8402" s="111"/>
      <c r="D8402" s="111"/>
      <c r="E8402" s="111"/>
      <c r="F8402" s="111"/>
      <c r="G8402" s="111"/>
      <c r="H8402" s="111"/>
      <c r="I8402" s="111"/>
      <c r="J8402" s="111"/>
      <c r="K8402" s="111"/>
      <c r="L8402" s="111"/>
      <c r="M8402" s="111"/>
      <c r="N8402" s="111"/>
      <c r="O8402" s="111"/>
      <c r="P8402" s="111"/>
      <c r="Q8402" s="111"/>
      <c r="R8402" s="111"/>
      <c r="S8402" s="111"/>
      <c r="T8402" s="111"/>
      <c r="U8402" s="111"/>
      <c r="V8402" s="111"/>
      <c r="W8402" s="111"/>
      <c r="X8402" s="111"/>
    </row>
    <row r="8403" spans="1:24">
      <c r="A8403" s="111"/>
      <c r="B8403" s="111"/>
      <c r="C8403" s="111"/>
      <c r="D8403" s="111"/>
      <c r="E8403" s="111"/>
      <c r="F8403" s="111"/>
      <c r="G8403" s="111"/>
      <c r="H8403" s="111"/>
      <c r="I8403" s="111"/>
      <c r="J8403" s="111"/>
      <c r="K8403" s="111"/>
      <c r="L8403" s="111"/>
      <c r="M8403" s="111"/>
      <c r="N8403" s="111"/>
      <c r="O8403" s="111"/>
      <c r="P8403" s="111"/>
      <c r="Q8403" s="111"/>
      <c r="R8403" s="111"/>
      <c r="S8403" s="111"/>
      <c r="T8403" s="111"/>
      <c r="U8403" s="111"/>
      <c r="V8403" s="111"/>
      <c r="W8403" s="111"/>
      <c r="X8403" s="111"/>
    </row>
    <row r="8404" spans="1:24">
      <c r="A8404" s="111"/>
      <c r="B8404" s="111"/>
      <c r="C8404" s="111"/>
      <c r="D8404" s="111"/>
      <c r="E8404" s="111"/>
      <c r="F8404" s="111"/>
      <c r="G8404" s="111"/>
      <c r="H8404" s="111"/>
      <c r="I8404" s="111"/>
      <c r="J8404" s="111"/>
      <c r="K8404" s="111"/>
      <c r="L8404" s="111"/>
      <c r="M8404" s="111"/>
      <c r="N8404" s="111"/>
      <c r="O8404" s="111"/>
      <c r="P8404" s="111"/>
      <c r="Q8404" s="111"/>
      <c r="R8404" s="111"/>
      <c r="S8404" s="111"/>
      <c r="T8404" s="111"/>
      <c r="U8404" s="111"/>
      <c r="V8404" s="111"/>
      <c r="W8404" s="111"/>
      <c r="X8404" s="111"/>
    </row>
    <row r="8405" spans="1:24">
      <c r="A8405" s="111"/>
      <c r="B8405" s="111"/>
      <c r="C8405" s="111"/>
      <c r="D8405" s="111"/>
      <c r="E8405" s="111"/>
      <c r="F8405" s="111"/>
      <c r="G8405" s="111"/>
      <c r="H8405" s="111"/>
      <c r="I8405" s="111"/>
      <c r="J8405" s="111"/>
      <c r="K8405" s="111"/>
      <c r="L8405" s="111"/>
      <c r="M8405" s="111"/>
      <c r="N8405" s="111"/>
      <c r="O8405" s="111"/>
      <c r="P8405" s="111"/>
      <c r="Q8405" s="111"/>
      <c r="R8405" s="111"/>
      <c r="S8405" s="111"/>
      <c r="T8405" s="111"/>
      <c r="U8405" s="111"/>
      <c r="V8405" s="111"/>
      <c r="W8405" s="111"/>
      <c r="X8405" s="111"/>
    </row>
    <row r="8406" spans="1:24">
      <c r="A8406" s="111"/>
      <c r="B8406" s="111"/>
      <c r="C8406" s="111"/>
      <c r="D8406" s="111"/>
      <c r="E8406" s="111"/>
      <c r="F8406" s="111"/>
      <c r="G8406" s="111"/>
      <c r="H8406" s="111"/>
      <c r="I8406" s="111"/>
      <c r="J8406" s="111"/>
      <c r="K8406" s="111"/>
      <c r="L8406" s="111"/>
      <c r="M8406" s="111"/>
      <c r="N8406" s="111"/>
      <c r="O8406" s="111"/>
      <c r="P8406" s="111"/>
      <c r="Q8406" s="111"/>
      <c r="R8406" s="111"/>
      <c r="S8406" s="111"/>
      <c r="T8406" s="111"/>
      <c r="U8406" s="111"/>
      <c r="V8406" s="111"/>
      <c r="W8406" s="111"/>
      <c r="X8406" s="111"/>
    </row>
    <row r="8407" spans="1:24">
      <c r="A8407" s="111"/>
      <c r="B8407" s="111"/>
      <c r="C8407" s="111"/>
      <c r="D8407" s="111"/>
      <c r="E8407" s="111"/>
      <c r="F8407" s="111"/>
      <c r="G8407" s="111"/>
      <c r="H8407" s="111"/>
      <c r="I8407" s="111"/>
      <c r="J8407" s="111"/>
      <c r="K8407" s="111"/>
      <c r="L8407" s="111"/>
      <c r="M8407" s="111"/>
      <c r="N8407" s="111"/>
      <c r="O8407" s="111"/>
      <c r="P8407" s="111"/>
      <c r="Q8407" s="111"/>
      <c r="R8407" s="111"/>
      <c r="S8407" s="111"/>
      <c r="T8407" s="111"/>
      <c r="U8407" s="111"/>
      <c r="V8407" s="111"/>
      <c r="W8407" s="111"/>
      <c r="X8407" s="111"/>
    </row>
    <row r="8408" spans="1:24">
      <c r="A8408" s="111"/>
      <c r="B8408" s="111"/>
      <c r="C8408" s="111"/>
      <c r="D8408" s="111"/>
      <c r="E8408" s="111"/>
      <c r="F8408" s="111"/>
      <c r="G8408" s="111"/>
      <c r="H8408" s="111"/>
      <c r="I8408" s="111"/>
      <c r="J8408" s="111"/>
      <c r="K8408" s="111"/>
      <c r="L8408" s="111"/>
      <c r="M8408" s="111"/>
      <c r="N8408" s="111"/>
      <c r="O8408" s="111"/>
      <c r="P8408" s="111"/>
      <c r="Q8408" s="111"/>
      <c r="R8408" s="111"/>
      <c r="S8408" s="111"/>
      <c r="T8408" s="111"/>
      <c r="U8408" s="111"/>
      <c r="V8408" s="111"/>
      <c r="W8408" s="111"/>
      <c r="X8408" s="111"/>
    </row>
    <row r="8409" spans="1:24">
      <c r="A8409" s="111"/>
      <c r="B8409" s="111"/>
      <c r="C8409" s="111"/>
      <c r="D8409" s="111"/>
      <c r="E8409" s="111"/>
      <c r="F8409" s="111"/>
      <c r="G8409" s="111"/>
      <c r="H8409" s="111"/>
      <c r="I8409" s="111"/>
      <c r="J8409" s="111"/>
      <c r="K8409" s="111"/>
      <c r="L8409" s="111"/>
      <c r="M8409" s="111"/>
      <c r="N8409" s="111"/>
      <c r="O8409" s="111"/>
      <c r="P8409" s="111"/>
      <c r="Q8409" s="111"/>
      <c r="R8409" s="111"/>
      <c r="S8409" s="111"/>
      <c r="T8409" s="111"/>
      <c r="U8409" s="111"/>
      <c r="V8409" s="111"/>
      <c r="W8409" s="111"/>
      <c r="X8409" s="111"/>
    </row>
    <row r="8410" spans="1:24">
      <c r="A8410" s="111"/>
      <c r="B8410" s="111"/>
      <c r="C8410" s="111"/>
      <c r="D8410" s="111"/>
      <c r="E8410" s="111"/>
      <c r="F8410" s="111"/>
      <c r="G8410" s="111"/>
      <c r="H8410" s="111"/>
      <c r="I8410" s="111"/>
      <c r="J8410" s="111"/>
      <c r="K8410" s="111"/>
      <c r="L8410" s="111"/>
      <c r="M8410" s="111"/>
      <c r="N8410" s="111"/>
      <c r="O8410" s="111"/>
      <c r="P8410" s="111"/>
      <c r="Q8410" s="111"/>
      <c r="R8410" s="111"/>
      <c r="S8410" s="111"/>
      <c r="T8410" s="111"/>
      <c r="U8410" s="111"/>
      <c r="V8410" s="111"/>
      <c r="W8410" s="111"/>
      <c r="X8410" s="111"/>
    </row>
    <row r="8411" spans="1:24">
      <c r="A8411" s="111"/>
      <c r="B8411" s="111"/>
      <c r="C8411" s="111"/>
      <c r="D8411" s="111"/>
      <c r="E8411" s="111"/>
      <c r="F8411" s="111"/>
      <c r="G8411" s="111"/>
      <c r="H8411" s="111"/>
      <c r="I8411" s="111"/>
      <c r="J8411" s="111"/>
      <c r="K8411" s="111"/>
      <c r="L8411" s="111"/>
      <c r="M8411" s="111"/>
      <c r="N8411" s="111"/>
      <c r="O8411" s="111"/>
      <c r="P8411" s="111"/>
      <c r="Q8411" s="111"/>
      <c r="R8411" s="111"/>
      <c r="S8411" s="111"/>
      <c r="T8411" s="111"/>
      <c r="U8411" s="111"/>
      <c r="V8411" s="111"/>
      <c r="W8411" s="111"/>
      <c r="X8411" s="111"/>
    </row>
    <row r="8412" spans="1:24">
      <c r="A8412" s="111"/>
      <c r="B8412" s="111"/>
      <c r="C8412" s="111"/>
      <c r="D8412" s="111"/>
      <c r="E8412" s="111"/>
      <c r="F8412" s="111"/>
      <c r="G8412" s="111"/>
      <c r="H8412" s="111"/>
      <c r="I8412" s="111"/>
      <c r="J8412" s="111"/>
      <c r="K8412" s="111"/>
      <c r="L8412" s="111"/>
      <c r="M8412" s="111"/>
      <c r="N8412" s="111"/>
      <c r="O8412" s="111"/>
      <c r="P8412" s="111"/>
      <c r="Q8412" s="111"/>
      <c r="R8412" s="111"/>
      <c r="S8412" s="111"/>
      <c r="T8412" s="111"/>
      <c r="U8412" s="111"/>
      <c r="V8412" s="111"/>
      <c r="W8412" s="111"/>
      <c r="X8412" s="111"/>
    </row>
    <row r="8413" spans="1:24">
      <c r="A8413" s="111"/>
      <c r="B8413" s="111"/>
      <c r="C8413" s="111"/>
      <c r="D8413" s="111"/>
      <c r="E8413" s="111"/>
      <c r="F8413" s="111"/>
      <c r="G8413" s="111"/>
      <c r="H8413" s="111"/>
      <c r="I8413" s="111"/>
      <c r="J8413" s="111"/>
      <c r="K8413" s="111"/>
      <c r="L8413" s="111"/>
      <c r="M8413" s="111"/>
      <c r="N8413" s="111"/>
      <c r="O8413" s="111"/>
      <c r="P8413" s="111"/>
      <c r="Q8413" s="111"/>
      <c r="R8413" s="111"/>
      <c r="S8413" s="111"/>
      <c r="T8413" s="111"/>
      <c r="U8413" s="111"/>
      <c r="V8413" s="111"/>
      <c r="W8413" s="111"/>
      <c r="X8413" s="111"/>
    </row>
    <row r="8414" spans="1:24">
      <c r="A8414" s="111"/>
      <c r="B8414" s="111"/>
      <c r="C8414" s="111"/>
      <c r="D8414" s="111"/>
      <c r="E8414" s="111"/>
      <c r="F8414" s="111"/>
      <c r="G8414" s="111"/>
      <c r="H8414" s="111"/>
      <c r="I8414" s="111"/>
      <c r="J8414" s="111"/>
      <c r="K8414" s="111"/>
      <c r="L8414" s="111"/>
      <c r="M8414" s="111"/>
      <c r="N8414" s="111"/>
      <c r="O8414" s="111"/>
      <c r="P8414" s="111"/>
      <c r="Q8414" s="111"/>
      <c r="R8414" s="111"/>
      <c r="S8414" s="111"/>
      <c r="T8414" s="111"/>
      <c r="U8414" s="111"/>
      <c r="V8414" s="111"/>
      <c r="W8414" s="111"/>
      <c r="X8414" s="111"/>
    </row>
    <row r="8415" spans="1:24">
      <c r="A8415" s="111"/>
      <c r="B8415" s="111"/>
      <c r="C8415" s="111"/>
      <c r="D8415" s="111"/>
      <c r="E8415" s="111"/>
      <c r="F8415" s="111"/>
      <c r="G8415" s="111"/>
      <c r="H8415" s="111"/>
      <c r="I8415" s="111"/>
      <c r="J8415" s="111"/>
      <c r="K8415" s="111"/>
      <c r="L8415" s="111"/>
      <c r="M8415" s="111"/>
      <c r="N8415" s="111"/>
      <c r="O8415" s="111"/>
      <c r="P8415" s="111"/>
      <c r="Q8415" s="111"/>
      <c r="R8415" s="111"/>
      <c r="S8415" s="111"/>
      <c r="T8415" s="111"/>
      <c r="U8415" s="111"/>
      <c r="V8415" s="111"/>
      <c r="W8415" s="111"/>
      <c r="X8415" s="111"/>
    </row>
    <row r="8416" spans="1:24">
      <c r="A8416" s="111"/>
      <c r="B8416" s="111"/>
      <c r="C8416" s="111"/>
      <c r="D8416" s="111"/>
      <c r="E8416" s="111"/>
      <c r="F8416" s="111"/>
      <c r="G8416" s="111"/>
      <c r="H8416" s="111"/>
      <c r="I8416" s="111"/>
      <c r="J8416" s="111"/>
      <c r="K8416" s="111"/>
      <c r="L8416" s="111"/>
      <c r="M8416" s="111"/>
      <c r="N8416" s="111"/>
      <c r="O8416" s="111"/>
      <c r="P8416" s="111"/>
      <c r="Q8416" s="111"/>
      <c r="R8416" s="111"/>
      <c r="S8416" s="111"/>
      <c r="T8416" s="111"/>
      <c r="U8416" s="111"/>
      <c r="V8416" s="111"/>
      <c r="W8416" s="111"/>
      <c r="X8416" s="111"/>
    </row>
    <row r="8417" spans="1:24">
      <c r="A8417" s="111"/>
      <c r="B8417" s="111"/>
      <c r="C8417" s="111"/>
      <c r="D8417" s="111"/>
      <c r="E8417" s="111"/>
      <c r="F8417" s="111"/>
      <c r="G8417" s="111"/>
      <c r="H8417" s="111"/>
      <c r="I8417" s="111"/>
      <c r="J8417" s="111"/>
      <c r="K8417" s="111"/>
      <c r="L8417" s="111"/>
      <c r="M8417" s="111"/>
      <c r="N8417" s="111"/>
      <c r="O8417" s="111"/>
      <c r="P8417" s="111"/>
      <c r="Q8417" s="111"/>
      <c r="R8417" s="111"/>
      <c r="S8417" s="111"/>
      <c r="T8417" s="111"/>
      <c r="U8417" s="111"/>
      <c r="V8417" s="111"/>
      <c r="W8417" s="111"/>
      <c r="X8417" s="111"/>
    </row>
    <row r="8418" spans="1:24">
      <c r="A8418" s="111"/>
      <c r="B8418" s="111"/>
      <c r="C8418" s="111"/>
      <c r="D8418" s="111"/>
      <c r="E8418" s="111"/>
      <c r="F8418" s="111"/>
      <c r="G8418" s="111"/>
      <c r="H8418" s="111"/>
      <c r="I8418" s="111"/>
      <c r="J8418" s="111"/>
      <c r="K8418" s="111"/>
      <c r="L8418" s="111"/>
      <c r="M8418" s="111"/>
      <c r="N8418" s="111"/>
      <c r="O8418" s="111"/>
      <c r="P8418" s="111"/>
      <c r="Q8418" s="111"/>
      <c r="R8418" s="111"/>
      <c r="S8418" s="111"/>
      <c r="T8418" s="111"/>
      <c r="U8418" s="111"/>
      <c r="V8418" s="111"/>
      <c r="W8418" s="111"/>
      <c r="X8418" s="111"/>
    </row>
    <row r="8419" spans="1:24">
      <c r="A8419" s="111"/>
      <c r="B8419" s="111"/>
      <c r="C8419" s="111"/>
      <c r="D8419" s="111"/>
      <c r="E8419" s="111"/>
      <c r="F8419" s="111"/>
      <c r="G8419" s="111"/>
      <c r="H8419" s="111"/>
      <c r="I8419" s="111"/>
      <c r="J8419" s="111"/>
      <c r="K8419" s="111"/>
      <c r="L8419" s="111"/>
      <c r="M8419" s="111"/>
      <c r="N8419" s="111"/>
      <c r="O8419" s="111"/>
      <c r="P8419" s="111"/>
      <c r="Q8419" s="111"/>
      <c r="R8419" s="111"/>
      <c r="S8419" s="111"/>
      <c r="T8419" s="111"/>
      <c r="U8419" s="111"/>
      <c r="V8419" s="111"/>
      <c r="W8419" s="111"/>
      <c r="X8419" s="111"/>
    </row>
    <row r="8420" spans="1:24">
      <c r="A8420" s="111"/>
      <c r="B8420" s="111"/>
      <c r="C8420" s="111"/>
      <c r="D8420" s="111"/>
      <c r="E8420" s="111"/>
      <c r="F8420" s="111"/>
      <c r="G8420" s="111"/>
      <c r="H8420" s="111"/>
      <c r="I8420" s="111"/>
      <c r="J8420" s="111"/>
      <c r="K8420" s="111"/>
      <c r="L8420" s="111"/>
      <c r="M8420" s="111"/>
      <c r="N8420" s="111"/>
      <c r="O8420" s="111"/>
      <c r="P8420" s="111"/>
      <c r="Q8420" s="111"/>
      <c r="R8420" s="111"/>
      <c r="S8420" s="111"/>
      <c r="T8420" s="111"/>
      <c r="U8420" s="111"/>
      <c r="V8420" s="111"/>
      <c r="W8420" s="111"/>
      <c r="X8420" s="111"/>
    </row>
    <row r="8421" spans="1:24">
      <c r="A8421" s="111"/>
      <c r="B8421" s="111"/>
      <c r="C8421" s="111"/>
      <c r="D8421" s="111"/>
      <c r="E8421" s="111"/>
      <c r="F8421" s="111"/>
      <c r="G8421" s="111"/>
      <c r="H8421" s="111"/>
      <c r="I8421" s="111"/>
      <c r="J8421" s="111"/>
      <c r="K8421" s="111"/>
      <c r="L8421" s="111"/>
      <c r="M8421" s="111"/>
      <c r="N8421" s="111"/>
      <c r="O8421" s="111"/>
      <c r="P8421" s="111"/>
      <c r="Q8421" s="111"/>
      <c r="R8421" s="111"/>
      <c r="S8421" s="111"/>
      <c r="T8421" s="111"/>
      <c r="U8421" s="111"/>
      <c r="V8421" s="111"/>
      <c r="W8421" s="111"/>
      <c r="X8421" s="111"/>
    </row>
    <row r="8422" spans="1:24">
      <c r="A8422" s="111"/>
      <c r="B8422" s="111"/>
      <c r="C8422" s="111"/>
      <c r="D8422" s="111"/>
      <c r="E8422" s="111"/>
      <c r="F8422" s="111"/>
      <c r="G8422" s="111"/>
      <c r="H8422" s="111"/>
      <c r="I8422" s="111"/>
      <c r="J8422" s="111"/>
      <c r="K8422" s="111"/>
      <c r="L8422" s="111"/>
      <c r="M8422" s="111"/>
      <c r="N8422" s="111"/>
      <c r="O8422" s="111"/>
      <c r="P8422" s="111"/>
      <c r="Q8422" s="111"/>
      <c r="R8422" s="111"/>
      <c r="S8422" s="111"/>
      <c r="T8422" s="111"/>
      <c r="U8422" s="111"/>
      <c r="V8422" s="111"/>
      <c r="W8422" s="111"/>
      <c r="X8422" s="111"/>
    </row>
    <row r="8423" spans="1:24">
      <c r="A8423" s="111"/>
      <c r="B8423" s="111"/>
      <c r="C8423" s="111"/>
      <c r="D8423" s="111"/>
      <c r="E8423" s="111"/>
      <c r="F8423" s="111"/>
      <c r="G8423" s="111"/>
      <c r="H8423" s="111"/>
      <c r="I8423" s="111"/>
      <c r="J8423" s="111"/>
      <c r="K8423" s="111"/>
      <c r="L8423" s="111"/>
      <c r="M8423" s="111"/>
      <c r="N8423" s="111"/>
      <c r="O8423" s="111"/>
      <c r="P8423" s="111"/>
      <c r="Q8423" s="111"/>
      <c r="R8423" s="111"/>
      <c r="S8423" s="111"/>
      <c r="T8423" s="111"/>
      <c r="U8423" s="111"/>
      <c r="V8423" s="111"/>
      <c r="W8423" s="111"/>
      <c r="X8423" s="111"/>
    </row>
    <row r="8424" spans="1:24">
      <c r="A8424" s="111"/>
      <c r="B8424" s="111"/>
      <c r="C8424" s="111"/>
      <c r="D8424" s="111"/>
      <c r="E8424" s="111"/>
      <c r="F8424" s="111"/>
      <c r="G8424" s="111"/>
      <c r="H8424" s="111"/>
      <c r="I8424" s="111"/>
      <c r="J8424" s="111"/>
      <c r="K8424" s="111"/>
      <c r="L8424" s="111"/>
      <c r="M8424" s="111"/>
      <c r="N8424" s="111"/>
      <c r="O8424" s="111"/>
      <c r="P8424" s="111"/>
      <c r="Q8424" s="111"/>
      <c r="R8424" s="111"/>
      <c r="S8424" s="111"/>
      <c r="T8424" s="111"/>
      <c r="U8424" s="111"/>
      <c r="V8424" s="111"/>
      <c r="W8424" s="111"/>
      <c r="X8424" s="111"/>
    </row>
    <row r="8425" spans="1:24">
      <c r="A8425" s="111"/>
      <c r="B8425" s="111"/>
      <c r="C8425" s="111"/>
      <c r="D8425" s="111"/>
      <c r="E8425" s="111"/>
      <c r="F8425" s="111"/>
      <c r="G8425" s="111"/>
      <c r="H8425" s="111"/>
      <c r="I8425" s="111"/>
      <c r="J8425" s="111"/>
      <c r="K8425" s="111"/>
      <c r="L8425" s="111"/>
      <c r="M8425" s="111"/>
      <c r="N8425" s="111"/>
      <c r="O8425" s="111"/>
      <c r="P8425" s="111"/>
      <c r="Q8425" s="111"/>
      <c r="R8425" s="111"/>
      <c r="S8425" s="111"/>
      <c r="T8425" s="111"/>
      <c r="U8425" s="111"/>
      <c r="V8425" s="111"/>
      <c r="W8425" s="111"/>
      <c r="X8425" s="111"/>
    </row>
    <row r="8426" spans="1:24">
      <c r="A8426" s="111"/>
      <c r="B8426" s="111"/>
      <c r="C8426" s="111"/>
      <c r="D8426" s="111"/>
      <c r="E8426" s="111"/>
      <c r="F8426" s="111"/>
      <c r="G8426" s="111"/>
      <c r="H8426" s="111"/>
      <c r="I8426" s="111"/>
      <c r="J8426" s="111"/>
      <c r="K8426" s="111"/>
      <c r="L8426" s="111"/>
      <c r="M8426" s="111"/>
      <c r="N8426" s="111"/>
      <c r="O8426" s="111"/>
      <c r="P8426" s="111"/>
      <c r="Q8426" s="111"/>
      <c r="R8426" s="111"/>
      <c r="S8426" s="111"/>
      <c r="T8426" s="111"/>
      <c r="U8426" s="111"/>
      <c r="V8426" s="111"/>
      <c r="W8426" s="111"/>
      <c r="X8426" s="111"/>
    </row>
    <row r="8427" spans="1:24">
      <c r="A8427" s="111"/>
      <c r="B8427" s="111"/>
      <c r="C8427" s="111"/>
      <c r="D8427" s="111"/>
      <c r="E8427" s="111"/>
      <c r="F8427" s="111"/>
      <c r="G8427" s="111"/>
      <c r="H8427" s="111"/>
      <c r="I8427" s="111"/>
      <c r="J8427" s="111"/>
      <c r="K8427" s="111"/>
      <c r="L8427" s="111"/>
      <c r="M8427" s="111"/>
      <c r="N8427" s="111"/>
      <c r="O8427" s="111"/>
      <c r="P8427" s="111"/>
      <c r="Q8427" s="111"/>
      <c r="R8427" s="111"/>
      <c r="S8427" s="111"/>
      <c r="T8427" s="111"/>
      <c r="U8427" s="111"/>
      <c r="V8427" s="111"/>
      <c r="W8427" s="111"/>
      <c r="X8427" s="111"/>
    </row>
    <row r="8428" spans="1:24">
      <c r="A8428" s="111"/>
      <c r="B8428" s="111"/>
      <c r="C8428" s="111"/>
      <c r="D8428" s="111"/>
      <c r="E8428" s="111"/>
      <c r="F8428" s="111"/>
      <c r="G8428" s="111"/>
      <c r="H8428" s="111"/>
      <c r="I8428" s="111"/>
      <c r="J8428" s="111"/>
      <c r="K8428" s="111"/>
      <c r="L8428" s="111"/>
      <c r="M8428" s="111"/>
      <c r="N8428" s="111"/>
      <c r="O8428" s="111"/>
      <c r="P8428" s="111"/>
      <c r="Q8428" s="111"/>
      <c r="R8428" s="111"/>
      <c r="S8428" s="111"/>
      <c r="T8428" s="111"/>
      <c r="U8428" s="111"/>
      <c r="V8428" s="111"/>
      <c r="W8428" s="111"/>
      <c r="X8428" s="111"/>
    </row>
    <row r="8429" spans="1:24">
      <c r="A8429" s="111"/>
      <c r="B8429" s="111"/>
      <c r="C8429" s="111"/>
      <c r="D8429" s="111"/>
      <c r="E8429" s="111"/>
      <c r="F8429" s="111"/>
      <c r="G8429" s="111"/>
      <c r="H8429" s="111"/>
      <c r="I8429" s="111"/>
      <c r="J8429" s="111"/>
      <c r="K8429" s="111"/>
      <c r="L8429" s="111"/>
      <c r="M8429" s="111"/>
      <c r="N8429" s="111"/>
      <c r="O8429" s="111"/>
      <c r="P8429" s="111"/>
      <c r="Q8429" s="111"/>
      <c r="R8429" s="111"/>
      <c r="S8429" s="111"/>
      <c r="T8429" s="111"/>
      <c r="U8429" s="111"/>
      <c r="V8429" s="111"/>
      <c r="W8429" s="111"/>
      <c r="X8429" s="111"/>
    </row>
    <row r="8430" spans="1:24">
      <c r="A8430" s="111"/>
      <c r="B8430" s="111"/>
      <c r="C8430" s="111"/>
      <c r="D8430" s="111"/>
      <c r="E8430" s="111"/>
      <c r="F8430" s="111"/>
      <c r="G8430" s="111"/>
      <c r="H8430" s="111"/>
      <c r="I8430" s="111"/>
      <c r="J8430" s="111"/>
      <c r="K8430" s="111"/>
      <c r="L8430" s="111"/>
      <c r="M8430" s="111"/>
      <c r="N8430" s="111"/>
      <c r="O8430" s="111"/>
      <c r="P8430" s="111"/>
      <c r="Q8430" s="111"/>
      <c r="R8430" s="111"/>
      <c r="S8430" s="111"/>
      <c r="T8430" s="111"/>
      <c r="U8430" s="111"/>
      <c r="V8430" s="111"/>
      <c r="W8430" s="111"/>
      <c r="X8430" s="111"/>
    </row>
    <row r="8431" spans="1:24">
      <c r="A8431" s="111"/>
      <c r="B8431" s="111"/>
      <c r="C8431" s="111"/>
      <c r="D8431" s="111"/>
      <c r="E8431" s="111"/>
      <c r="F8431" s="111"/>
      <c r="G8431" s="111"/>
      <c r="H8431" s="111"/>
      <c r="I8431" s="111"/>
      <c r="J8431" s="111"/>
      <c r="K8431" s="111"/>
      <c r="L8431" s="111"/>
      <c r="M8431" s="111"/>
      <c r="N8431" s="111"/>
      <c r="O8431" s="111"/>
      <c r="P8431" s="111"/>
      <c r="Q8431" s="111"/>
      <c r="R8431" s="111"/>
      <c r="S8431" s="111"/>
      <c r="T8431" s="111"/>
      <c r="U8431" s="111"/>
      <c r="V8431" s="111"/>
      <c r="W8431" s="111"/>
      <c r="X8431" s="111"/>
    </row>
    <row r="8432" spans="1:24">
      <c r="A8432" s="111"/>
      <c r="B8432" s="111"/>
      <c r="C8432" s="111"/>
      <c r="D8432" s="111"/>
      <c r="E8432" s="111"/>
      <c r="F8432" s="111"/>
      <c r="G8432" s="111"/>
      <c r="H8432" s="111"/>
      <c r="I8432" s="111"/>
      <c r="J8432" s="111"/>
      <c r="K8432" s="111"/>
      <c r="L8432" s="111"/>
      <c r="M8432" s="111"/>
      <c r="N8432" s="111"/>
      <c r="O8432" s="111"/>
      <c r="P8432" s="111"/>
      <c r="Q8432" s="111"/>
      <c r="R8432" s="111"/>
      <c r="S8432" s="111"/>
      <c r="T8432" s="111"/>
      <c r="U8432" s="111"/>
      <c r="V8432" s="111"/>
      <c r="W8432" s="111"/>
      <c r="X8432" s="111"/>
    </row>
    <row r="8433" spans="1:24">
      <c r="A8433" s="111"/>
      <c r="B8433" s="111"/>
      <c r="C8433" s="111"/>
      <c r="D8433" s="111"/>
      <c r="E8433" s="111"/>
      <c r="F8433" s="111"/>
      <c r="G8433" s="111"/>
      <c r="H8433" s="111"/>
      <c r="I8433" s="111"/>
      <c r="J8433" s="111"/>
      <c r="K8433" s="111"/>
      <c r="L8433" s="111"/>
      <c r="M8433" s="111"/>
      <c r="N8433" s="111"/>
      <c r="O8433" s="111"/>
      <c r="P8433" s="111"/>
      <c r="Q8433" s="111"/>
      <c r="R8433" s="111"/>
      <c r="S8433" s="111"/>
      <c r="T8433" s="111"/>
      <c r="U8433" s="111"/>
      <c r="V8433" s="111"/>
      <c r="W8433" s="111"/>
      <c r="X8433" s="111"/>
    </row>
    <row r="8434" spans="1:24">
      <c r="A8434" s="111"/>
      <c r="B8434" s="111"/>
      <c r="C8434" s="111"/>
      <c r="D8434" s="111"/>
      <c r="E8434" s="111"/>
      <c r="F8434" s="111"/>
      <c r="G8434" s="111"/>
      <c r="H8434" s="111"/>
      <c r="I8434" s="111"/>
      <c r="J8434" s="111"/>
      <c r="K8434" s="111"/>
      <c r="L8434" s="111"/>
      <c r="M8434" s="111"/>
      <c r="N8434" s="111"/>
      <c r="O8434" s="111"/>
      <c r="P8434" s="111"/>
      <c r="Q8434" s="111"/>
      <c r="R8434" s="111"/>
      <c r="S8434" s="111"/>
      <c r="T8434" s="111"/>
      <c r="U8434" s="111"/>
      <c r="V8434" s="111"/>
      <c r="W8434" s="111"/>
      <c r="X8434" s="111"/>
    </row>
    <row r="8435" spans="1:24">
      <c r="A8435" s="111"/>
      <c r="B8435" s="111"/>
      <c r="C8435" s="111"/>
      <c r="D8435" s="111"/>
      <c r="E8435" s="111"/>
      <c r="F8435" s="111"/>
      <c r="G8435" s="111"/>
      <c r="H8435" s="111"/>
      <c r="I8435" s="111"/>
      <c r="J8435" s="111"/>
      <c r="K8435" s="111"/>
      <c r="L8435" s="111"/>
      <c r="M8435" s="111"/>
      <c r="N8435" s="111"/>
      <c r="O8435" s="111"/>
      <c r="P8435" s="111"/>
      <c r="Q8435" s="111"/>
      <c r="R8435" s="111"/>
      <c r="S8435" s="111"/>
      <c r="T8435" s="111"/>
      <c r="U8435" s="111"/>
      <c r="V8435" s="111"/>
      <c r="W8435" s="111"/>
      <c r="X8435" s="111"/>
    </row>
    <row r="8436" spans="1:24">
      <c r="A8436" s="111"/>
      <c r="B8436" s="111"/>
      <c r="C8436" s="111"/>
      <c r="D8436" s="111"/>
      <c r="E8436" s="111"/>
      <c r="F8436" s="111"/>
      <c r="G8436" s="111"/>
      <c r="H8436" s="111"/>
      <c r="I8436" s="111"/>
      <c r="J8436" s="111"/>
      <c r="K8436" s="111"/>
      <c r="L8436" s="111"/>
      <c r="M8436" s="111"/>
      <c r="N8436" s="111"/>
      <c r="O8436" s="111"/>
      <c r="P8436" s="111"/>
      <c r="Q8436" s="111"/>
      <c r="R8436" s="111"/>
      <c r="S8436" s="111"/>
      <c r="T8436" s="111"/>
      <c r="U8436" s="111"/>
      <c r="V8436" s="111"/>
      <c r="W8436" s="111"/>
      <c r="X8436" s="111"/>
    </row>
    <row r="8437" spans="1:24">
      <c r="A8437" s="111"/>
      <c r="B8437" s="111"/>
      <c r="C8437" s="111"/>
      <c r="D8437" s="111"/>
      <c r="E8437" s="111"/>
      <c r="F8437" s="111"/>
      <c r="G8437" s="111"/>
      <c r="H8437" s="111"/>
      <c r="I8437" s="111"/>
      <c r="J8437" s="111"/>
      <c r="K8437" s="111"/>
      <c r="L8437" s="111"/>
      <c r="M8437" s="111"/>
      <c r="N8437" s="111"/>
      <c r="O8437" s="111"/>
      <c r="P8437" s="111"/>
      <c r="Q8437" s="111"/>
      <c r="R8437" s="111"/>
      <c r="S8437" s="111"/>
      <c r="T8437" s="111"/>
      <c r="U8437" s="111"/>
      <c r="V8437" s="111"/>
      <c r="W8437" s="111"/>
      <c r="X8437" s="111"/>
    </row>
    <row r="8438" spans="1:24">
      <c r="A8438" s="111"/>
      <c r="B8438" s="111"/>
      <c r="C8438" s="111"/>
      <c r="D8438" s="111"/>
      <c r="E8438" s="111"/>
      <c r="F8438" s="111"/>
      <c r="G8438" s="111"/>
      <c r="H8438" s="111"/>
      <c r="I8438" s="111"/>
      <c r="J8438" s="111"/>
      <c r="K8438" s="11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7:L29"/>
  <sheetViews>
    <sheetView workbookViewId="0">
      <selection activeCell="K26" sqref="K26"/>
    </sheetView>
  </sheetViews>
  <sheetFormatPr baseColWidth="10" defaultRowHeight="15"/>
  <cols>
    <col min="1" max="1" width="32.125" style="85" customWidth="1"/>
    <col min="2" max="4" width="11" style="85"/>
    <col min="5" max="5" width="11.375" style="85" customWidth="1"/>
    <col min="6" max="16384" width="11" style="85"/>
  </cols>
  <sheetData>
    <row r="7" spans="1:12" ht="15.75" thickBot="1"/>
    <row r="8" spans="1:12" ht="61.5" thickBot="1">
      <c r="A8" s="112" t="s">
        <v>461</v>
      </c>
      <c r="B8" s="88" t="s">
        <v>4</v>
      </c>
      <c r="C8" s="88" t="s">
        <v>5</v>
      </c>
      <c r="D8" s="88" t="s">
        <v>6</v>
      </c>
      <c r="E8" s="88" t="s">
        <v>7</v>
      </c>
      <c r="F8" s="88" t="s">
        <v>8</v>
      </c>
      <c r="G8" s="88" t="s">
        <v>9</v>
      </c>
      <c r="H8" s="88" t="s">
        <v>10</v>
      </c>
      <c r="I8" s="88" t="s">
        <v>11</v>
      </c>
      <c r="J8" s="88" t="s">
        <v>12</v>
      </c>
      <c r="K8" s="88" t="s">
        <v>13</v>
      </c>
      <c r="L8" s="88" t="s">
        <v>436</v>
      </c>
    </row>
    <row r="9" spans="1:12" ht="15.75">
      <c r="A9" s="113" t="s">
        <v>462</v>
      </c>
      <c r="B9" s="114">
        <v>39</v>
      </c>
      <c r="C9" s="114">
        <v>119</v>
      </c>
      <c r="D9" s="115">
        <v>37</v>
      </c>
      <c r="E9" s="422">
        <v>26</v>
      </c>
      <c r="F9" s="118">
        <v>9</v>
      </c>
      <c r="G9" s="420">
        <v>25</v>
      </c>
      <c r="H9" s="641">
        <v>15</v>
      </c>
      <c r="I9" s="116"/>
      <c r="J9" s="117"/>
      <c r="K9" s="114"/>
      <c r="L9" s="118"/>
    </row>
    <row r="10" spans="1:12" ht="15.75">
      <c r="A10" s="119" t="s">
        <v>463</v>
      </c>
      <c r="B10" s="120">
        <v>259</v>
      </c>
      <c r="C10" s="120">
        <v>328</v>
      </c>
      <c r="D10" s="121">
        <v>198</v>
      </c>
      <c r="E10" s="423">
        <v>155</v>
      </c>
      <c r="F10" s="124">
        <v>131</v>
      </c>
      <c r="G10" s="420">
        <v>103</v>
      </c>
      <c r="H10" s="641">
        <v>114</v>
      </c>
      <c r="I10" s="122"/>
      <c r="J10" s="123"/>
      <c r="K10" s="120"/>
      <c r="L10" s="124"/>
    </row>
    <row r="11" spans="1:12" ht="15.75">
      <c r="A11" s="119" t="s">
        <v>464</v>
      </c>
      <c r="B11" s="120">
        <v>197</v>
      </c>
      <c r="C11" s="120">
        <v>272</v>
      </c>
      <c r="D11" s="121">
        <v>314</v>
      </c>
      <c r="E11" s="423">
        <v>94</v>
      </c>
      <c r="F11" s="124">
        <v>111</v>
      </c>
      <c r="G11" s="420">
        <v>124</v>
      </c>
      <c r="H11" s="641">
        <v>119</v>
      </c>
      <c r="I11" s="122"/>
      <c r="J11" s="123"/>
      <c r="K11" s="120"/>
      <c r="L11" s="124"/>
    </row>
    <row r="12" spans="1:12" ht="15.75">
      <c r="A12" s="125" t="s">
        <v>465</v>
      </c>
      <c r="B12" s="91">
        <v>299</v>
      </c>
      <c r="C12" s="91">
        <v>313</v>
      </c>
      <c r="D12" s="92">
        <v>523</v>
      </c>
      <c r="E12" s="424">
        <v>243</v>
      </c>
      <c r="F12" s="127">
        <v>260</v>
      </c>
      <c r="G12" s="420">
        <v>148</v>
      </c>
      <c r="H12" s="641">
        <v>198</v>
      </c>
      <c r="I12" s="126"/>
      <c r="J12" s="92"/>
      <c r="K12" s="91"/>
      <c r="L12" s="127"/>
    </row>
    <row r="13" spans="1:12" ht="15.75">
      <c r="A13" s="125" t="s">
        <v>466</v>
      </c>
      <c r="B13" s="91">
        <v>20</v>
      </c>
      <c r="C13" s="91">
        <v>39</v>
      </c>
      <c r="D13" s="92">
        <v>44</v>
      </c>
      <c r="E13" s="424">
        <v>44</v>
      </c>
      <c r="F13" s="127">
        <v>35</v>
      </c>
      <c r="G13" s="420">
        <v>0</v>
      </c>
      <c r="H13" s="641">
        <v>0</v>
      </c>
      <c r="I13" s="126"/>
      <c r="J13" s="92"/>
      <c r="K13" s="91"/>
      <c r="L13" s="127"/>
    </row>
    <row r="14" spans="1:12" ht="15.75">
      <c r="A14" s="119" t="s">
        <v>467</v>
      </c>
      <c r="B14" s="128">
        <v>43</v>
      </c>
      <c r="C14" s="128">
        <v>58</v>
      </c>
      <c r="D14" s="129">
        <v>3</v>
      </c>
      <c r="E14" s="423">
        <v>13</v>
      </c>
      <c r="F14" s="132">
        <v>13</v>
      </c>
      <c r="G14" s="420">
        <v>14</v>
      </c>
      <c r="H14" s="641">
        <v>35</v>
      </c>
      <c r="I14" s="130"/>
      <c r="J14" s="131"/>
      <c r="K14" s="128"/>
      <c r="L14" s="132"/>
    </row>
    <row r="15" spans="1:12" ht="15.75">
      <c r="A15" s="119" t="s">
        <v>468</v>
      </c>
      <c r="B15" s="128"/>
      <c r="C15" s="128"/>
      <c r="D15" s="129"/>
      <c r="E15" s="423">
        <v>38</v>
      </c>
      <c r="F15" s="132">
        <v>55</v>
      </c>
      <c r="G15" s="420">
        <v>19</v>
      </c>
      <c r="H15" s="641">
        <v>84</v>
      </c>
      <c r="I15" s="130"/>
      <c r="J15" s="131"/>
      <c r="K15" s="128"/>
      <c r="L15" s="132"/>
    </row>
    <row r="16" spans="1:12" ht="15.75">
      <c r="A16" s="125" t="s">
        <v>469</v>
      </c>
      <c r="B16" s="133">
        <v>0</v>
      </c>
      <c r="C16" s="133">
        <v>0</v>
      </c>
      <c r="D16" s="134">
        <v>7</v>
      </c>
      <c r="E16" s="425">
        <v>9</v>
      </c>
      <c r="F16" s="136">
        <v>10</v>
      </c>
      <c r="G16" s="420">
        <v>0</v>
      </c>
      <c r="H16" s="641">
        <v>0</v>
      </c>
      <c r="I16" s="135"/>
      <c r="J16" s="134"/>
      <c r="K16" s="133"/>
      <c r="L16" s="136"/>
    </row>
    <row r="17" spans="1:12" ht="15.75">
      <c r="A17" s="125" t="s">
        <v>470</v>
      </c>
      <c r="B17" s="133">
        <v>223</v>
      </c>
      <c r="C17" s="133">
        <v>267</v>
      </c>
      <c r="D17" s="134">
        <v>395</v>
      </c>
      <c r="E17" s="425">
        <v>253</v>
      </c>
      <c r="F17" s="136">
        <v>334</v>
      </c>
      <c r="G17" s="420">
        <v>242</v>
      </c>
      <c r="H17" s="641">
        <v>119</v>
      </c>
      <c r="I17" s="135"/>
      <c r="J17" s="134"/>
      <c r="K17" s="133"/>
      <c r="L17" s="136"/>
    </row>
    <row r="18" spans="1:12" ht="15.75">
      <c r="A18" s="119" t="s">
        <v>471</v>
      </c>
      <c r="B18" s="128">
        <v>24</v>
      </c>
      <c r="C18" s="128">
        <v>18</v>
      </c>
      <c r="D18" s="129">
        <v>38</v>
      </c>
      <c r="E18" s="426">
        <v>27</v>
      </c>
      <c r="F18" s="132">
        <v>25</v>
      </c>
      <c r="G18" s="420">
        <v>24</v>
      </c>
      <c r="H18" s="641">
        <v>32</v>
      </c>
      <c r="I18" s="130"/>
      <c r="J18" s="131"/>
      <c r="K18" s="128"/>
      <c r="L18" s="132"/>
    </row>
    <row r="19" spans="1:12" ht="15.75">
      <c r="A19" s="119" t="s">
        <v>472</v>
      </c>
      <c r="B19" s="128">
        <v>0</v>
      </c>
      <c r="C19" s="128">
        <v>1</v>
      </c>
      <c r="D19" s="129">
        <v>0</v>
      </c>
      <c r="E19" s="427">
        <v>0</v>
      </c>
      <c r="F19" s="132">
        <v>0</v>
      </c>
      <c r="G19" s="420">
        <v>3</v>
      </c>
      <c r="H19" s="641">
        <v>0</v>
      </c>
      <c r="I19" s="130"/>
      <c r="J19" s="131"/>
      <c r="K19" s="128"/>
      <c r="L19" s="132"/>
    </row>
    <row r="20" spans="1:12" ht="15.75">
      <c r="A20" s="125" t="s">
        <v>473</v>
      </c>
      <c r="B20" s="133">
        <v>151</v>
      </c>
      <c r="C20" s="133">
        <v>155</v>
      </c>
      <c r="D20" s="134">
        <v>238</v>
      </c>
      <c r="E20" s="425">
        <v>241</v>
      </c>
      <c r="F20" s="136">
        <v>253</v>
      </c>
      <c r="G20" s="420">
        <v>282</v>
      </c>
      <c r="H20" s="641">
        <v>315</v>
      </c>
      <c r="I20" s="135"/>
      <c r="J20" s="134"/>
      <c r="K20" s="133"/>
      <c r="L20" s="136"/>
    </row>
    <row r="21" spans="1:12" ht="15.75">
      <c r="A21" s="125" t="s">
        <v>474</v>
      </c>
      <c r="B21" s="133">
        <v>36</v>
      </c>
      <c r="C21" s="133">
        <v>15</v>
      </c>
      <c r="D21" s="134">
        <v>66</v>
      </c>
      <c r="E21" s="425">
        <v>76</v>
      </c>
      <c r="F21" s="136">
        <v>86</v>
      </c>
      <c r="G21" s="420">
        <v>80</v>
      </c>
      <c r="H21" s="641">
        <v>65</v>
      </c>
      <c r="I21" s="135"/>
      <c r="J21" s="134"/>
      <c r="K21" s="133"/>
      <c r="L21" s="136"/>
    </row>
    <row r="22" spans="1:12" ht="15.75">
      <c r="A22" s="119" t="s">
        <v>475</v>
      </c>
      <c r="B22" s="128">
        <v>226</v>
      </c>
      <c r="C22" s="128">
        <v>167</v>
      </c>
      <c r="D22" s="129">
        <v>87</v>
      </c>
      <c r="E22" s="426">
        <v>64</v>
      </c>
      <c r="F22" s="132">
        <v>77</v>
      </c>
      <c r="G22" s="420">
        <v>71</v>
      </c>
      <c r="H22" s="641">
        <v>73</v>
      </c>
      <c r="I22" s="130"/>
      <c r="J22" s="131"/>
      <c r="K22" s="128"/>
      <c r="L22" s="132"/>
    </row>
    <row r="23" spans="1:12" ht="15.75">
      <c r="A23" s="125" t="s">
        <v>476</v>
      </c>
      <c r="B23" s="133">
        <v>154</v>
      </c>
      <c r="C23" s="133">
        <v>118</v>
      </c>
      <c r="D23" s="134">
        <v>83</v>
      </c>
      <c r="E23" s="425">
        <v>90</v>
      </c>
      <c r="F23" s="136">
        <v>141</v>
      </c>
      <c r="G23" s="420">
        <v>148</v>
      </c>
      <c r="H23" s="641">
        <v>131</v>
      </c>
      <c r="I23" s="135"/>
      <c r="J23" s="134"/>
      <c r="K23" s="133"/>
      <c r="L23" s="136"/>
    </row>
    <row r="24" spans="1:12" ht="15.75">
      <c r="A24" s="125" t="s">
        <v>477</v>
      </c>
      <c r="B24" s="133">
        <v>4</v>
      </c>
      <c r="C24" s="133">
        <v>8</v>
      </c>
      <c r="D24" s="134">
        <v>11</v>
      </c>
      <c r="E24" s="425">
        <v>14</v>
      </c>
      <c r="F24" s="136">
        <v>16</v>
      </c>
      <c r="G24" s="420">
        <v>11</v>
      </c>
      <c r="H24" s="641">
        <v>13</v>
      </c>
      <c r="I24" s="135"/>
      <c r="J24" s="134"/>
      <c r="K24" s="133"/>
      <c r="L24" s="136"/>
    </row>
    <row r="25" spans="1:12" ht="15.75">
      <c r="A25" s="119" t="s">
        <v>478</v>
      </c>
      <c r="B25" s="128">
        <v>45</v>
      </c>
      <c r="C25" s="128">
        <v>61</v>
      </c>
      <c r="D25" s="129">
        <v>51</v>
      </c>
      <c r="E25" s="426">
        <v>41</v>
      </c>
      <c r="F25" s="132">
        <v>63</v>
      </c>
      <c r="G25" s="420">
        <v>25</v>
      </c>
      <c r="H25" s="641">
        <v>44</v>
      </c>
      <c r="I25" s="130"/>
      <c r="J25" s="131"/>
      <c r="K25" s="128"/>
      <c r="L25" s="132"/>
    </row>
    <row r="26" spans="1:12" ht="15.75">
      <c r="A26" s="119" t="s">
        <v>479</v>
      </c>
      <c r="B26" s="128"/>
      <c r="C26" s="128"/>
      <c r="D26" s="129"/>
      <c r="E26" s="426">
        <v>4</v>
      </c>
      <c r="F26" s="132">
        <v>15</v>
      </c>
      <c r="G26" s="420">
        <v>4</v>
      </c>
      <c r="H26" s="641">
        <v>1</v>
      </c>
      <c r="I26" s="130"/>
      <c r="J26" s="131"/>
      <c r="K26" s="128"/>
      <c r="L26" s="132"/>
    </row>
    <row r="27" spans="1:12" ht="15.75">
      <c r="A27" s="119" t="s">
        <v>480</v>
      </c>
      <c r="B27" s="128">
        <v>63</v>
      </c>
      <c r="C27" s="128">
        <v>265</v>
      </c>
      <c r="D27" s="129">
        <v>192</v>
      </c>
      <c r="E27" s="426">
        <v>132</v>
      </c>
      <c r="F27" s="132">
        <v>109</v>
      </c>
      <c r="G27" s="420">
        <v>112</v>
      </c>
      <c r="H27" s="641">
        <v>135</v>
      </c>
      <c r="I27" s="130"/>
      <c r="J27" s="131"/>
      <c r="K27" s="128"/>
      <c r="L27" s="132"/>
    </row>
    <row r="28" spans="1:12" ht="15.75">
      <c r="A28" s="119" t="s">
        <v>481</v>
      </c>
      <c r="B28" s="128">
        <v>13</v>
      </c>
      <c r="C28" s="128">
        <v>6</v>
      </c>
      <c r="D28" s="129">
        <v>19</v>
      </c>
      <c r="E28" s="426">
        <v>4</v>
      </c>
      <c r="F28" s="132">
        <v>0</v>
      </c>
      <c r="G28" s="420">
        <v>3</v>
      </c>
      <c r="H28" s="641">
        <v>0</v>
      </c>
      <c r="I28" s="130"/>
      <c r="J28" s="131"/>
      <c r="K28" s="128"/>
      <c r="L28" s="132"/>
    </row>
    <row r="29" spans="1:12" ht="18.75">
      <c r="A29" s="137" t="s">
        <v>437</v>
      </c>
      <c r="B29" s="103">
        <f>SUM(B9:B28)</f>
        <v>1796</v>
      </c>
      <c r="C29" s="103">
        <v>2268</v>
      </c>
      <c r="D29" s="104">
        <f>SUM(D9:D28)</f>
        <v>2306</v>
      </c>
      <c r="E29" s="428">
        <f>+E9+E10+E11+E12+E13+E14+E15+E16+E17+E18+E19+E20+E21+E22+E23+E24+E25+E26+E27+E28</f>
        <v>1568</v>
      </c>
      <c r="F29" s="168">
        <v>1743</v>
      </c>
      <c r="G29" s="421">
        <f>+SUM(G9:G28)</f>
        <v>1438</v>
      </c>
      <c r="H29" s="642">
        <f>+SUM(H9:H28)</f>
        <v>1493</v>
      </c>
      <c r="I29" s="105"/>
      <c r="J29" s="104"/>
      <c r="K29" s="103"/>
      <c r="L29" s="10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14"/>
  <sheetViews>
    <sheetView workbookViewId="0">
      <selection activeCell="G31" sqref="G31"/>
    </sheetView>
  </sheetViews>
  <sheetFormatPr baseColWidth="10" defaultRowHeight="14.25"/>
  <cols>
    <col min="1" max="1" width="11.125" style="643" customWidth="1"/>
    <col min="2" max="1023" width="10.875" style="643" customWidth="1"/>
    <col min="1024" max="1024" width="11" style="643" customWidth="1"/>
    <col min="1025" max="16384" width="11" style="643"/>
  </cols>
  <sheetData>
    <row r="1" spans="1:18">
      <c r="N1" s="644" t="s">
        <v>567</v>
      </c>
      <c r="O1" s="644"/>
      <c r="P1" s="644"/>
      <c r="Q1" s="644"/>
      <c r="R1" s="644"/>
    </row>
    <row r="2" spans="1:18">
      <c r="A2" s="645" t="s">
        <v>476</v>
      </c>
      <c r="B2" s="645"/>
      <c r="C2" s="645"/>
      <c r="D2" s="645"/>
      <c r="E2" s="645"/>
      <c r="F2" s="645"/>
      <c r="G2" s="645"/>
      <c r="H2" s="645"/>
      <c r="I2" s="645"/>
      <c r="J2" s="645"/>
      <c r="K2" s="645"/>
      <c r="L2" s="645"/>
    </row>
    <row r="3" spans="1:18">
      <c r="A3" s="646" t="s">
        <v>416</v>
      </c>
      <c r="B3" s="646" t="s">
        <v>417</v>
      </c>
      <c r="C3" s="646" t="s">
        <v>418</v>
      </c>
      <c r="D3" s="646" t="s">
        <v>419</v>
      </c>
      <c r="E3" s="646" t="s">
        <v>420</v>
      </c>
      <c r="F3" s="646" t="s">
        <v>421</v>
      </c>
      <c r="G3" s="646" t="s">
        <v>422</v>
      </c>
      <c r="H3" s="646" t="s">
        <v>423</v>
      </c>
      <c r="I3" s="646" t="s">
        <v>424</v>
      </c>
      <c r="J3" s="646" t="s">
        <v>425</v>
      </c>
      <c r="K3" s="646" t="s">
        <v>426</v>
      </c>
      <c r="L3" s="646" t="s">
        <v>427</v>
      </c>
    </row>
    <row r="4" spans="1:18">
      <c r="A4" s="646">
        <v>50</v>
      </c>
      <c r="B4" s="646">
        <v>63</v>
      </c>
      <c r="C4" s="646">
        <v>78</v>
      </c>
      <c r="D4" s="646">
        <v>107</v>
      </c>
      <c r="E4" s="646">
        <v>109</v>
      </c>
      <c r="F4" s="646">
        <v>13</v>
      </c>
      <c r="G4" s="646">
        <v>50</v>
      </c>
      <c r="H4" s="646"/>
      <c r="I4" s="646"/>
      <c r="J4" s="646"/>
      <c r="K4" s="646"/>
      <c r="L4" s="646"/>
    </row>
    <row r="12" spans="1:18">
      <c r="A12" s="645" t="s">
        <v>568</v>
      </c>
      <c r="B12" s="645"/>
      <c r="C12" s="645"/>
      <c r="D12" s="645"/>
      <c r="E12" s="645"/>
      <c r="F12" s="645"/>
      <c r="G12" s="645"/>
      <c r="H12" s="645"/>
      <c r="I12" s="645"/>
      <c r="J12" s="645"/>
      <c r="K12" s="645"/>
      <c r="L12" s="645"/>
      <c r="N12" s="644" t="s">
        <v>569</v>
      </c>
      <c r="O12" s="644"/>
      <c r="P12" s="644"/>
      <c r="Q12" s="644"/>
      <c r="R12" s="644"/>
    </row>
    <row r="13" spans="1:18">
      <c r="A13" s="646" t="s">
        <v>416</v>
      </c>
      <c r="B13" s="646" t="s">
        <v>417</v>
      </c>
      <c r="C13" s="646" t="s">
        <v>418</v>
      </c>
      <c r="D13" s="646" t="s">
        <v>419</v>
      </c>
      <c r="E13" s="646" t="s">
        <v>420</v>
      </c>
      <c r="F13" s="646" t="s">
        <v>421</v>
      </c>
      <c r="G13" s="646" t="s">
        <v>422</v>
      </c>
      <c r="H13" s="646" t="s">
        <v>423</v>
      </c>
      <c r="I13" s="646" t="s">
        <v>424</v>
      </c>
      <c r="J13" s="646" t="s">
        <v>425</v>
      </c>
      <c r="K13" s="646" t="s">
        <v>426</v>
      </c>
      <c r="L13" s="646" t="s">
        <v>427</v>
      </c>
    </row>
    <row r="14" spans="1:18">
      <c r="A14" s="646">
        <v>19</v>
      </c>
      <c r="B14" s="646">
        <v>28</v>
      </c>
      <c r="C14" s="646">
        <v>44</v>
      </c>
      <c r="D14" s="646">
        <v>84</v>
      </c>
      <c r="E14" s="646">
        <v>93</v>
      </c>
      <c r="F14" s="646">
        <v>99</v>
      </c>
      <c r="G14" s="646">
        <v>52</v>
      </c>
      <c r="H14" s="646"/>
      <c r="I14" s="646"/>
      <c r="J14" s="646"/>
      <c r="K14" s="646"/>
      <c r="L14" s="646"/>
    </row>
    <row r="23" spans="1:12">
      <c r="A23" s="645" t="s">
        <v>415</v>
      </c>
      <c r="B23" s="645"/>
      <c r="C23" s="645"/>
      <c r="D23" s="645"/>
      <c r="E23" s="645"/>
      <c r="F23" s="645"/>
      <c r="G23" s="645"/>
      <c r="H23" s="645"/>
      <c r="I23" s="645"/>
      <c r="J23" s="645"/>
      <c r="K23" s="645"/>
      <c r="L23" s="645"/>
    </row>
    <row r="24" spans="1:12">
      <c r="A24" s="646" t="s">
        <v>416</v>
      </c>
      <c r="B24" s="646" t="s">
        <v>417</v>
      </c>
      <c r="C24" s="646" t="s">
        <v>418</v>
      </c>
      <c r="D24" s="646" t="s">
        <v>419</v>
      </c>
      <c r="E24" s="646" t="s">
        <v>420</v>
      </c>
      <c r="F24" s="646" t="s">
        <v>421</v>
      </c>
      <c r="G24" s="646" t="s">
        <v>422</v>
      </c>
      <c r="H24" s="646" t="s">
        <v>423</v>
      </c>
      <c r="I24" s="646" t="s">
        <v>424</v>
      </c>
      <c r="J24" s="646" t="s">
        <v>425</v>
      </c>
      <c r="K24" s="646" t="s">
        <v>426</v>
      </c>
      <c r="L24" s="646" t="s">
        <v>427</v>
      </c>
    </row>
    <row r="25" spans="1:12">
      <c r="A25" s="646">
        <v>61</v>
      </c>
      <c r="B25" s="646">
        <v>18</v>
      </c>
      <c r="C25" s="646">
        <v>2</v>
      </c>
      <c r="D25" s="646">
        <v>5</v>
      </c>
      <c r="E25" s="646">
        <v>4</v>
      </c>
      <c r="F25" s="646">
        <v>2</v>
      </c>
      <c r="G25" s="646">
        <v>5</v>
      </c>
      <c r="H25" s="646"/>
      <c r="I25" s="646"/>
      <c r="J25" s="646"/>
      <c r="K25" s="646"/>
      <c r="L25" s="646"/>
    </row>
    <row r="40" spans="1:12">
      <c r="A40" s="645" t="s">
        <v>428</v>
      </c>
      <c r="B40" s="645"/>
      <c r="C40" s="645"/>
      <c r="D40" s="645"/>
      <c r="E40" s="645"/>
      <c r="F40" s="645"/>
      <c r="G40" s="645"/>
      <c r="H40" s="645"/>
      <c r="I40" s="645"/>
      <c r="J40" s="645"/>
      <c r="K40" s="645"/>
      <c r="L40" s="645"/>
    </row>
    <row r="41" spans="1:12">
      <c r="A41" s="646" t="s">
        <v>416</v>
      </c>
      <c r="B41" s="646" t="s">
        <v>417</v>
      </c>
      <c r="C41" s="646" t="s">
        <v>418</v>
      </c>
      <c r="D41" s="646" t="s">
        <v>419</v>
      </c>
      <c r="E41" s="646" t="s">
        <v>420</v>
      </c>
      <c r="F41" s="646" t="s">
        <v>421</v>
      </c>
      <c r="G41" s="646" t="s">
        <v>422</v>
      </c>
      <c r="H41" s="646" t="s">
        <v>423</v>
      </c>
      <c r="I41" s="646" t="s">
        <v>424</v>
      </c>
      <c r="J41" s="646" t="s">
        <v>425</v>
      </c>
      <c r="K41" s="646" t="s">
        <v>426</v>
      </c>
      <c r="L41" s="646" t="s">
        <v>427</v>
      </c>
    </row>
    <row r="42" spans="1:12">
      <c r="A42" s="646">
        <v>44</v>
      </c>
      <c r="B42" s="646">
        <v>44</v>
      </c>
      <c r="C42" s="646">
        <v>31</v>
      </c>
      <c r="D42" s="646">
        <v>45</v>
      </c>
      <c r="E42" s="646">
        <v>61</v>
      </c>
      <c r="F42" s="646">
        <v>60</v>
      </c>
      <c r="G42" s="646">
        <v>64</v>
      </c>
      <c r="H42" s="646"/>
      <c r="I42" s="646"/>
      <c r="J42" s="646"/>
      <c r="K42" s="646"/>
      <c r="L42" s="646"/>
    </row>
    <row r="56" spans="1:12">
      <c r="A56" s="645" t="s">
        <v>429</v>
      </c>
      <c r="B56" s="645"/>
      <c r="C56" s="645"/>
      <c r="D56" s="645"/>
      <c r="E56" s="645"/>
      <c r="F56" s="645"/>
      <c r="G56" s="645"/>
      <c r="H56" s="645"/>
      <c r="I56" s="645"/>
      <c r="J56" s="645"/>
      <c r="K56" s="645"/>
      <c r="L56" s="645"/>
    </row>
    <row r="57" spans="1:12">
      <c r="A57" s="646" t="s">
        <v>416</v>
      </c>
      <c r="B57" s="646" t="s">
        <v>417</v>
      </c>
      <c r="C57" s="646" t="s">
        <v>418</v>
      </c>
      <c r="D57" s="646" t="s">
        <v>419</v>
      </c>
      <c r="E57" s="646" t="s">
        <v>420</v>
      </c>
      <c r="F57" s="646" t="s">
        <v>421</v>
      </c>
      <c r="G57" s="646" t="s">
        <v>422</v>
      </c>
      <c r="H57" s="646" t="s">
        <v>423</v>
      </c>
      <c r="I57" s="646" t="s">
        <v>424</v>
      </c>
      <c r="J57" s="646" t="s">
        <v>425</v>
      </c>
      <c r="K57" s="646" t="s">
        <v>426</v>
      </c>
      <c r="L57" s="646" t="s">
        <v>427</v>
      </c>
    </row>
    <row r="58" spans="1:12">
      <c r="A58" s="646">
        <v>64</v>
      </c>
      <c r="B58" s="646">
        <v>61</v>
      </c>
      <c r="C58" s="646">
        <v>59</v>
      </c>
      <c r="D58" s="646">
        <v>68</v>
      </c>
      <c r="E58" s="646">
        <v>63</v>
      </c>
      <c r="F58" s="646">
        <v>71</v>
      </c>
      <c r="G58" s="646">
        <v>57</v>
      </c>
      <c r="H58" s="646"/>
      <c r="I58" s="646"/>
      <c r="J58" s="646"/>
      <c r="K58" s="646"/>
      <c r="L58" s="646"/>
    </row>
    <row r="70" spans="1:12">
      <c r="A70" s="645" t="s">
        <v>430</v>
      </c>
      <c r="B70" s="645"/>
      <c r="C70" s="645"/>
      <c r="D70" s="645"/>
      <c r="E70" s="645"/>
      <c r="F70" s="645"/>
      <c r="G70" s="645"/>
      <c r="H70" s="645"/>
      <c r="I70" s="645"/>
      <c r="J70" s="645"/>
      <c r="K70" s="645"/>
      <c r="L70" s="645"/>
    </row>
    <row r="71" spans="1:12">
      <c r="A71" s="646" t="s">
        <v>416</v>
      </c>
      <c r="B71" s="646" t="s">
        <v>417</v>
      </c>
      <c r="C71" s="646" t="s">
        <v>418</v>
      </c>
      <c r="D71" s="646" t="s">
        <v>419</v>
      </c>
      <c r="E71" s="646" t="s">
        <v>420</v>
      </c>
      <c r="F71" s="646" t="s">
        <v>421</v>
      </c>
      <c r="G71" s="646" t="s">
        <v>422</v>
      </c>
      <c r="H71" s="646" t="s">
        <v>423</v>
      </c>
      <c r="I71" s="646" t="s">
        <v>424</v>
      </c>
      <c r="J71" s="646" t="s">
        <v>425</v>
      </c>
      <c r="K71" s="646" t="s">
        <v>426</v>
      </c>
      <c r="L71" s="646" t="s">
        <v>427</v>
      </c>
    </row>
    <row r="72" spans="1:12">
      <c r="A72" s="646">
        <v>47</v>
      </c>
      <c r="B72" s="646">
        <v>56</v>
      </c>
      <c r="C72" s="646">
        <v>71</v>
      </c>
      <c r="D72" s="646">
        <v>73</v>
      </c>
      <c r="E72" s="646">
        <v>71</v>
      </c>
      <c r="F72" s="646">
        <v>75</v>
      </c>
      <c r="G72" s="646">
        <v>65</v>
      </c>
      <c r="H72" s="646"/>
      <c r="I72" s="646"/>
      <c r="J72" s="646"/>
      <c r="K72" s="646"/>
      <c r="L72" s="646"/>
    </row>
    <row r="84" spans="1:12">
      <c r="A84" s="645" t="s">
        <v>431</v>
      </c>
      <c r="B84" s="645"/>
      <c r="C84" s="645"/>
      <c r="D84" s="645"/>
      <c r="E84" s="645"/>
      <c r="F84" s="645"/>
      <c r="G84" s="645"/>
      <c r="H84" s="645"/>
      <c r="I84" s="645"/>
      <c r="J84" s="645"/>
      <c r="K84" s="645"/>
      <c r="L84" s="645"/>
    </row>
    <row r="85" spans="1:12">
      <c r="A85" s="646" t="s">
        <v>416</v>
      </c>
      <c r="B85" s="646" t="s">
        <v>417</v>
      </c>
      <c r="C85" s="646" t="s">
        <v>418</v>
      </c>
      <c r="D85" s="646" t="s">
        <v>419</v>
      </c>
      <c r="E85" s="646" t="s">
        <v>420</v>
      </c>
      <c r="F85" s="646" t="s">
        <v>421</v>
      </c>
      <c r="G85" s="646" t="s">
        <v>422</v>
      </c>
      <c r="H85" s="646" t="s">
        <v>423</v>
      </c>
      <c r="I85" s="646" t="s">
        <v>424</v>
      </c>
      <c r="J85" s="646" t="s">
        <v>425</v>
      </c>
      <c r="K85" s="646" t="s">
        <v>426</v>
      </c>
      <c r="L85" s="646" t="s">
        <v>427</v>
      </c>
    </row>
    <row r="86" spans="1:12">
      <c r="A86" s="646">
        <v>6</v>
      </c>
      <c r="B86" s="646">
        <v>19</v>
      </c>
      <c r="C86" s="646">
        <v>25</v>
      </c>
      <c r="D86" s="646">
        <v>32</v>
      </c>
      <c r="E86" s="646">
        <v>37</v>
      </c>
      <c r="F86" s="646">
        <v>52</v>
      </c>
      <c r="G86" s="646">
        <v>36</v>
      </c>
      <c r="H86" s="646"/>
      <c r="I86" s="646"/>
      <c r="J86" s="646"/>
      <c r="K86" s="646"/>
      <c r="L86" s="646"/>
    </row>
    <row r="99" spans="1:12">
      <c r="A99" s="645" t="s">
        <v>432</v>
      </c>
      <c r="B99" s="645"/>
      <c r="C99" s="645"/>
      <c r="D99" s="645"/>
      <c r="E99" s="645"/>
      <c r="F99" s="645"/>
      <c r="G99" s="645"/>
      <c r="H99" s="645"/>
      <c r="I99" s="645"/>
      <c r="J99" s="645"/>
      <c r="K99" s="645"/>
      <c r="L99" s="645"/>
    </row>
    <row r="100" spans="1:12">
      <c r="A100" s="646" t="s">
        <v>416</v>
      </c>
      <c r="B100" s="646" t="s">
        <v>417</v>
      </c>
      <c r="C100" s="646" t="s">
        <v>418</v>
      </c>
      <c r="D100" s="646" t="s">
        <v>419</v>
      </c>
      <c r="E100" s="646" t="s">
        <v>420</v>
      </c>
      <c r="F100" s="646" t="s">
        <v>421</v>
      </c>
      <c r="G100" s="646" t="s">
        <v>422</v>
      </c>
      <c r="H100" s="646" t="s">
        <v>423</v>
      </c>
      <c r="I100" s="646" t="s">
        <v>424</v>
      </c>
      <c r="J100" s="646" t="s">
        <v>425</v>
      </c>
      <c r="K100" s="646" t="s">
        <v>426</v>
      </c>
      <c r="L100" s="646" t="s">
        <v>427</v>
      </c>
    </row>
    <row r="101" spans="1:12">
      <c r="A101" s="646">
        <v>23</v>
      </c>
      <c r="B101" s="646">
        <v>23</v>
      </c>
      <c r="C101" s="646">
        <v>25</v>
      </c>
      <c r="D101" s="646">
        <v>24</v>
      </c>
      <c r="E101" s="646">
        <v>29</v>
      </c>
      <c r="F101" s="646">
        <v>34</v>
      </c>
      <c r="G101" s="646">
        <v>35</v>
      </c>
      <c r="H101" s="646"/>
      <c r="I101" s="646"/>
      <c r="J101" s="646"/>
      <c r="K101" s="646"/>
      <c r="L101" s="646"/>
    </row>
    <row r="112" spans="1:12">
      <c r="A112" s="645" t="s">
        <v>433</v>
      </c>
      <c r="B112" s="645"/>
      <c r="C112" s="645"/>
      <c r="D112" s="645"/>
      <c r="E112" s="645"/>
      <c r="F112" s="645"/>
      <c r="G112" s="645"/>
      <c r="H112" s="645"/>
      <c r="I112" s="645"/>
      <c r="J112" s="645"/>
      <c r="K112" s="645"/>
      <c r="L112" s="645"/>
    </row>
    <row r="113" spans="1:12">
      <c r="A113" s="646" t="s">
        <v>416</v>
      </c>
      <c r="B113" s="646" t="s">
        <v>417</v>
      </c>
      <c r="C113" s="646" t="s">
        <v>418</v>
      </c>
      <c r="D113" s="646" t="s">
        <v>419</v>
      </c>
      <c r="E113" s="646" t="s">
        <v>420</v>
      </c>
      <c r="F113" s="646" t="s">
        <v>421</v>
      </c>
      <c r="G113" s="646" t="s">
        <v>422</v>
      </c>
      <c r="H113" s="646" t="s">
        <v>423</v>
      </c>
      <c r="I113" s="646" t="s">
        <v>424</v>
      </c>
      <c r="J113" s="646" t="s">
        <v>425</v>
      </c>
      <c r="K113" s="646" t="s">
        <v>426</v>
      </c>
      <c r="L113" s="646" t="s">
        <v>427</v>
      </c>
    </row>
    <row r="114" spans="1:12">
      <c r="A114" s="646">
        <v>42</v>
      </c>
      <c r="B114" s="646">
        <v>45</v>
      </c>
      <c r="C114" s="646">
        <v>44</v>
      </c>
      <c r="D114" s="646">
        <v>41</v>
      </c>
      <c r="E114" s="646">
        <v>44</v>
      </c>
      <c r="F114" s="646">
        <v>59</v>
      </c>
      <c r="G114" s="646">
        <v>85</v>
      </c>
      <c r="H114" s="646"/>
      <c r="I114" s="646"/>
      <c r="J114" s="646"/>
      <c r="K114" s="646"/>
      <c r="L114" s="646"/>
    </row>
  </sheetData>
  <mergeCells count="11">
    <mergeCell ref="A56:L56"/>
    <mergeCell ref="A70:L70"/>
    <mergeCell ref="A84:L84"/>
    <mergeCell ref="A99:L99"/>
    <mergeCell ref="A112:L112"/>
    <mergeCell ref="N1:R1"/>
    <mergeCell ref="A2:L2"/>
    <mergeCell ref="A12:L12"/>
    <mergeCell ref="N12:R12"/>
    <mergeCell ref="A23:L23"/>
    <mergeCell ref="A40:L40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AD84"/>
  <sheetViews>
    <sheetView workbookViewId="0">
      <selection activeCell="V12" sqref="V12"/>
    </sheetView>
  </sheetViews>
  <sheetFormatPr baseColWidth="10" defaultRowHeight="15.75"/>
  <cols>
    <col min="1" max="1" width="39.5" style="175" customWidth="1"/>
    <col min="2" max="2" width="8.5" style="175" customWidth="1"/>
    <col min="3" max="3" width="7" style="175" customWidth="1"/>
    <col min="4" max="4" width="7.875" style="175" bestFit="1" customWidth="1"/>
    <col min="5" max="13" width="7" style="175" customWidth="1"/>
    <col min="14" max="14" width="5" style="175" customWidth="1"/>
    <col min="15" max="15" width="38.125" style="175" customWidth="1"/>
    <col min="16" max="16" width="5.375" style="175" customWidth="1"/>
    <col min="17" max="17" width="6.125" style="175" customWidth="1"/>
    <col min="18" max="18" width="5.625" style="175" customWidth="1"/>
    <col min="19" max="19" width="5.125" style="175" customWidth="1"/>
    <col min="20" max="20" width="5.25" style="175" customWidth="1"/>
    <col min="21" max="21" width="5.25" style="175" bestFit="1" customWidth="1"/>
    <col min="22" max="22" width="5.125" style="175" customWidth="1"/>
    <col min="23" max="23" width="5.75" style="175" customWidth="1"/>
    <col min="24" max="24" width="8.25" style="175" customWidth="1"/>
    <col min="25" max="25" width="6.875" style="175" customWidth="1"/>
    <col min="26" max="27" width="8.5" style="175" customWidth="1"/>
    <col min="28" max="28" width="5" style="175" customWidth="1"/>
    <col min="29" max="16384" width="11" style="175"/>
  </cols>
  <sheetData>
    <row r="1" spans="1:30" ht="22.5">
      <c r="A1" s="170" t="s">
        <v>2</v>
      </c>
      <c r="B1" s="171" t="s">
        <v>113</v>
      </c>
      <c r="C1" s="171" t="s">
        <v>114</v>
      </c>
      <c r="D1" s="171" t="s">
        <v>6</v>
      </c>
      <c r="E1" s="171" t="s">
        <v>7</v>
      </c>
      <c r="F1" s="171" t="s">
        <v>8</v>
      </c>
      <c r="G1" s="171" t="s">
        <v>9</v>
      </c>
      <c r="H1" s="171" t="s">
        <v>10</v>
      </c>
      <c r="I1" s="171" t="s">
        <v>11</v>
      </c>
      <c r="J1" s="172" t="s">
        <v>12</v>
      </c>
      <c r="K1" s="171" t="s">
        <v>13</v>
      </c>
      <c r="L1" s="172" t="s">
        <v>14</v>
      </c>
      <c r="M1" s="171" t="s">
        <v>15</v>
      </c>
      <c r="N1" s="173"/>
      <c r="O1" s="174" t="s">
        <v>131</v>
      </c>
      <c r="P1" s="174" t="s">
        <v>4</v>
      </c>
      <c r="Q1" s="174" t="s">
        <v>5</v>
      </c>
      <c r="R1" s="174" t="s">
        <v>6</v>
      </c>
      <c r="S1" s="174" t="s">
        <v>7</v>
      </c>
      <c r="T1" s="174" t="s">
        <v>8</v>
      </c>
      <c r="U1" s="174" t="s">
        <v>9</v>
      </c>
      <c r="V1" s="174" t="s">
        <v>10</v>
      </c>
      <c r="W1" s="174" t="s">
        <v>11</v>
      </c>
      <c r="X1" s="174" t="s">
        <v>12</v>
      </c>
      <c r="Y1" s="174" t="s">
        <v>13</v>
      </c>
      <c r="Z1" s="174" t="s">
        <v>14</v>
      </c>
      <c r="AA1" s="174" t="s">
        <v>15</v>
      </c>
      <c r="AB1" s="173"/>
    </row>
    <row r="2" spans="1:30">
      <c r="A2" s="176" t="s">
        <v>115</v>
      </c>
      <c r="B2" s="177">
        <v>26</v>
      </c>
      <c r="C2" s="177">
        <v>23</v>
      </c>
      <c r="D2" s="177">
        <v>24</v>
      </c>
      <c r="E2" s="177">
        <v>26</v>
      </c>
      <c r="F2" s="177">
        <v>32</v>
      </c>
      <c r="G2" s="177">
        <v>35</v>
      </c>
      <c r="H2" s="177">
        <v>38</v>
      </c>
      <c r="I2" s="177"/>
      <c r="J2" s="177"/>
      <c r="K2" s="177"/>
      <c r="L2" s="177"/>
      <c r="M2" s="177"/>
      <c r="N2" s="173"/>
      <c r="O2" s="178" t="s">
        <v>132</v>
      </c>
      <c r="P2" s="179">
        <v>0.92</v>
      </c>
      <c r="Q2" s="179">
        <v>0.94</v>
      </c>
      <c r="R2" s="179">
        <v>0.94</v>
      </c>
      <c r="S2" s="179">
        <v>0.96</v>
      </c>
      <c r="T2" s="180">
        <v>0.99</v>
      </c>
      <c r="U2" s="180">
        <v>0.91</v>
      </c>
      <c r="V2" s="180">
        <v>0.86</v>
      </c>
      <c r="W2" s="180"/>
      <c r="X2" s="180"/>
      <c r="Y2" s="181"/>
      <c r="Z2" s="182"/>
      <c r="AA2" s="180"/>
      <c r="AB2" s="173"/>
    </row>
    <row r="3" spans="1:30">
      <c r="A3" s="183" t="s">
        <v>140</v>
      </c>
      <c r="B3" s="177">
        <v>40</v>
      </c>
      <c r="C3" s="177">
        <v>23</v>
      </c>
      <c r="D3" s="177">
        <v>24</v>
      </c>
      <c r="E3" s="177">
        <v>33</v>
      </c>
      <c r="F3" s="177">
        <v>34</v>
      </c>
      <c r="G3" s="177">
        <v>24</v>
      </c>
      <c r="H3" s="184">
        <v>35</v>
      </c>
      <c r="I3" s="184"/>
      <c r="J3" s="177"/>
      <c r="K3" s="177"/>
      <c r="L3" s="184"/>
      <c r="M3" s="184"/>
      <c r="N3" s="173"/>
      <c r="O3" s="178" t="s">
        <v>133</v>
      </c>
      <c r="P3" s="179">
        <v>0.95</v>
      </c>
      <c r="Q3" s="185">
        <v>0.99</v>
      </c>
      <c r="R3" s="185">
        <v>0.98</v>
      </c>
      <c r="S3" s="179">
        <v>0.98</v>
      </c>
      <c r="T3" s="180">
        <v>0.95</v>
      </c>
      <c r="U3" s="180">
        <v>0.96</v>
      </c>
      <c r="V3" s="180">
        <v>0.94</v>
      </c>
      <c r="W3" s="180"/>
      <c r="X3" s="180"/>
      <c r="Y3" s="181"/>
      <c r="Z3" s="182"/>
      <c r="AA3" s="180"/>
      <c r="AB3" s="173"/>
    </row>
    <row r="4" spans="1:30" ht="14.25" customHeight="1">
      <c r="A4" s="183" t="s">
        <v>141</v>
      </c>
      <c r="B4" s="177">
        <v>47</v>
      </c>
      <c r="C4" s="177">
        <v>17</v>
      </c>
      <c r="D4" s="177">
        <v>13</v>
      </c>
      <c r="E4" s="177">
        <v>8</v>
      </c>
      <c r="F4" s="177">
        <v>9</v>
      </c>
      <c r="G4" s="177">
        <v>5</v>
      </c>
      <c r="H4" s="184">
        <v>6</v>
      </c>
      <c r="I4" s="184"/>
      <c r="J4" s="177"/>
      <c r="K4" s="177"/>
      <c r="L4" s="184"/>
      <c r="M4" s="184"/>
      <c r="N4" s="173"/>
      <c r="O4" s="178"/>
      <c r="P4" s="179"/>
      <c r="Q4" s="185"/>
      <c r="R4" s="185"/>
      <c r="S4" s="179"/>
      <c r="T4" s="180"/>
      <c r="U4" s="180"/>
      <c r="V4" s="180"/>
      <c r="W4" s="180"/>
      <c r="X4" s="180"/>
      <c r="Z4" s="182"/>
      <c r="AA4" s="180"/>
      <c r="AB4" s="173"/>
    </row>
    <row r="5" spans="1:30" ht="14.25" customHeight="1">
      <c r="A5" s="183" t="s">
        <v>142</v>
      </c>
      <c r="B5" s="177" t="e">
        <f>#REF!/#REF!</f>
        <v>#REF!</v>
      </c>
      <c r="C5" s="177"/>
      <c r="D5" s="177"/>
      <c r="E5" s="177"/>
      <c r="F5" s="177"/>
      <c r="G5" s="177"/>
      <c r="H5" s="184"/>
      <c r="I5" s="184"/>
      <c r="J5" s="177"/>
      <c r="K5" s="184"/>
      <c r="L5" s="184"/>
      <c r="M5" s="184"/>
      <c r="N5" s="173"/>
      <c r="O5" s="178"/>
      <c r="P5" s="179"/>
      <c r="Q5" s="185"/>
      <c r="R5" s="185"/>
      <c r="S5" s="179"/>
      <c r="T5" s="180"/>
      <c r="U5" s="180"/>
      <c r="V5" s="180"/>
      <c r="W5" s="180"/>
      <c r="X5" s="180"/>
      <c r="Z5" s="182"/>
      <c r="AA5" s="180"/>
      <c r="AB5" s="173"/>
    </row>
    <row r="6" spans="1:30" ht="14.25" customHeight="1">
      <c r="A6" s="183" t="s">
        <v>143</v>
      </c>
      <c r="B6" s="186" t="e">
        <f>#REF!/#REF!</f>
        <v>#REF!</v>
      </c>
      <c r="C6" s="186"/>
      <c r="D6" s="186"/>
      <c r="E6" s="186"/>
      <c r="F6" s="186"/>
      <c r="G6" s="186"/>
      <c r="H6" s="187"/>
      <c r="I6" s="187"/>
      <c r="J6" s="177"/>
      <c r="K6" s="187"/>
      <c r="L6" s="187"/>
      <c r="M6" s="187"/>
      <c r="N6" s="173"/>
      <c r="O6" s="178"/>
      <c r="P6" s="179"/>
      <c r="Q6" s="185"/>
      <c r="R6" s="185"/>
      <c r="S6" s="179"/>
      <c r="T6" s="180"/>
      <c r="U6" s="180"/>
      <c r="V6" s="180"/>
      <c r="W6" s="180"/>
      <c r="X6" s="180"/>
      <c r="Y6" s="181"/>
      <c r="Z6" s="182"/>
      <c r="AA6" s="180"/>
      <c r="AB6" s="173"/>
    </row>
    <row r="7" spans="1:30">
      <c r="A7" s="183" t="s">
        <v>116</v>
      </c>
      <c r="B7" s="186">
        <v>8.9999999999999993E-3</v>
      </c>
      <c r="C7" s="186">
        <v>1.4E-2</v>
      </c>
      <c r="D7" s="186">
        <v>0.05</v>
      </c>
      <c r="E7" s="186">
        <v>0.02</v>
      </c>
      <c r="F7" s="186">
        <v>1.49E-2</v>
      </c>
      <c r="G7" s="186">
        <v>0.05</v>
      </c>
      <c r="H7" s="187">
        <v>0.12</v>
      </c>
      <c r="I7" s="187"/>
      <c r="J7" s="177"/>
      <c r="K7" s="187"/>
      <c r="L7" s="187"/>
      <c r="M7" s="187"/>
      <c r="N7" s="173"/>
      <c r="O7" s="178" t="s">
        <v>134</v>
      </c>
      <c r="P7" s="179">
        <v>0.96</v>
      </c>
      <c r="Q7" s="179">
        <v>0.97</v>
      </c>
      <c r="R7" s="179">
        <v>0.97</v>
      </c>
      <c r="S7" s="179">
        <v>0.96</v>
      </c>
      <c r="T7" s="180">
        <v>0.98</v>
      </c>
      <c r="U7" s="180"/>
      <c r="V7" s="180"/>
      <c r="W7" s="180"/>
      <c r="X7" s="180"/>
      <c r="Y7" s="181"/>
      <c r="Z7" s="182"/>
      <c r="AA7" s="180"/>
      <c r="AB7" s="173"/>
    </row>
    <row r="8" spans="1:30">
      <c r="A8" s="183" t="s">
        <v>118</v>
      </c>
      <c r="B8" s="186" t="e">
        <f>#REF!</f>
        <v>#REF!</v>
      </c>
      <c r="C8" s="186">
        <v>0.97699999999999998</v>
      </c>
      <c r="D8" s="186">
        <v>0.98</v>
      </c>
      <c r="E8" s="186">
        <v>0.96</v>
      </c>
      <c r="F8" s="186">
        <v>0.98</v>
      </c>
      <c r="G8" s="186">
        <v>0.98</v>
      </c>
      <c r="H8" s="187">
        <v>0.96</v>
      </c>
      <c r="I8" s="187"/>
      <c r="J8" s="188"/>
      <c r="K8" s="187"/>
      <c r="L8" s="187"/>
      <c r="M8" s="187"/>
      <c r="N8" s="173"/>
      <c r="O8" s="178" t="s">
        <v>135</v>
      </c>
      <c r="P8" s="179">
        <v>0.96</v>
      </c>
      <c r="Q8" s="179">
        <v>0.99</v>
      </c>
      <c r="R8" s="179">
        <v>0.98</v>
      </c>
      <c r="S8" s="179">
        <v>0.98</v>
      </c>
      <c r="T8" s="180">
        <v>0.98</v>
      </c>
      <c r="U8" s="180">
        <v>1</v>
      </c>
      <c r="V8" s="180">
        <v>0.99</v>
      </c>
      <c r="W8" s="180"/>
      <c r="X8" s="180"/>
      <c r="Y8" s="181"/>
      <c r="Z8" s="182"/>
      <c r="AA8" s="180"/>
      <c r="AB8" s="173"/>
    </row>
    <row r="9" spans="1:30">
      <c r="A9" s="183" t="s">
        <v>117</v>
      </c>
      <c r="B9" s="186">
        <v>7.7999999999999996E-3</v>
      </c>
      <c r="C9" s="186">
        <v>6.4000000000000003E-3</v>
      </c>
      <c r="D9" s="186">
        <v>0.01</v>
      </c>
      <c r="E9" s="186">
        <v>0</v>
      </c>
      <c r="F9" s="186">
        <v>0.01</v>
      </c>
      <c r="G9" s="186">
        <v>0.01</v>
      </c>
      <c r="H9" s="187">
        <v>0</v>
      </c>
      <c r="I9" s="184"/>
      <c r="J9" s="177"/>
      <c r="K9" s="189"/>
      <c r="L9" s="189"/>
      <c r="M9" s="189"/>
      <c r="N9" s="173"/>
      <c r="O9" s="178" t="s">
        <v>136</v>
      </c>
      <c r="P9" s="185">
        <v>0.98</v>
      </c>
      <c r="Q9" s="190">
        <v>0.99</v>
      </c>
      <c r="R9" s="179">
        <v>0.98</v>
      </c>
      <c r="S9" s="179">
        <v>0.98</v>
      </c>
      <c r="T9" s="180">
        <v>0.98</v>
      </c>
      <c r="U9" s="180"/>
      <c r="V9" s="180"/>
      <c r="W9" s="180"/>
      <c r="X9" s="180"/>
      <c r="Y9" s="181"/>
      <c r="Z9" s="182"/>
      <c r="AA9" s="180"/>
      <c r="AB9" s="173"/>
    </row>
    <row r="10" spans="1:30">
      <c r="A10" s="183" t="s">
        <v>119</v>
      </c>
      <c r="B10" s="186" t="e">
        <f>#REF!/#REF!</f>
        <v>#REF!</v>
      </c>
      <c r="C10" s="186"/>
      <c r="D10" s="186"/>
      <c r="E10" s="177">
        <v>6</v>
      </c>
      <c r="F10" s="177">
        <v>16</v>
      </c>
      <c r="G10" s="177">
        <v>13</v>
      </c>
      <c r="H10" s="184">
        <v>13</v>
      </c>
      <c r="I10" s="187"/>
      <c r="J10" s="177"/>
      <c r="K10" s="187"/>
      <c r="L10" s="187"/>
      <c r="M10" s="187"/>
      <c r="N10" s="173"/>
      <c r="O10" s="178" t="s">
        <v>137</v>
      </c>
      <c r="P10" s="185">
        <v>0.98</v>
      </c>
      <c r="Q10" s="190">
        <v>0.99</v>
      </c>
      <c r="R10" s="179">
        <v>0.99</v>
      </c>
      <c r="S10" s="179">
        <v>0.97</v>
      </c>
      <c r="T10" s="180">
        <v>0.97</v>
      </c>
      <c r="U10" s="180"/>
      <c r="V10" s="180"/>
      <c r="W10" s="180"/>
      <c r="X10" s="180"/>
      <c r="Y10" s="180"/>
      <c r="Z10" s="182"/>
      <c r="AA10" s="180"/>
      <c r="AB10" s="173"/>
    </row>
    <row r="11" spans="1:30">
      <c r="A11" s="183" t="s">
        <v>120</v>
      </c>
      <c r="B11" s="186" t="e">
        <f>#REF!/#REF!</f>
        <v>#REF!</v>
      </c>
      <c r="C11" s="186"/>
      <c r="D11" s="186"/>
      <c r="E11" s="186"/>
      <c r="F11" s="186"/>
      <c r="G11" s="177"/>
      <c r="H11" s="184"/>
      <c r="I11" s="191"/>
      <c r="J11" s="177"/>
      <c r="K11" s="189"/>
      <c r="L11" s="189"/>
      <c r="M11" s="189"/>
      <c r="N11" s="173"/>
      <c r="O11" s="178" t="s">
        <v>138</v>
      </c>
      <c r="P11" s="190">
        <v>0.98</v>
      </c>
      <c r="Q11" s="190">
        <v>0.99</v>
      </c>
      <c r="R11" s="179">
        <v>1</v>
      </c>
      <c r="S11" s="179">
        <v>1</v>
      </c>
      <c r="T11" s="180">
        <v>1</v>
      </c>
      <c r="U11" s="180">
        <v>1</v>
      </c>
      <c r="V11" s="180"/>
      <c r="W11" s="180"/>
      <c r="X11" s="180"/>
      <c r="Y11" s="180"/>
      <c r="Z11" s="182"/>
      <c r="AA11" s="180"/>
      <c r="AB11" s="173"/>
    </row>
    <row r="12" spans="1:30" ht="15.75" customHeight="1">
      <c r="A12" s="192"/>
      <c r="B12" s="193"/>
      <c r="C12" s="193"/>
      <c r="D12" s="194"/>
      <c r="E12" s="195"/>
      <c r="F12" s="195"/>
      <c r="G12" s="195"/>
      <c r="H12" s="195"/>
      <c r="I12" s="195"/>
      <c r="J12" s="195"/>
      <c r="K12" s="195"/>
      <c r="L12" s="195"/>
      <c r="M12" s="195"/>
      <c r="N12" s="173"/>
      <c r="O12" s="196" t="s">
        <v>139</v>
      </c>
      <c r="P12" s="197">
        <v>0.97</v>
      </c>
      <c r="Q12" s="197">
        <v>0.99</v>
      </c>
      <c r="R12" s="179">
        <v>1</v>
      </c>
      <c r="S12" s="179">
        <v>1</v>
      </c>
      <c r="T12" s="180">
        <v>0.97</v>
      </c>
      <c r="U12" s="180">
        <v>1</v>
      </c>
      <c r="V12" s="180"/>
      <c r="W12" s="180"/>
      <c r="X12" s="180"/>
      <c r="Y12" s="180"/>
      <c r="Z12" s="182"/>
      <c r="AA12" s="180"/>
      <c r="AB12" s="173"/>
      <c r="AD12" s="198"/>
    </row>
    <row r="13" spans="1:30">
      <c r="N13" s="173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200"/>
      <c r="AA13" s="199"/>
      <c r="AB13" s="173"/>
    </row>
    <row r="14" spans="1:30">
      <c r="N14" s="173"/>
      <c r="O14" s="199" t="s">
        <v>148</v>
      </c>
      <c r="P14" s="199">
        <v>4817</v>
      </c>
      <c r="Q14" s="199">
        <v>4766</v>
      </c>
      <c r="R14" s="199">
        <v>5187</v>
      </c>
      <c r="S14" s="199">
        <v>4078</v>
      </c>
      <c r="T14" s="199">
        <v>4313</v>
      </c>
      <c r="U14" s="199">
        <v>4158</v>
      </c>
      <c r="V14" s="199">
        <v>3588</v>
      </c>
      <c r="W14" s="199"/>
      <c r="X14" s="199"/>
      <c r="Y14" s="199"/>
      <c r="Z14" s="199"/>
      <c r="AA14" s="199"/>
      <c r="AB14" s="173"/>
    </row>
    <row r="15" spans="1:30">
      <c r="N15" s="173"/>
      <c r="AB15" s="173"/>
    </row>
    <row r="16" spans="1:30">
      <c r="N16" s="173"/>
      <c r="AB16" s="173"/>
    </row>
    <row r="17" spans="1:28">
      <c r="N17" s="173"/>
      <c r="AB17" s="173"/>
    </row>
    <row r="18" spans="1:28">
      <c r="N18" s="173"/>
      <c r="AB18" s="173"/>
    </row>
    <row r="19" spans="1:28">
      <c r="N19" s="173"/>
      <c r="AB19" s="173"/>
    </row>
    <row r="20" spans="1:28">
      <c r="N20" s="173"/>
      <c r="AB20" s="173"/>
    </row>
    <row r="21" spans="1:28">
      <c r="N21" s="173"/>
      <c r="AB21" s="173"/>
    </row>
    <row r="22" spans="1:28">
      <c r="N22" s="173"/>
      <c r="AB22" s="173"/>
    </row>
    <row r="23" spans="1:28">
      <c r="N23" s="173"/>
      <c r="AB23" s="173"/>
    </row>
    <row r="24" spans="1:28">
      <c r="N24" s="173"/>
      <c r="AB24" s="173"/>
    </row>
    <row r="25" spans="1:28">
      <c r="N25" s="173"/>
      <c r="O25" s="201"/>
      <c r="P25" s="201"/>
      <c r="Q25" s="201"/>
      <c r="R25" s="201"/>
      <c r="S25" s="201"/>
      <c r="AB25" s="173"/>
    </row>
    <row r="26" spans="1:28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2"/>
      <c r="O26" s="201"/>
      <c r="P26" s="201"/>
      <c r="Q26" s="201"/>
      <c r="R26" s="201"/>
      <c r="S26" s="201"/>
      <c r="AB26" s="173"/>
    </row>
    <row r="27" spans="1:28">
      <c r="A27" s="201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2"/>
      <c r="O27" s="201"/>
      <c r="P27" s="201"/>
      <c r="Q27" s="201"/>
      <c r="R27" s="201"/>
      <c r="S27" s="201"/>
      <c r="AB27" s="173"/>
    </row>
    <row r="28" spans="1:28">
      <c r="A28" s="201"/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2"/>
      <c r="O28" s="201"/>
      <c r="P28" s="201"/>
      <c r="Q28" s="201"/>
      <c r="R28" s="201"/>
      <c r="S28" s="201"/>
      <c r="AB28" s="173"/>
    </row>
    <row r="29" spans="1:28">
      <c r="A29" s="201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2"/>
      <c r="O29" s="201"/>
      <c r="P29" s="201"/>
      <c r="Q29" s="201"/>
      <c r="R29" s="201"/>
      <c r="S29" s="201"/>
      <c r="AB29" s="173"/>
    </row>
    <row r="30" spans="1:28">
      <c r="A30" s="201"/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2"/>
      <c r="O30" s="201"/>
      <c r="P30" s="201"/>
      <c r="Q30" s="201"/>
      <c r="R30" s="201"/>
      <c r="S30" s="201"/>
      <c r="AB30" s="173"/>
    </row>
    <row r="31" spans="1:28">
      <c r="A31" s="201"/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2"/>
      <c r="O31" s="201"/>
      <c r="P31" s="201"/>
      <c r="Q31" s="201"/>
      <c r="R31" s="201"/>
      <c r="S31" s="201"/>
      <c r="AB31" s="173"/>
    </row>
    <row r="32" spans="1:28">
      <c r="A32" s="201"/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2"/>
      <c r="O32" s="201"/>
      <c r="P32" s="201"/>
      <c r="Q32" s="201"/>
      <c r="R32" s="201"/>
      <c r="S32" s="201"/>
      <c r="AB32" s="173"/>
    </row>
    <row r="33" spans="1:28">
      <c r="A33" s="201"/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2"/>
      <c r="O33" s="201"/>
      <c r="P33" s="201"/>
      <c r="Q33" s="201"/>
      <c r="R33" s="201"/>
      <c r="S33" s="201"/>
      <c r="AB33" s="173"/>
    </row>
    <row r="34" spans="1:28">
      <c r="A34" s="201"/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2"/>
      <c r="O34" s="201"/>
      <c r="P34" s="201"/>
      <c r="Q34" s="201"/>
      <c r="R34" s="201"/>
      <c r="S34" s="201"/>
      <c r="AB34" s="173"/>
    </row>
    <row r="35" spans="1:28">
      <c r="A35" s="201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2"/>
      <c r="O35" s="201"/>
      <c r="P35" s="201"/>
      <c r="Q35" s="201"/>
      <c r="R35" s="201"/>
      <c r="S35" s="201"/>
      <c r="AB35" s="173"/>
    </row>
    <row r="36" spans="1:28">
      <c r="A36" s="201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2"/>
      <c r="O36" s="201"/>
      <c r="P36" s="201"/>
      <c r="Q36" s="201"/>
      <c r="R36" s="201"/>
      <c r="S36" s="201"/>
      <c r="AB36" s="173"/>
    </row>
    <row r="37" spans="1:28">
      <c r="A37" s="201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2"/>
      <c r="O37" s="201"/>
      <c r="P37" s="201"/>
      <c r="Q37" s="201"/>
      <c r="R37" s="201"/>
      <c r="S37" s="201"/>
      <c r="AB37" s="173"/>
    </row>
    <row r="38" spans="1:28">
      <c r="A38" s="201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2"/>
      <c r="O38" s="201"/>
      <c r="P38" s="201"/>
      <c r="Q38" s="201"/>
      <c r="R38" s="201"/>
      <c r="S38" s="201"/>
      <c r="AB38" s="173"/>
    </row>
    <row r="39" spans="1:28">
      <c r="A39" s="201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2"/>
      <c r="O39" s="201"/>
      <c r="P39" s="201"/>
      <c r="Q39" s="201"/>
      <c r="R39" s="201"/>
      <c r="S39" s="201"/>
      <c r="AB39" s="173"/>
    </row>
    <row r="40" spans="1:28">
      <c r="A40" s="201"/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2"/>
      <c r="O40" s="201"/>
      <c r="P40" s="201"/>
      <c r="Q40" s="201"/>
      <c r="R40" s="201"/>
      <c r="S40" s="201"/>
      <c r="AB40" s="173"/>
    </row>
    <row r="41" spans="1:28">
      <c r="A41" s="201"/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2"/>
      <c r="O41" s="201"/>
      <c r="P41" s="201"/>
      <c r="Q41" s="201"/>
      <c r="R41" s="201"/>
      <c r="S41" s="201"/>
      <c r="AB41" s="173"/>
    </row>
    <row r="42" spans="1:28">
      <c r="A42" s="201"/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2"/>
      <c r="O42" s="201"/>
      <c r="P42" s="201"/>
      <c r="Q42" s="201"/>
      <c r="R42" s="201"/>
      <c r="S42" s="201"/>
      <c r="AB42" s="173"/>
    </row>
    <row r="43" spans="1:28">
      <c r="A43" s="201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2"/>
      <c r="O43" s="201"/>
      <c r="P43" s="201"/>
      <c r="Q43" s="201"/>
      <c r="R43" s="201"/>
      <c r="S43" s="201"/>
      <c r="AB43" s="173"/>
    </row>
    <row r="44" spans="1:28">
      <c r="A44" s="201"/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2"/>
      <c r="O44" s="201"/>
      <c r="P44" s="201"/>
      <c r="Q44" s="201"/>
      <c r="R44" s="201"/>
      <c r="S44" s="201"/>
      <c r="AB44" s="173"/>
    </row>
    <row r="45" spans="1:28">
      <c r="A45" s="201"/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2"/>
      <c r="O45" s="201"/>
      <c r="P45" s="201"/>
      <c r="Q45" s="201"/>
      <c r="R45" s="201"/>
      <c r="S45" s="201"/>
      <c r="AB45" s="173"/>
    </row>
    <row r="46" spans="1:28">
      <c r="A46" s="201"/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2"/>
      <c r="O46" s="201"/>
      <c r="P46" s="201"/>
      <c r="Q46" s="201"/>
      <c r="R46" s="201"/>
      <c r="S46" s="201"/>
      <c r="AB46" s="173"/>
    </row>
    <row r="47" spans="1:28">
      <c r="A47" s="201"/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2"/>
      <c r="O47" s="201"/>
      <c r="P47" s="201"/>
      <c r="Q47" s="201"/>
      <c r="R47" s="201"/>
      <c r="S47" s="201"/>
      <c r="AB47" s="173"/>
    </row>
    <row r="48" spans="1:28">
      <c r="A48" s="201"/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2"/>
      <c r="O48" s="201"/>
      <c r="P48" s="201"/>
      <c r="Q48" s="201"/>
      <c r="R48" s="201"/>
      <c r="S48" s="201"/>
      <c r="AB48" s="173"/>
    </row>
    <row r="49" spans="1:28">
      <c r="A49" s="201"/>
      <c r="B49" s="201"/>
      <c r="C49" s="201"/>
      <c r="N49" s="173"/>
      <c r="AB49" s="173"/>
    </row>
    <row r="50" spans="1:28">
      <c r="N50" s="173"/>
      <c r="AB50" s="173"/>
    </row>
    <row r="51" spans="1:28">
      <c r="N51" s="173"/>
      <c r="AB51" s="173"/>
    </row>
    <row r="52" spans="1:28">
      <c r="N52" s="173"/>
      <c r="AB52" s="173"/>
    </row>
    <row r="53" spans="1:28">
      <c r="N53" s="173"/>
      <c r="AB53" s="173"/>
    </row>
    <row r="54" spans="1:28">
      <c r="N54" s="173"/>
      <c r="AB54" s="173"/>
    </row>
    <row r="55" spans="1:28">
      <c r="N55" s="173"/>
      <c r="AB55" s="173"/>
    </row>
    <row r="56" spans="1:28">
      <c r="N56" s="173"/>
      <c r="AB56" s="173"/>
    </row>
    <row r="57" spans="1:28">
      <c r="N57" s="173"/>
      <c r="AB57" s="173"/>
    </row>
    <row r="58" spans="1:28">
      <c r="N58" s="173"/>
      <c r="AB58" s="173"/>
    </row>
    <row r="59" spans="1:28">
      <c r="N59" s="173"/>
      <c r="AB59" s="173"/>
    </row>
    <row r="60" spans="1:28">
      <c r="N60" s="173"/>
      <c r="AB60" s="173"/>
    </row>
    <row r="61" spans="1:28">
      <c r="N61" s="173"/>
      <c r="AB61" s="173"/>
    </row>
    <row r="62" spans="1:28">
      <c r="N62" s="173"/>
      <c r="AB62" s="173"/>
    </row>
    <row r="63" spans="1:28">
      <c r="N63" s="173"/>
      <c r="AB63" s="173"/>
    </row>
    <row r="64" spans="1:28">
      <c r="N64" s="173"/>
      <c r="AB64" s="173"/>
    </row>
    <row r="65" spans="14:28">
      <c r="N65" s="173"/>
      <c r="AB65" s="173"/>
    </row>
    <row r="66" spans="14:28">
      <c r="N66" s="173"/>
      <c r="AB66" s="173"/>
    </row>
    <row r="67" spans="14:28">
      <c r="N67" s="173"/>
      <c r="AB67" s="173"/>
    </row>
    <row r="68" spans="14:28">
      <c r="N68" s="173"/>
      <c r="AB68" s="173"/>
    </row>
    <row r="69" spans="14:28">
      <c r="N69" s="173"/>
      <c r="AB69" s="173"/>
    </row>
    <row r="70" spans="14:28">
      <c r="N70" s="173"/>
      <c r="AB70" s="173"/>
    </row>
    <row r="71" spans="14:28">
      <c r="N71" s="173"/>
      <c r="AB71" s="173"/>
    </row>
    <row r="72" spans="14:28">
      <c r="N72" s="173"/>
    </row>
    <row r="73" spans="14:28">
      <c r="N73" s="173"/>
    </row>
    <row r="74" spans="14:28">
      <c r="N74" s="173"/>
    </row>
    <row r="75" spans="14:28">
      <c r="N75" s="173"/>
    </row>
    <row r="76" spans="14:28">
      <c r="N76" s="173"/>
    </row>
    <row r="77" spans="14:28">
      <c r="N77" s="173"/>
    </row>
    <row r="78" spans="14:28">
      <c r="N78" s="173"/>
    </row>
    <row r="79" spans="14:28">
      <c r="N79" s="173"/>
    </row>
    <row r="80" spans="14:28">
      <c r="N80" s="173"/>
    </row>
    <row r="81" spans="1:28">
      <c r="N81" s="173"/>
    </row>
    <row r="82" spans="1:28">
      <c r="N82" s="173"/>
    </row>
    <row r="83" spans="1:28">
      <c r="N83" s="173"/>
    </row>
    <row r="84" spans="1:28">
      <c r="A84" s="173"/>
      <c r="B84" s="173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3"/>
      <c r="AB84" s="173"/>
    </row>
  </sheetData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7"/>
  <sheetViews>
    <sheetView topLeftCell="A154" workbookViewId="0">
      <selection activeCell="I170" sqref="I170"/>
    </sheetView>
  </sheetViews>
  <sheetFormatPr baseColWidth="10" defaultRowHeight="14.25"/>
  <cols>
    <col min="1" max="1" width="47.375" style="83" customWidth="1"/>
    <col min="2" max="2" width="10.625" style="83" customWidth="1"/>
    <col min="3" max="3" width="11" style="83" customWidth="1"/>
    <col min="4" max="4" width="26" style="83" bestFit="1" customWidth="1"/>
    <col min="5" max="16384" width="11" style="83"/>
  </cols>
  <sheetData>
    <row r="1" spans="1:2" ht="25.5" customHeight="1">
      <c r="A1" s="138" t="s">
        <v>482</v>
      </c>
    </row>
    <row r="3" spans="1:2">
      <c r="A3" s="83" t="s">
        <v>483</v>
      </c>
      <c r="B3" s="83">
        <v>3</v>
      </c>
    </row>
    <row r="4" spans="1:2">
      <c r="A4" s="83" t="s">
        <v>484</v>
      </c>
      <c r="B4" s="83">
        <v>1</v>
      </c>
    </row>
    <row r="5" spans="1:2">
      <c r="A5" s="83" t="s">
        <v>485</v>
      </c>
      <c r="B5" s="83">
        <v>2</v>
      </c>
    </row>
    <row r="6" spans="1:2">
      <c r="A6" s="83" t="s">
        <v>486</v>
      </c>
      <c r="B6" s="83">
        <v>4</v>
      </c>
    </row>
    <row r="7" spans="1:2">
      <c r="A7" s="83" t="s">
        <v>487</v>
      </c>
      <c r="B7" s="83">
        <v>3</v>
      </c>
    </row>
    <row r="8" spans="1:2">
      <c r="A8" s="83" t="s">
        <v>488</v>
      </c>
      <c r="B8" s="83">
        <v>1</v>
      </c>
    </row>
    <row r="9" spans="1:2">
      <c r="A9" s="83" t="s">
        <v>489</v>
      </c>
      <c r="B9" s="83">
        <v>2</v>
      </c>
    </row>
    <row r="10" spans="1:2">
      <c r="A10" s="83" t="s">
        <v>490</v>
      </c>
      <c r="B10" s="83">
        <v>4</v>
      </c>
    </row>
    <row r="11" spans="1:2">
      <c r="A11" s="83" t="s">
        <v>491</v>
      </c>
      <c r="B11" s="83">
        <v>1</v>
      </c>
    </row>
    <row r="12" spans="1:2">
      <c r="A12" s="83" t="s">
        <v>492</v>
      </c>
      <c r="B12" s="83">
        <v>1</v>
      </c>
    </row>
    <row r="24" spans="1:2">
      <c r="A24" s="555" t="s">
        <v>493</v>
      </c>
      <c r="B24" s="555"/>
    </row>
    <row r="26" spans="1:2">
      <c r="A26" s="139" t="s">
        <v>494</v>
      </c>
      <c r="B26" s="84">
        <v>1</v>
      </c>
    </row>
    <row r="27" spans="1:2">
      <c r="A27" s="139" t="s">
        <v>489</v>
      </c>
      <c r="B27" s="84">
        <v>1</v>
      </c>
    </row>
    <row r="28" spans="1:2">
      <c r="A28" s="139" t="s">
        <v>495</v>
      </c>
      <c r="B28" s="84">
        <v>1</v>
      </c>
    </row>
    <row r="29" spans="1:2">
      <c r="A29" s="139" t="s">
        <v>496</v>
      </c>
      <c r="B29" s="84">
        <v>1</v>
      </c>
    </row>
    <row r="30" spans="1:2">
      <c r="A30" s="140" t="s">
        <v>497</v>
      </c>
      <c r="B30" s="84">
        <v>2</v>
      </c>
    </row>
    <row r="31" spans="1:2">
      <c r="A31" s="139" t="s">
        <v>498</v>
      </c>
      <c r="B31" s="84">
        <v>1</v>
      </c>
    </row>
    <row r="32" spans="1:2">
      <c r="A32" s="139" t="s">
        <v>499</v>
      </c>
      <c r="B32" s="84">
        <v>1</v>
      </c>
    </row>
    <row r="33" spans="1:2">
      <c r="A33" s="139" t="s">
        <v>500</v>
      </c>
      <c r="B33" s="84">
        <v>2</v>
      </c>
    </row>
    <row r="34" spans="1:2">
      <c r="A34" s="139" t="s">
        <v>501</v>
      </c>
      <c r="B34" s="84">
        <v>2</v>
      </c>
    </row>
    <row r="35" spans="1:2">
      <c r="A35" s="139" t="s">
        <v>491</v>
      </c>
      <c r="B35" s="84">
        <v>3</v>
      </c>
    </row>
    <row r="36" spans="1:2">
      <c r="A36" s="139" t="s">
        <v>502</v>
      </c>
      <c r="B36" s="84">
        <v>5</v>
      </c>
    </row>
    <row r="37" spans="1:2">
      <c r="A37" s="141" t="s">
        <v>503</v>
      </c>
      <c r="B37" s="84">
        <v>1</v>
      </c>
    </row>
    <row r="38" spans="1:2">
      <c r="A38" s="139" t="s">
        <v>504</v>
      </c>
      <c r="B38" s="84">
        <v>1</v>
      </c>
    </row>
    <row r="39" spans="1:2">
      <c r="A39" s="142" t="s">
        <v>505</v>
      </c>
      <c r="B39" s="84">
        <v>1</v>
      </c>
    </row>
    <row r="40" spans="1:2">
      <c r="A40" s="139" t="s">
        <v>506</v>
      </c>
      <c r="B40" s="84">
        <v>3</v>
      </c>
    </row>
    <row r="41" spans="1:2">
      <c r="A41" s="142" t="s">
        <v>507</v>
      </c>
      <c r="B41" s="84">
        <v>2</v>
      </c>
    </row>
    <row r="42" spans="1:2">
      <c r="A42" s="140" t="s">
        <v>508</v>
      </c>
      <c r="B42" s="84">
        <v>3</v>
      </c>
    </row>
    <row r="43" spans="1:2">
      <c r="A43" s="139" t="s">
        <v>509</v>
      </c>
      <c r="B43" s="84">
        <v>1</v>
      </c>
    </row>
    <row r="44" spans="1:2">
      <c r="A44" s="139" t="s">
        <v>510</v>
      </c>
      <c r="B44" s="84">
        <v>2</v>
      </c>
    </row>
    <row r="45" spans="1:2">
      <c r="A45" s="139" t="s">
        <v>511</v>
      </c>
      <c r="B45" s="84">
        <v>3</v>
      </c>
    </row>
    <row r="46" spans="1:2">
      <c r="A46" s="139" t="s">
        <v>512</v>
      </c>
      <c r="B46" s="84">
        <v>2</v>
      </c>
    </row>
    <row r="47" spans="1:2">
      <c r="A47" s="139" t="s">
        <v>513</v>
      </c>
      <c r="B47" s="84">
        <v>1</v>
      </c>
    </row>
    <row r="48" spans="1:2">
      <c r="A48" s="139" t="s">
        <v>514</v>
      </c>
      <c r="B48" s="84">
        <v>3</v>
      </c>
    </row>
    <row r="49" spans="1:4">
      <c r="A49" s="139" t="s">
        <v>515</v>
      </c>
      <c r="B49" s="84">
        <v>1</v>
      </c>
    </row>
    <row r="50" spans="1:4">
      <c r="A50" s="139" t="s">
        <v>516</v>
      </c>
      <c r="B50" s="84">
        <v>2</v>
      </c>
    </row>
    <row r="51" spans="1:4" ht="28.5">
      <c r="A51" s="139" t="s">
        <v>517</v>
      </c>
      <c r="B51" s="84">
        <v>1</v>
      </c>
    </row>
    <row r="52" spans="1:4">
      <c r="A52" s="139" t="s">
        <v>518</v>
      </c>
      <c r="B52" s="84">
        <v>3</v>
      </c>
    </row>
    <row r="53" spans="1:4">
      <c r="A53" s="139" t="s">
        <v>519</v>
      </c>
      <c r="B53" s="84">
        <v>1</v>
      </c>
    </row>
    <row r="54" spans="1:4">
      <c r="A54" s="139" t="s">
        <v>486</v>
      </c>
      <c r="B54" s="84">
        <v>5</v>
      </c>
    </row>
    <row r="55" spans="1:4">
      <c r="A55" s="139" t="s">
        <v>520</v>
      </c>
      <c r="B55" s="84">
        <v>1</v>
      </c>
    </row>
    <row r="56" spans="1:4">
      <c r="A56" s="139" t="s">
        <v>521</v>
      </c>
      <c r="B56" s="84">
        <v>1</v>
      </c>
    </row>
    <row r="57" spans="1:4">
      <c r="A57" s="140" t="s">
        <v>522</v>
      </c>
      <c r="B57" s="84">
        <v>2</v>
      </c>
    </row>
    <row r="58" spans="1:4">
      <c r="A58" s="143" t="s">
        <v>523</v>
      </c>
      <c r="B58" s="84">
        <v>2</v>
      </c>
    </row>
    <row r="59" spans="1:4">
      <c r="A59" s="139" t="s">
        <v>524</v>
      </c>
      <c r="B59" s="84">
        <v>6</v>
      </c>
    </row>
    <row r="64" spans="1:4">
      <c r="A64" s="555" t="s">
        <v>525</v>
      </c>
      <c r="B64" s="555"/>
      <c r="D64" s="144"/>
    </row>
    <row r="66" spans="1:2">
      <c r="A66" s="145" t="s">
        <v>526</v>
      </c>
      <c r="B66" s="83">
        <v>1</v>
      </c>
    </row>
    <row r="67" spans="1:2">
      <c r="A67" s="145" t="s">
        <v>527</v>
      </c>
      <c r="B67" s="83">
        <v>1</v>
      </c>
    </row>
    <row r="68" spans="1:2">
      <c r="A68" s="83" t="s">
        <v>488</v>
      </c>
      <c r="B68" s="83">
        <v>2</v>
      </c>
    </row>
    <row r="69" spans="1:2" ht="15">
      <c r="A69" s="146" t="s">
        <v>528</v>
      </c>
      <c r="B69" s="83">
        <v>1</v>
      </c>
    </row>
    <row r="70" spans="1:2">
      <c r="A70" s="145" t="s">
        <v>500</v>
      </c>
      <c r="B70" s="83">
        <v>2</v>
      </c>
    </row>
    <row r="71" spans="1:2" ht="25.5">
      <c r="A71" s="145" t="s">
        <v>529</v>
      </c>
      <c r="B71" s="83">
        <v>1</v>
      </c>
    </row>
    <row r="72" spans="1:2">
      <c r="A72" s="145" t="s">
        <v>530</v>
      </c>
      <c r="B72" s="83">
        <v>1</v>
      </c>
    </row>
    <row r="73" spans="1:2">
      <c r="A73" s="145" t="s">
        <v>531</v>
      </c>
      <c r="B73" s="83">
        <v>2</v>
      </c>
    </row>
    <row r="74" spans="1:2">
      <c r="A74" s="83" t="s">
        <v>491</v>
      </c>
      <c r="B74" s="83">
        <v>1</v>
      </c>
    </row>
    <row r="75" spans="1:2">
      <c r="A75" s="145" t="s">
        <v>532</v>
      </c>
      <c r="B75" s="83">
        <v>6</v>
      </c>
    </row>
    <row r="76" spans="1:2">
      <c r="A76" s="83" t="s">
        <v>533</v>
      </c>
      <c r="B76" s="83">
        <v>1</v>
      </c>
    </row>
    <row r="77" spans="1:2">
      <c r="A77" s="145" t="s">
        <v>506</v>
      </c>
      <c r="B77" s="83">
        <v>2</v>
      </c>
    </row>
    <row r="78" spans="1:2">
      <c r="A78" s="83" t="s">
        <v>492</v>
      </c>
      <c r="B78" s="83">
        <v>1</v>
      </c>
    </row>
    <row r="79" spans="1:2">
      <c r="A79" s="145" t="s">
        <v>534</v>
      </c>
      <c r="B79" s="83">
        <v>1</v>
      </c>
    </row>
    <row r="80" spans="1:2">
      <c r="A80" s="83" t="s">
        <v>511</v>
      </c>
      <c r="B80" s="83">
        <v>2</v>
      </c>
    </row>
    <row r="81" spans="1:2" ht="25.5">
      <c r="A81" s="145" t="s">
        <v>535</v>
      </c>
      <c r="B81" s="83">
        <v>1</v>
      </c>
    </row>
    <row r="82" spans="1:2">
      <c r="A82" s="145" t="s">
        <v>536</v>
      </c>
      <c r="B82" s="83">
        <v>5</v>
      </c>
    </row>
    <row r="83" spans="1:2">
      <c r="A83" s="145" t="s">
        <v>514</v>
      </c>
      <c r="B83" s="83">
        <v>3</v>
      </c>
    </row>
    <row r="84" spans="1:2">
      <c r="A84" s="145" t="s">
        <v>537</v>
      </c>
      <c r="B84" s="83">
        <v>1</v>
      </c>
    </row>
    <row r="85" spans="1:2">
      <c r="A85" s="83" t="s">
        <v>486</v>
      </c>
      <c r="B85" s="83">
        <v>2</v>
      </c>
    </row>
    <row r="86" spans="1:2">
      <c r="A86" s="145" t="s">
        <v>538</v>
      </c>
      <c r="B86" s="83">
        <v>1</v>
      </c>
    </row>
    <row r="87" spans="1:2">
      <c r="A87" s="145" t="s">
        <v>483</v>
      </c>
      <c r="B87" s="83">
        <v>4</v>
      </c>
    </row>
    <row r="88" spans="1:2">
      <c r="A88" s="83" t="s">
        <v>539</v>
      </c>
      <c r="B88" s="83">
        <v>1</v>
      </c>
    </row>
    <row r="89" spans="1:2">
      <c r="A89" s="145" t="s">
        <v>540</v>
      </c>
      <c r="B89" s="83">
        <v>3</v>
      </c>
    </row>
    <row r="90" spans="1:2">
      <c r="A90" s="145" t="s">
        <v>494</v>
      </c>
      <c r="B90" s="83">
        <v>1</v>
      </c>
    </row>
    <row r="95" spans="1:2">
      <c r="A95" s="555" t="s">
        <v>541</v>
      </c>
      <c r="B95" s="555"/>
    </row>
    <row r="97" spans="1:2">
      <c r="A97" s="83" t="s">
        <v>542</v>
      </c>
      <c r="B97" s="83">
        <v>2</v>
      </c>
    </row>
    <row r="98" spans="1:2">
      <c r="A98" s="83" t="s">
        <v>543</v>
      </c>
      <c r="B98" s="83">
        <v>1</v>
      </c>
    </row>
    <row r="99" spans="1:2">
      <c r="A99" s="83" t="s">
        <v>544</v>
      </c>
      <c r="B99" s="83">
        <v>4</v>
      </c>
    </row>
    <row r="100" spans="1:2">
      <c r="A100" s="83" t="s">
        <v>545</v>
      </c>
      <c r="B100" s="83">
        <v>2</v>
      </c>
    </row>
    <row r="101" spans="1:2">
      <c r="A101" s="83" t="s">
        <v>546</v>
      </c>
      <c r="B101" s="83">
        <v>1</v>
      </c>
    </row>
    <row r="102" spans="1:2">
      <c r="A102" s="83" t="s">
        <v>547</v>
      </c>
      <c r="B102" s="83">
        <v>2</v>
      </c>
    </row>
    <row r="103" spans="1:2">
      <c r="A103" s="83" t="s">
        <v>548</v>
      </c>
      <c r="B103" s="83">
        <v>3</v>
      </c>
    </row>
    <row r="104" spans="1:2">
      <c r="A104" s="83" t="s">
        <v>492</v>
      </c>
      <c r="B104" s="83">
        <v>5</v>
      </c>
    </row>
    <row r="105" spans="1:2">
      <c r="A105" s="83" t="s">
        <v>545</v>
      </c>
      <c r="B105" s="83">
        <v>6</v>
      </c>
    </row>
    <row r="106" spans="1:2">
      <c r="A106" s="83" t="s">
        <v>549</v>
      </c>
      <c r="B106" s="83">
        <v>2</v>
      </c>
    </row>
    <row r="107" spans="1:2">
      <c r="A107" s="83" t="s">
        <v>546</v>
      </c>
      <c r="B107" s="83">
        <v>3</v>
      </c>
    </row>
    <row r="108" spans="1:2">
      <c r="A108" s="83" t="s">
        <v>550</v>
      </c>
      <c r="B108" s="83">
        <v>2</v>
      </c>
    </row>
    <row r="109" spans="1:2">
      <c r="A109" s="83" t="s">
        <v>551</v>
      </c>
      <c r="B109" s="83">
        <v>2</v>
      </c>
    </row>
    <row r="110" spans="1:2">
      <c r="A110" s="83" t="s">
        <v>552</v>
      </c>
      <c r="B110" s="83">
        <v>3</v>
      </c>
    </row>
    <row r="111" spans="1:2">
      <c r="A111" s="83" t="s">
        <v>553</v>
      </c>
      <c r="B111" s="83">
        <v>1</v>
      </c>
    </row>
    <row r="112" spans="1:2">
      <c r="A112" s="83" t="s">
        <v>554</v>
      </c>
      <c r="B112" s="83">
        <v>4</v>
      </c>
    </row>
    <row r="113" spans="1:2">
      <c r="A113" s="83" t="s">
        <v>555</v>
      </c>
      <c r="B113" s="83">
        <v>2</v>
      </c>
    </row>
    <row r="114" spans="1:2">
      <c r="A114" s="83" t="s">
        <v>551</v>
      </c>
      <c r="B114" s="83">
        <v>3</v>
      </c>
    </row>
    <row r="115" spans="1:2">
      <c r="A115" s="83" t="s">
        <v>556</v>
      </c>
      <c r="B115" s="83">
        <v>4</v>
      </c>
    </row>
    <row r="116" spans="1:2">
      <c r="A116" s="83" t="s">
        <v>557</v>
      </c>
      <c r="B116" s="83">
        <v>3</v>
      </c>
    </row>
    <row r="117" spans="1:2">
      <c r="A117" s="83" t="s">
        <v>558</v>
      </c>
      <c r="B117" s="83">
        <v>5</v>
      </c>
    </row>
    <row r="118" spans="1:2">
      <c r="A118" s="83" t="s">
        <v>559</v>
      </c>
      <c r="B118" s="83">
        <v>3</v>
      </c>
    </row>
    <row r="119" spans="1:2">
      <c r="A119" s="83" t="s">
        <v>560</v>
      </c>
      <c r="B119" s="83">
        <v>3</v>
      </c>
    </row>
    <row r="120" spans="1:2">
      <c r="A120" s="83" t="s">
        <v>561</v>
      </c>
      <c r="B120" s="83">
        <v>3</v>
      </c>
    </row>
    <row r="121" spans="1:2">
      <c r="A121" s="83" t="s">
        <v>562</v>
      </c>
      <c r="B121" s="83">
        <v>4</v>
      </c>
    </row>
    <row r="122" spans="1:2">
      <c r="A122" s="83" t="s">
        <v>563</v>
      </c>
      <c r="B122" s="83">
        <v>3</v>
      </c>
    </row>
    <row r="123" spans="1:2">
      <c r="A123" s="83" t="s">
        <v>564</v>
      </c>
      <c r="B123" s="83">
        <v>1</v>
      </c>
    </row>
    <row r="124" spans="1:2">
      <c r="A124" s="83" t="s">
        <v>565</v>
      </c>
      <c r="B124" s="83">
        <v>1</v>
      </c>
    </row>
    <row r="127" spans="1:2" ht="15.75">
      <c r="A127" s="556" t="s">
        <v>576</v>
      </c>
      <c r="B127" s="556"/>
    </row>
    <row r="128" spans="1:2" ht="15.75">
      <c r="A128"/>
      <c r="B128"/>
    </row>
    <row r="129" spans="1:2" ht="15.75">
      <c r="A129" t="s">
        <v>483</v>
      </c>
      <c r="B129">
        <v>4</v>
      </c>
    </row>
    <row r="130" spans="1:2" ht="15.75">
      <c r="A130" s="169" t="s">
        <v>511</v>
      </c>
      <c r="B130">
        <v>1</v>
      </c>
    </row>
    <row r="131" spans="1:2" ht="15.75">
      <c r="A131" s="169" t="s">
        <v>563</v>
      </c>
      <c r="B131">
        <v>1</v>
      </c>
    </row>
    <row r="132" spans="1:2" ht="15.75">
      <c r="A132" t="s">
        <v>486</v>
      </c>
      <c r="B132">
        <v>5</v>
      </c>
    </row>
    <row r="133" spans="1:2" ht="15.75">
      <c r="A133" s="169" t="s">
        <v>492</v>
      </c>
      <c r="B133">
        <v>1</v>
      </c>
    </row>
    <row r="134" spans="1:2" ht="15.75">
      <c r="A134" s="169" t="s">
        <v>577</v>
      </c>
      <c r="B134">
        <v>2</v>
      </c>
    </row>
    <row r="135" spans="1:2" ht="15.75">
      <c r="A135" s="169" t="s">
        <v>578</v>
      </c>
      <c r="B135">
        <v>1</v>
      </c>
    </row>
    <row r="136" spans="1:2" ht="15.75">
      <c r="A136" t="s">
        <v>490</v>
      </c>
      <c r="B136">
        <v>5</v>
      </c>
    </row>
    <row r="137" spans="1:2" ht="15.75">
      <c r="A137" t="s">
        <v>491</v>
      </c>
      <c r="B137">
        <v>1</v>
      </c>
    </row>
    <row r="138" spans="1:2" ht="15.75">
      <c r="A138" s="169" t="s">
        <v>514</v>
      </c>
      <c r="B138">
        <v>1</v>
      </c>
    </row>
    <row r="139" spans="1:2" ht="15.75">
      <c r="A139" s="169" t="s">
        <v>579</v>
      </c>
      <c r="B139">
        <v>1</v>
      </c>
    </row>
    <row r="140" spans="1:2" ht="15.75">
      <c r="A140" s="169" t="s">
        <v>580</v>
      </c>
      <c r="B140">
        <v>1</v>
      </c>
    </row>
    <row r="141" spans="1:2" ht="15.75">
      <c r="A141" s="169" t="s">
        <v>581</v>
      </c>
      <c r="B141">
        <v>2</v>
      </c>
    </row>
    <row r="142" spans="1:2" ht="15.75">
      <c r="A142" s="169" t="s">
        <v>582</v>
      </c>
      <c r="B142">
        <v>2</v>
      </c>
    </row>
    <row r="143" spans="1:2" ht="15.75">
      <c r="A143" s="169" t="s">
        <v>583</v>
      </c>
      <c r="B143">
        <v>1</v>
      </c>
    </row>
    <row r="144" spans="1:2" ht="26.25">
      <c r="A144" s="169" t="s">
        <v>584</v>
      </c>
      <c r="B144">
        <v>1</v>
      </c>
    </row>
    <row r="145" spans="1:2" ht="15.75">
      <c r="A145" s="169" t="s">
        <v>585</v>
      </c>
      <c r="B145">
        <v>1</v>
      </c>
    </row>
    <row r="146" spans="1:2" ht="15.75">
      <c r="A146" s="169" t="s">
        <v>586</v>
      </c>
      <c r="B146">
        <v>1</v>
      </c>
    </row>
    <row r="147" spans="1:2" ht="15.75">
      <c r="A147" t="s">
        <v>518</v>
      </c>
      <c r="B147">
        <v>1</v>
      </c>
    </row>
    <row r="151" spans="1:2" ht="23.25">
      <c r="A151" s="431" t="s">
        <v>587</v>
      </c>
      <c r="B151" s="432"/>
    </row>
    <row r="152" spans="1:2" ht="18">
      <c r="A152" s="433" t="s">
        <v>588</v>
      </c>
      <c r="B152" s="432">
        <v>3</v>
      </c>
    </row>
    <row r="153" spans="1:2" ht="15.75">
      <c r="A153" s="434" t="s">
        <v>589</v>
      </c>
      <c r="B153" s="432">
        <v>1</v>
      </c>
    </row>
    <row r="154" spans="1:2" ht="15.75">
      <c r="A154" s="434" t="s">
        <v>590</v>
      </c>
      <c r="B154" s="432">
        <v>1</v>
      </c>
    </row>
    <row r="155" spans="1:2" ht="15.75">
      <c r="A155" s="434" t="s">
        <v>591</v>
      </c>
      <c r="B155" s="432">
        <v>2</v>
      </c>
    </row>
    <row r="156" spans="1:2" ht="15.75">
      <c r="A156" s="434" t="s">
        <v>592</v>
      </c>
      <c r="B156" s="432">
        <v>1</v>
      </c>
    </row>
    <row r="157" spans="1:2" ht="15.75">
      <c r="A157" s="434" t="s">
        <v>593</v>
      </c>
      <c r="B157" s="432">
        <v>2</v>
      </c>
    </row>
    <row r="158" spans="1:2" ht="15.75">
      <c r="A158" s="434" t="s">
        <v>594</v>
      </c>
      <c r="B158" s="432">
        <v>1</v>
      </c>
    </row>
    <row r="159" spans="1:2" ht="15.75">
      <c r="A159" s="434" t="s">
        <v>595</v>
      </c>
      <c r="B159" s="432">
        <v>2</v>
      </c>
    </row>
    <row r="160" spans="1:2" ht="15.75">
      <c r="A160" s="434" t="s">
        <v>596</v>
      </c>
      <c r="B160" s="432">
        <v>1</v>
      </c>
    </row>
    <row r="161" spans="1:2" ht="15.75">
      <c r="A161" s="434" t="s">
        <v>597</v>
      </c>
      <c r="B161" s="432">
        <v>3</v>
      </c>
    </row>
    <row r="162" spans="1:2" ht="15.75">
      <c r="A162" s="434" t="s">
        <v>598</v>
      </c>
      <c r="B162" s="432">
        <v>3</v>
      </c>
    </row>
    <row r="163" spans="1:2" ht="15.75">
      <c r="A163" s="434" t="s">
        <v>599</v>
      </c>
      <c r="B163" s="432">
        <v>2</v>
      </c>
    </row>
    <row r="164" spans="1:2" ht="15.75">
      <c r="A164" s="434" t="s">
        <v>600</v>
      </c>
      <c r="B164" s="432">
        <v>3</v>
      </c>
    </row>
    <row r="165" spans="1:2" ht="15.75">
      <c r="A165" s="434" t="s">
        <v>601</v>
      </c>
      <c r="B165" s="432">
        <v>3</v>
      </c>
    </row>
    <row r="166" spans="1:2" ht="15.75">
      <c r="A166" s="434" t="s">
        <v>602</v>
      </c>
      <c r="B166" s="432">
        <v>1</v>
      </c>
    </row>
    <row r="167" spans="1:2" ht="15.75">
      <c r="A167" s="434" t="s">
        <v>603</v>
      </c>
      <c r="B167" s="432">
        <v>1</v>
      </c>
    </row>
    <row r="168" spans="1:2" ht="15.75">
      <c r="A168" s="434" t="s">
        <v>604</v>
      </c>
      <c r="B168" s="432">
        <v>1</v>
      </c>
    </row>
    <row r="169" spans="1:2" ht="15.75">
      <c r="A169" s="434" t="s">
        <v>605</v>
      </c>
      <c r="B169" s="432">
        <v>1</v>
      </c>
    </row>
    <row r="170" spans="1:2" ht="15.75">
      <c r="A170" s="434" t="s">
        <v>606</v>
      </c>
      <c r="B170" s="432">
        <v>1</v>
      </c>
    </row>
    <row r="171" spans="1:2" ht="15.75">
      <c r="A171" s="434" t="s">
        <v>607</v>
      </c>
      <c r="B171" s="432">
        <v>1</v>
      </c>
    </row>
    <row r="172" spans="1:2" ht="15.75">
      <c r="A172" s="434" t="s">
        <v>608</v>
      </c>
      <c r="B172" s="432">
        <v>1</v>
      </c>
    </row>
    <row r="173" spans="1:2" ht="15.75">
      <c r="A173" s="434" t="s">
        <v>609</v>
      </c>
      <c r="B173" s="432">
        <v>3</v>
      </c>
    </row>
    <row r="177" spans="1:16" ht="15.75">
      <c r="A177" s="557" t="s">
        <v>625</v>
      </c>
      <c r="B177" s="557"/>
      <c r="C177" s="557"/>
      <c r="D177" s="456" t="s">
        <v>610</v>
      </c>
      <c r="E177"/>
      <c r="F177"/>
      <c r="G177"/>
      <c r="H177"/>
      <c r="I177"/>
      <c r="J177"/>
      <c r="K177"/>
      <c r="L177"/>
      <c r="M177"/>
      <c r="N177"/>
      <c r="O177"/>
      <c r="P177"/>
    </row>
    <row r="178" spans="1:16" ht="15.75">
      <c r="A178" s="558" t="s">
        <v>611</v>
      </c>
      <c r="B178" s="558"/>
      <c r="C178" s="558"/>
      <c r="D178" s="457">
        <v>4</v>
      </c>
      <c r="E178"/>
      <c r="F178"/>
      <c r="G178"/>
      <c r="H178"/>
      <c r="I178"/>
      <c r="J178"/>
      <c r="K178"/>
      <c r="L178"/>
      <c r="M178"/>
      <c r="N178"/>
      <c r="O178"/>
      <c r="P178"/>
    </row>
    <row r="179" spans="1:16" ht="15.75">
      <c r="A179" s="558" t="s">
        <v>612</v>
      </c>
      <c r="B179" s="558"/>
      <c r="C179" s="558"/>
      <c r="D179" s="457">
        <v>2</v>
      </c>
      <c r="E179"/>
      <c r="F179"/>
      <c r="G179"/>
      <c r="H179"/>
      <c r="I179"/>
      <c r="J179"/>
      <c r="K179"/>
      <c r="L179"/>
      <c r="M179"/>
      <c r="N179"/>
      <c r="O179"/>
      <c r="P179"/>
    </row>
    <row r="180" spans="1:16" ht="15.75">
      <c r="A180" s="558" t="s">
        <v>613</v>
      </c>
      <c r="B180" s="558"/>
      <c r="C180" s="558"/>
      <c r="D180" s="457">
        <v>6</v>
      </c>
      <c r="E180"/>
      <c r="F180"/>
      <c r="G180"/>
      <c r="H180"/>
      <c r="I180"/>
      <c r="J180"/>
      <c r="K180"/>
      <c r="L180"/>
      <c r="M180"/>
      <c r="N180"/>
      <c r="O180"/>
      <c r="P180"/>
    </row>
    <row r="181" spans="1:16" ht="15.75">
      <c r="A181" s="558" t="s">
        <v>614</v>
      </c>
      <c r="B181" s="558"/>
      <c r="C181" s="558"/>
      <c r="D181" s="457">
        <v>2</v>
      </c>
      <c r="E181"/>
      <c r="F181"/>
      <c r="G181"/>
      <c r="H181"/>
      <c r="I181"/>
      <c r="J181"/>
      <c r="K181"/>
      <c r="L181"/>
      <c r="M181"/>
      <c r="N181"/>
      <c r="O181"/>
      <c r="P181"/>
    </row>
    <row r="182" spans="1:16" ht="15.75">
      <c r="A182" s="558" t="s">
        <v>558</v>
      </c>
      <c r="B182" s="558"/>
      <c r="C182" s="558"/>
      <c r="D182" s="457">
        <v>3</v>
      </c>
      <c r="E182"/>
      <c r="F182"/>
      <c r="G182"/>
      <c r="H182"/>
      <c r="I182"/>
      <c r="J182"/>
      <c r="K182"/>
      <c r="L182"/>
      <c r="M182"/>
      <c r="N182"/>
      <c r="O182"/>
      <c r="P182"/>
    </row>
    <row r="183" spans="1:16" ht="15.75">
      <c r="A183" s="558" t="s">
        <v>562</v>
      </c>
      <c r="B183" s="558"/>
      <c r="C183" s="558"/>
      <c r="D183" s="457">
        <v>9</v>
      </c>
      <c r="E183"/>
      <c r="F183"/>
      <c r="G183"/>
      <c r="H183"/>
      <c r="I183"/>
      <c r="J183"/>
      <c r="K183"/>
      <c r="L183"/>
      <c r="M183"/>
      <c r="N183"/>
      <c r="O183"/>
      <c r="P183"/>
    </row>
    <row r="184" spans="1:16" ht="15.75">
      <c r="A184" s="558" t="s">
        <v>552</v>
      </c>
      <c r="B184" s="558"/>
      <c r="C184" s="558"/>
      <c r="D184" s="457">
        <v>3</v>
      </c>
      <c r="E184"/>
      <c r="F184"/>
      <c r="G184"/>
      <c r="H184"/>
      <c r="I184"/>
      <c r="J184"/>
      <c r="K184"/>
      <c r="L184"/>
      <c r="M184"/>
      <c r="N184"/>
      <c r="O184"/>
      <c r="P184"/>
    </row>
    <row r="185" spans="1:16" ht="15.75">
      <c r="A185" s="558" t="s">
        <v>615</v>
      </c>
      <c r="B185" s="558"/>
      <c r="C185" s="558"/>
      <c r="D185" s="457">
        <v>1</v>
      </c>
      <c r="E185"/>
      <c r="F185"/>
      <c r="G185"/>
      <c r="H185"/>
      <c r="I185"/>
      <c r="J185"/>
      <c r="K185"/>
      <c r="L185"/>
      <c r="M185"/>
      <c r="N185"/>
      <c r="O185"/>
      <c r="P185"/>
    </row>
    <row r="186" spans="1:16" ht="15.75">
      <c r="A186" s="558" t="s">
        <v>616</v>
      </c>
      <c r="B186" s="558"/>
      <c r="C186" s="558"/>
      <c r="D186" s="457">
        <v>1</v>
      </c>
      <c r="E186"/>
      <c r="F186"/>
      <c r="G186"/>
      <c r="H186"/>
      <c r="I186"/>
      <c r="J186"/>
      <c r="K186"/>
      <c r="L186"/>
      <c r="M186"/>
      <c r="N186"/>
      <c r="O186"/>
      <c r="P186"/>
    </row>
    <row r="187" spans="1:16" ht="15.75">
      <c r="A187" s="558" t="s">
        <v>617</v>
      </c>
      <c r="B187" s="558"/>
      <c r="C187" s="558"/>
      <c r="D187" s="457">
        <v>3</v>
      </c>
      <c r="E187"/>
      <c r="F187"/>
      <c r="G187"/>
      <c r="H187"/>
      <c r="I187"/>
      <c r="J187"/>
      <c r="K187"/>
      <c r="L187"/>
      <c r="M187"/>
      <c r="N187"/>
      <c r="O187"/>
      <c r="P187"/>
    </row>
    <row r="188" spans="1:16" ht="15.75">
      <c r="A188" s="558" t="s">
        <v>618</v>
      </c>
      <c r="B188" s="558"/>
      <c r="C188" s="558"/>
      <c r="D188" s="457">
        <v>3</v>
      </c>
      <c r="E188"/>
      <c r="F188"/>
      <c r="G188"/>
      <c r="H188"/>
      <c r="I188"/>
      <c r="J188"/>
      <c r="K188"/>
      <c r="L188"/>
      <c r="M188"/>
      <c r="N188"/>
      <c r="O188"/>
      <c r="P188"/>
    </row>
    <row r="189" spans="1:16" ht="15.75">
      <c r="A189" s="558" t="s">
        <v>551</v>
      </c>
      <c r="B189" s="558"/>
      <c r="C189" s="558"/>
      <c r="D189" s="457">
        <v>2</v>
      </c>
      <c r="E189"/>
      <c r="F189"/>
      <c r="G189"/>
      <c r="H189"/>
      <c r="I189"/>
      <c r="J189"/>
      <c r="K189"/>
      <c r="L189"/>
      <c r="M189"/>
      <c r="N189"/>
      <c r="O189"/>
      <c r="P189"/>
    </row>
    <row r="190" spans="1:16" ht="15.75">
      <c r="A190" s="558" t="s">
        <v>619</v>
      </c>
      <c r="B190" s="558"/>
      <c r="C190" s="558"/>
      <c r="D190" s="457">
        <v>3</v>
      </c>
      <c r="E190"/>
      <c r="F190"/>
      <c r="G190"/>
      <c r="H190"/>
      <c r="I190"/>
      <c r="J190"/>
      <c r="K190"/>
      <c r="L190"/>
      <c r="M190"/>
      <c r="N190"/>
      <c r="O190"/>
      <c r="P190"/>
    </row>
    <row r="191" spans="1:16" ht="15.75">
      <c r="A191" s="558" t="s">
        <v>620</v>
      </c>
      <c r="B191" s="558"/>
      <c r="C191" s="558"/>
      <c r="D191" s="457">
        <v>1</v>
      </c>
      <c r="E191"/>
      <c r="F191"/>
      <c r="G191"/>
      <c r="H191"/>
      <c r="I191"/>
      <c r="J191"/>
      <c r="K191"/>
      <c r="L191"/>
      <c r="M191"/>
      <c r="N191"/>
      <c r="O191"/>
      <c r="P191"/>
    </row>
    <row r="192" spans="1:16" ht="15.75">
      <c r="A192" s="558" t="s">
        <v>555</v>
      </c>
      <c r="B192" s="558"/>
      <c r="C192" s="558"/>
      <c r="D192" s="457">
        <v>2</v>
      </c>
      <c r="E192"/>
      <c r="F192"/>
      <c r="G192"/>
      <c r="H192"/>
      <c r="I192"/>
      <c r="J192"/>
      <c r="K192"/>
      <c r="L192"/>
      <c r="M192"/>
      <c r="N192"/>
      <c r="O192"/>
      <c r="P192"/>
    </row>
    <row r="193" spans="1:16" ht="15.75">
      <c r="A193" s="558" t="s">
        <v>621</v>
      </c>
      <c r="B193" s="558"/>
      <c r="C193" s="558"/>
      <c r="D193" s="457">
        <v>2</v>
      </c>
      <c r="E193"/>
      <c r="F193"/>
      <c r="G193"/>
      <c r="H193"/>
      <c r="I193"/>
      <c r="J193"/>
      <c r="K193"/>
      <c r="L193"/>
      <c r="M193"/>
      <c r="N193"/>
      <c r="O193"/>
      <c r="P193"/>
    </row>
    <row r="194" spans="1:16" ht="15.75">
      <c r="A194" s="558" t="s">
        <v>622</v>
      </c>
      <c r="B194" s="558"/>
      <c r="C194" s="558"/>
      <c r="D194" s="457">
        <v>3</v>
      </c>
      <c r="E194"/>
      <c r="F194"/>
      <c r="G194"/>
      <c r="H194"/>
      <c r="I194"/>
      <c r="J194"/>
      <c r="K194"/>
      <c r="L194"/>
      <c r="M194"/>
      <c r="N194"/>
      <c r="O194"/>
      <c r="P194"/>
    </row>
    <row r="195" spans="1:16" ht="15.75">
      <c r="A195" s="558" t="s">
        <v>623</v>
      </c>
      <c r="B195" s="558"/>
      <c r="C195" s="558"/>
      <c r="D195" s="457">
        <v>1</v>
      </c>
      <c r="E195"/>
      <c r="F195"/>
      <c r="G195"/>
      <c r="H195"/>
      <c r="I195"/>
      <c r="J195"/>
      <c r="K195"/>
      <c r="L195"/>
      <c r="M195"/>
      <c r="N195"/>
      <c r="O195"/>
      <c r="P195"/>
    </row>
    <row r="196" spans="1:16" ht="15.75">
      <c r="A196" s="558" t="s">
        <v>624</v>
      </c>
      <c r="B196" s="558"/>
      <c r="C196" s="558"/>
      <c r="D196" s="457">
        <v>1</v>
      </c>
      <c r="E196"/>
      <c r="F196"/>
      <c r="G196"/>
      <c r="H196"/>
      <c r="I196"/>
      <c r="J196"/>
      <c r="K196"/>
      <c r="L196"/>
      <c r="M196"/>
      <c r="N196"/>
      <c r="O196"/>
      <c r="P196"/>
    </row>
    <row r="197" spans="1:16" ht="15.75">
      <c r="A197" s="559"/>
      <c r="B197" s="559"/>
      <c r="C197" s="559"/>
      <c r="D197" s="457"/>
      <c r="E197"/>
      <c r="F197"/>
      <c r="G197"/>
      <c r="H197"/>
      <c r="I197"/>
      <c r="J197"/>
      <c r="K197"/>
      <c r="L197"/>
      <c r="M197"/>
      <c r="N197"/>
      <c r="O197"/>
      <c r="P197"/>
    </row>
    <row r="198" spans="1:16" ht="15.75">
      <c r="A198" s="559"/>
      <c r="B198" s="559"/>
      <c r="C198" s="559"/>
      <c r="D198" s="457"/>
      <c r="E198"/>
      <c r="F198"/>
      <c r="G198"/>
      <c r="H198"/>
      <c r="I198"/>
      <c r="J198"/>
      <c r="K198"/>
      <c r="L198"/>
      <c r="M198"/>
      <c r="N198"/>
      <c r="O198"/>
      <c r="P198"/>
    </row>
    <row r="199" spans="1:16" ht="15.75">
      <c r="A199" s="559"/>
      <c r="B199" s="559"/>
      <c r="C199" s="559"/>
      <c r="D199" s="457"/>
      <c r="E199"/>
      <c r="F199"/>
      <c r="G199"/>
      <c r="H199"/>
      <c r="I199"/>
      <c r="J199"/>
      <c r="K199"/>
      <c r="L199"/>
      <c r="M199"/>
      <c r="N199"/>
      <c r="O199"/>
      <c r="P199"/>
    </row>
    <row r="200" spans="1:16" ht="15.75">
      <c r="A200" s="559"/>
      <c r="B200" s="559"/>
      <c r="C200" s="559"/>
      <c r="D200" s="457"/>
      <c r="E200"/>
      <c r="F200"/>
      <c r="G200"/>
      <c r="H200"/>
      <c r="I200"/>
      <c r="J200"/>
      <c r="K200"/>
      <c r="L200"/>
      <c r="M200"/>
      <c r="N200"/>
      <c r="O200"/>
      <c r="P200"/>
    </row>
    <row r="201" spans="1:16" ht="15.75">
      <c r="A201" s="559"/>
      <c r="B201" s="559"/>
      <c r="C201" s="559"/>
      <c r="D201" s="457"/>
      <c r="E201"/>
      <c r="F201"/>
      <c r="G201"/>
      <c r="H201"/>
      <c r="I201"/>
      <c r="J201"/>
      <c r="K201"/>
      <c r="L201"/>
      <c r="M201"/>
      <c r="N201"/>
      <c r="O201"/>
      <c r="P201"/>
    </row>
    <row r="202" spans="1:16" ht="15.75">
      <c r="A202" s="559"/>
      <c r="B202" s="559"/>
      <c r="C202" s="559"/>
      <c r="D202" s="457"/>
      <c r="E202"/>
      <c r="F202"/>
      <c r="G202"/>
      <c r="H202"/>
      <c r="I202"/>
      <c r="J202"/>
      <c r="K202"/>
      <c r="L202"/>
      <c r="M202"/>
      <c r="N202"/>
      <c r="O202"/>
      <c r="P202"/>
    </row>
    <row r="203" spans="1:16" ht="15.75">
      <c r="A203" s="559"/>
      <c r="B203" s="559"/>
      <c r="C203" s="559"/>
      <c r="D203" s="457"/>
      <c r="E203"/>
      <c r="F203"/>
      <c r="G203"/>
      <c r="H203"/>
      <c r="I203"/>
      <c r="J203"/>
      <c r="K203"/>
      <c r="L203"/>
      <c r="M203"/>
      <c r="N203"/>
      <c r="O203"/>
      <c r="P203"/>
    </row>
    <row r="204" spans="1:16" ht="15.75">
      <c r="A204" s="559"/>
      <c r="B204" s="559"/>
      <c r="C204" s="559"/>
      <c r="D204" s="457"/>
      <c r="E204"/>
      <c r="F204"/>
      <c r="G204"/>
      <c r="H204"/>
      <c r="I204"/>
      <c r="J204"/>
      <c r="K204"/>
      <c r="L204"/>
      <c r="M204"/>
      <c r="N204"/>
      <c r="O204"/>
      <c r="P204"/>
    </row>
    <row r="205" spans="1:16" ht="15.75">
      <c r="A205" s="559"/>
      <c r="B205" s="559"/>
      <c r="C205" s="559"/>
      <c r="D205" s="457"/>
      <c r="E205"/>
      <c r="F205"/>
      <c r="G205"/>
      <c r="H205"/>
      <c r="I205"/>
      <c r="J205"/>
      <c r="K205"/>
      <c r="L205"/>
      <c r="M205"/>
      <c r="N205"/>
      <c r="O205"/>
      <c r="P205"/>
    </row>
    <row r="206" spans="1:16" ht="15.75">
      <c r="A206" s="559"/>
      <c r="B206" s="559"/>
      <c r="C206" s="559"/>
      <c r="D206" s="457"/>
      <c r="E206"/>
      <c r="F206"/>
      <c r="G206"/>
      <c r="H206"/>
      <c r="I206"/>
      <c r="J206"/>
      <c r="K206"/>
      <c r="L206"/>
      <c r="M206"/>
      <c r="N206"/>
      <c r="O206"/>
      <c r="P206"/>
    </row>
    <row r="207" spans="1:16" ht="15.7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</row>
  </sheetData>
  <mergeCells count="34">
    <mergeCell ref="A203:C203"/>
    <mergeCell ref="A204:C204"/>
    <mergeCell ref="A205:C205"/>
    <mergeCell ref="A206:C206"/>
    <mergeCell ref="A198:C198"/>
    <mergeCell ref="A199:C199"/>
    <mergeCell ref="A200:C200"/>
    <mergeCell ref="A201:C201"/>
    <mergeCell ref="A202:C202"/>
    <mergeCell ref="A193:C193"/>
    <mergeCell ref="A194:C194"/>
    <mergeCell ref="A195:C195"/>
    <mergeCell ref="A196:C196"/>
    <mergeCell ref="A197:C197"/>
    <mergeCell ref="A188:C188"/>
    <mergeCell ref="A189:C189"/>
    <mergeCell ref="A190:C190"/>
    <mergeCell ref="A191:C191"/>
    <mergeCell ref="A192:C192"/>
    <mergeCell ref="A183:C183"/>
    <mergeCell ref="A184:C184"/>
    <mergeCell ref="A185:C185"/>
    <mergeCell ref="A186:C186"/>
    <mergeCell ref="A187:C187"/>
    <mergeCell ref="A178:C178"/>
    <mergeCell ref="A179:C179"/>
    <mergeCell ref="A180:C180"/>
    <mergeCell ref="A181:C181"/>
    <mergeCell ref="A182:C182"/>
    <mergeCell ref="A24:B24"/>
    <mergeCell ref="A64:B64"/>
    <mergeCell ref="A95:B95"/>
    <mergeCell ref="A127:B127"/>
    <mergeCell ref="A177:C177"/>
  </mergeCells>
  <pageMargins left="0" right="0" top="0.39370078740157505" bottom="0.39370078740157505" header="0" footer="0"/>
  <headerFooter>
    <oddHeader>&amp;C&amp;A</oddHeader>
    <oddFooter>&amp;CPágina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N119"/>
  <sheetViews>
    <sheetView zoomScale="73" zoomScaleNormal="73" workbookViewId="0">
      <pane ySplit="1" topLeftCell="A11" activePane="bottomLeft" state="frozen"/>
      <selection pane="bottomLeft" activeCell="N14" sqref="N14"/>
    </sheetView>
  </sheetViews>
  <sheetFormatPr baseColWidth="10" defaultColWidth="10" defaultRowHeight="15"/>
  <cols>
    <col min="1" max="1" width="10" style="17"/>
    <col min="2" max="2" width="20.625" style="19" customWidth="1"/>
    <col min="3" max="3" width="33.125" style="17" customWidth="1"/>
    <col min="4" max="4" width="21.25" style="18" customWidth="1"/>
    <col min="5" max="5" width="16.375" style="18" customWidth="1"/>
    <col min="6" max="7" width="10.875" style="18" customWidth="1"/>
    <col min="8" max="8" width="31.75" style="17" customWidth="1"/>
    <col min="9" max="9" width="28.25" style="17" customWidth="1"/>
    <col min="10" max="10" width="29.25" style="17" customWidth="1"/>
    <col min="11" max="11" width="28.25" style="17" customWidth="1"/>
    <col min="12" max="12" width="22.75" style="17" customWidth="1"/>
    <col min="13" max="13" width="17" style="17" customWidth="1"/>
    <col min="14" max="14" width="35.5" style="17" customWidth="1"/>
    <col min="15" max="16384" width="10" style="17"/>
  </cols>
  <sheetData>
    <row r="1" spans="1:14" ht="18.75">
      <c r="B1" s="564" t="s">
        <v>102</v>
      </c>
      <c r="C1" s="564"/>
      <c r="D1" s="564"/>
      <c r="E1" s="564"/>
      <c r="F1" s="564"/>
      <c r="G1" s="564"/>
      <c r="H1" s="564"/>
      <c r="I1" s="564"/>
      <c r="J1" s="564"/>
      <c r="K1" s="564"/>
      <c r="L1" s="36"/>
      <c r="M1" s="36"/>
      <c r="N1" s="36"/>
    </row>
    <row r="2" spans="1:14" ht="37.5">
      <c r="B2" s="35" t="s">
        <v>307</v>
      </c>
      <c r="C2" s="34" t="s">
        <v>306</v>
      </c>
      <c r="D2" s="33" t="s">
        <v>305</v>
      </c>
      <c r="E2" s="33" t="s">
        <v>304</v>
      </c>
      <c r="F2" s="33" t="s">
        <v>303</v>
      </c>
      <c r="G2" s="32" t="s">
        <v>302</v>
      </c>
      <c r="H2" s="31" t="s">
        <v>301</v>
      </c>
      <c r="I2" s="31" t="s">
        <v>300</v>
      </c>
      <c r="J2" s="31" t="s">
        <v>299</v>
      </c>
      <c r="K2" s="31" t="s">
        <v>298</v>
      </c>
      <c r="L2" s="31" t="s">
        <v>297</v>
      </c>
      <c r="M2" s="31" t="s">
        <v>296</v>
      </c>
      <c r="N2" s="31" t="s">
        <v>2</v>
      </c>
    </row>
    <row r="3" spans="1:14" ht="60" customHeight="1">
      <c r="A3" s="17">
        <v>1</v>
      </c>
      <c r="B3" s="28" t="s">
        <v>295</v>
      </c>
      <c r="C3" s="26" t="s">
        <v>294</v>
      </c>
      <c r="D3" s="27" t="s">
        <v>226</v>
      </c>
      <c r="E3" s="27">
        <v>5</v>
      </c>
      <c r="F3" s="27">
        <v>5</v>
      </c>
      <c r="G3" s="27">
        <f t="shared" ref="G3:G18" si="0">E3+F3</f>
        <v>10</v>
      </c>
      <c r="H3" s="26" t="s">
        <v>293</v>
      </c>
      <c r="I3" s="30" t="s">
        <v>292</v>
      </c>
      <c r="J3" s="26" t="s">
        <v>291</v>
      </c>
      <c r="K3" s="26" t="s">
        <v>290</v>
      </c>
      <c r="L3" s="28" t="s">
        <v>225</v>
      </c>
      <c r="M3" s="26">
        <v>2017</v>
      </c>
      <c r="N3" s="26" t="s">
        <v>372</v>
      </c>
    </row>
    <row r="4" spans="1:14" ht="63">
      <c r="A4" s="17">
        <v>2</v>
      </c>
      <c r="B4" s="28" t="s">
        <v>289</v>
      </c>
      <c r="C4" s="26" t="s">
        <v>375</v>
      </c>
      <c r="D4" s="27" t="s">
        <v>226</v>
      </c>
      <c r="E4" s="27">
        <v>5</v>
      </c>
      <c r="F4" s="27">
        <v>5</v>
      </c>
      <c r="G4" s="27">
        <f t="shared" si="0"/>
        <v>10</v>
      </c>
      <c r="H4" s="26" t="s">
        <v>288</v>
      </c>
      <c r="I4" s="26" t="s">
        <v>287</v>
      </c>
      <c r="J4" s="26" t="s">
        <v>286</v>
      </c>
      <c r="K4" s="26" t="s">
        <v>285</v>
      </c>
      <c r="L4" s="26" t="s">
        <v>225</v>
      </c>
      <c r="M4" s="26">
        <v>2017</v>
      </c>
      <c r="N4" s="26" t="s">
        <v>377</v>
      </c>
    </row>
    <row r="5" spans="1:14" ht="63">
      <c r="A5" s="17">
        <v>3</v>
      </c>
      <c r="B5" s="28" t="s">
        <v>279</v>
      </c>
      <c r="C5" s="26" t="s">
        <v>284</v>
      </c>
      <c r="D5" s="27" t="s">
        <v>226</v>
      </c>
      <c r="E5" s="27">
        <v>5</v>
      </c>
      <c r="F5" s="27">
        <v>5</v>
      </c>
      <c r="G5" s="27">
        <f t="shared" si="0"/>
        <v>10</v>
      </c>
      <c r="H5" s="26" t="s">
        <v>283</v>
      </c>
      <c r="I5" s="26" t="s">
        <v>282</v>
      </c>
      <c r="J5" s="26" t="s">
        <v>281</v>
      </c>
      <c r="K5" s="26" t="s">
        <v>280</v>
      </c>
      <c r="L5" s="26" t="s">
        <v>225</v>
      </c>
      <c r="M5" s="26">
        <v>2017</v>
      </c>
      <c r="N5" s="26" t="s">
        <v>382</v>
      </c>
    </row>
    <row r="6" spans="1:14" ht="63">
      <c r="A6" s="17">
        <v>4</v>
      </c>
      <c r="B6" s="28" t="s">
        <v>279</v>
      </c>
      <c r="C6" s="26" t="s">
        <v>278</v>
      </c>
      <c r="D6" s="27" t="s">
        <v>226</v>
      </c>
      <c r="E6" s="27">
        <v>1</v>
      </c>
      <c r="F6" s="27">
        <v>5</v>
      </c>
      <c r="G6" s="27">
        <f t="shared" si="0"/>
        <v>6</v>
      </c>
      <c r="H6" s="29" t="s">
        <v>277</v>
      </c>
      <c r="I6" s="26" t="s">
        <v>276</v>
      </c>
      <c r="J6" s="26" t="s">
        <v>275</v>
      </c>
      <c r="K6" s="26" t="s">
        <v>274</v>
      </c>
      <c r="L6" s="26" t="s">
        <v>225</v>
      </c>
      <c r="M6" s="26">
        <v>2017</v>
      </c>
      <c r="N6" s="26" t="s">
        <v>273</v>
      </c>
    </row>
    <row r="7" spans="1:14" ht="63">
      <c r="A7" s="17">
        <v>5</v>
      </c>
      <c r="B7" s="74" t="s">
        <v>272</v>
      </c>
      <c r="C7" s="29" t="s">
        <v>388</v>
      </c>
      <c r="D7" s="27" t="s">
        <v>218</v>
      </c>
      <c r="E7" s="27">
        <v>1</v>
      </c>
      <c r="F7" s="27">
        <v>5</v>
      </c>
      <c r="G7" s="27">
        <f t="shared" si="0"/>
        <v>6</v>
      </c>
      <c r="H7" s="26" t="s">
        <v>271</v>
      </c>
      <c r="I7" s="26" t="s">
        <v>270</v>
      </c>
      <c r="J7" s="26" t="s">
        <v>269</v>
      </c>
      <c r="K7" s="26" t="s">
        <v>268</v>
      </c>
      <c r="L7" s="26" t="s">
        <v>213</v>
      </c>
      <c r="M7" s="26">
        <v>2017</v>
      </c>
      <c r="N7" s="26" t="s">
        <v>267</v>
      </c>
    </row>
    <row r="8" spans="1:14" ht="63">
      <c r="A8" s="17">
        <v>6</v>
      </c>
      <c r="B8" s="74" t="s">
        <v>391</v>
      </c>
      <c r="C8" s="29" t="s">
        <v>266</v>
      </c>
      <c r="D8" s="27" t="s">
        <v>226</v>
      </c>
      <c r="E8" s="27">
        <v>1</v>
      </c>
      <c r="F8" s="27">
        <v>5</v>
      </c>
      <c r="G8" s="27">
        <f t="shared" si="0"/>
        <v>6</v>
      </c>
      <c r="H8" s="28" t="s">
        <v>265</v>
      </c>
      <c r="I8" s="28" t="s">
        <v>264</v>
      </c>
      <c r="J8" s="26" t="s">
        <v>263</v>
      </c>
      <c r="K8" s="26" t="s">
        <v>262</v>
      </c>
      <c r="L8" s="26" t="s">
        <v>225</v>
      </c>
      <c r="M8" s="26">
        <v>2017</v>
      </c>
      <c r="N8" s="29" t="s">
        <v>111</v>
      </c>
    </row>
    <row r="9" spans="1:14" ht="63">
      <c r="A9" s="17">
        <v>7</v>
      </c>
      <c r="B9" s="28" t="s">
        <v>261</v>
      </c>
      <c r="C9" s="26" t="s">
        <v>260</v>
      </c>
      <c r="D9" s="27" t="s">
        <v>224</v>
      </c>
      <c r="E9" s="27">
        <v>1</v>
      </c>
      <c r="F9" s="27">
        <v>5</v>
      </c>
      <c r="G9" s="27">
        <f t="shared" si="0"/>
        <v>6</v>
      </c>
      <c r="H9" s="26" t="s">
        <v>259</v>
      </c>
      <c r="I9" s="26" t="s">
        <v>258</v>
      </c>
      <c r="J9" s="26" t="s">
        <v>257</v>
      </c>
      <c r="K9" s="26" t="s">
        <v>256</v>
      </c>
      <c r="L9" s="26" t="s">
        <v>225</v>
      </c>
      <c r="M9" s="26">
        <v>2017</v>
      </c>
      <c r="N9" s="26" t="s">
        <v>255</v>
      </c>
    </row>
    <row r="10" spans="1:14" ht="110.25">
      <c r="A10" s="17">
        <v>8</v>
      </c>
      <c r="B10" s="74" t="s">
        <v>254</v>
      </c>
      <c r="C10" s="29" t="s">
        <v>253</v>
      </c>
      <c r="D10" s="27" t="s">
        <v>226</v>
      </c>
      <c r="E10" s="27">
        <v>1</v>
      </c>
      <c r="F10" s="27">
        <v>5</v>
      </c>
      <c r="G10" s="27">
        <f t="shared" si="0"/>
        <v>6</v>
      </c>
      <c r="H10" s="26" t="s">
        <v>252</v>
      </c>
      <c r="I10" s="26" t="s">
        <v>251</v>
      </c>
      <c r="J10" s="26" t="s">
        <v>250</v>
      </c>
      <c r="K10" s="26" t="s">
        <v>249</v>
      </c>
      <c r="L10" s="26" t="s">
        <v>225</v>
      </c>
      <c r="M10" s="26">
        <v>2017</v>
      </c>
      <c r="N10" s="29" t="s">
        <v>248</v>
      </c>
    </row>
    <row r="11" spans="1:14" ht="63">
      <c r="A11" s="17">
        <v>9</v>
      </c>
      <c r="B11" s="28" t="s">
        <v>247</v>
      </c>
      <c r="C11" s="26" t="s">
        <v>246</v>
      </c>
      <c r="D11" s="27" t="s">
        <v>218</v>
      </c>
      <c r="E11" s="27">
        <v>5</v>
      </c>
      <c r="F11" s="27">
        <v>5</v>
      </c>
      <c r="G11" s="27">
        <f t="shared" si="0"/>
        <v>10</v>
      </c>
      <c r="H11" s="26" t="s">
        <v>245</v>
      </c>
      <c r="I11" s="26" t="s">
        <v>244</v>
      </c>
      <c r="J11" s="26" t="s">
        <v>243</v>
      </c>
      <c r="K11" s="26" t="s">
        <v>242</v>
      </c>
      <c r="L11" s="26" t="s">
        <v>225</v>
      </c>
      <c r="M11" s="26">
        <v>2017</v>
      </c>
      <c r="N11" s="26" t="s">
        <v>241</v>
      </c>
    </row>
    <row r="12" spans="1:14" ht="94.5">
      <c r="A12" s="17">
        <v>10</v>
      </c>
      <c r="B12" s="28" t="s">
        <v>397</v>
      </c>
      <c r="C12" s="26" t="s">
        <v>240</v>
      </c>
      <c r="D12" s="27" t="s">
        <v>226</v>
      </c>
      <c r="E12" s="27">
        <v>10</v>
      </c>
      <c r="F12" s="27">
        <v>5</v>
      </c>
      <c r="G12" s="27">
        <f t="shared" si="0"/>
        <v>15</v>
      </c>
      <c r="H12" s="26" t="s">
        <v>239</v>
      </c>
      <c r="I12" s="26" t="s">
        <v>238</v>
      </c>
      <c r="J12" s="26" t="s">
        <v>237</v>
      </c>
      <c r="K12" s="26" t="s">
        <v>236</v>
      </c>
      <c r="L12" s="26" t="s">
        <v>225</v>
      </c>
      <c r="M12" s="26">
        <v>2017</v>
      </c>
      <c r="N12" s="26" t="s">
        <v>398</v>
      </c>
    </row>
    <row r="13" spans="1:14" ht="78.75">
      <c r="A13" s="17">
        <v>11</v>
      </c>
      <c r="B13" s="28" t="s">
        <v>235</v>
      </c>
      <c r="C13" s="26" t="s">
        <v>234</v>
      </c>
      <c r="D13" s="27"/>
      <c r="E13" s="27">
        <v>1</v>
      </c>
      <c r="F13" s="27">
        <v>5</v>
      </c>
      <c r="G13" s="27">
        <f t="shared" si="0"/>
        <v>6</v>
      </c>
      <c r="H13" s="26" t="s">
        <v>233</v>
      </c>
      <c r="I13" s="26" t="s">
        <v>232</v>
      </c>
      <c r="J13" s="26" t="s">
        <v>231</v>
      </c>
      <c r="K13" s="26" t="s">
        <v>230</v>
      </c>
      <c r="L13" s="26" t="s">
        <v>225</v>
      </c>
      <c r="M13" s="26">
        <v>2017</v>
      </c>
      <c r="N13" s="26" t="s">
        <v>229</v>
      </c>
    </row>
    <row r="14" spans="1:14" ht="63">
      <c r="A14" s="17">
        <v>12</v>
      </c>
      <c r="B14" s="28" t="s">
        <v>405</v>
      </c>
      <c r="C14" s="26" t="s">
        <v>406</v>
      </c>
      <c r="D14" s="27" t="s">
        <v>220</v>
      </c>
      <c r="E14" s="27">
        <v>10</v>
      </c>
      <c r="F14" s="27">
        <v>5</v>
      </c>
      <c r="G14" s="27">
        <f t="shared" si="0"/>
        <v>15</v>
      </c>
      <c r="H14" s="26" t="s">
        <v>407</v>
      </c>
      <c r="I14" s="26" t="s">
        <v>408</v>
      </c>
      <c r="J14" s="26" t="s">
        <v>409</v>
      </c>
      <c r="K14" s="26" t="s">
        <v>411</v>
      </c>
      <c r="L14" s="26" t="s">
        <v>225</v>
      </c>
      <c r="M14" s="26">
        <v>2017</v>
      </c>
      <c r="N14" s="26" t="s">
        <v>412</v>
      </c>
    </row>
    <row r="15" spans="1:14" ht="15.75">
      <c r="B15" s="28"/>
      <c r="C15" s="26"/>
      <c r="D15" s="27"/>
      <c r="E15" s="27"/>
      <c r="F15" s="27"/>
      <c r="G15" s="27">
        <f t="shared" si="0"/>
        <v>0</v>
      </c>
      <c r="H15" s="26"/>
      <c r="I15" s="26"/>
      <c r="J15" s="26"/>
      <c r="K15" s="26"/>
      <c r="L15" s="26"/>
      <c r="M15" s="26"/>
      <c r="N15" s="26"/>
    </row>
    <row r="16" spans="1:14" ht="15.75">
      <c r="B16" s="28"/>
      <c r="C16" s="26"/>
      <c r="D16" s="27"/>
      <c r="E16" s="27"/>
      <c r="F16" s="27"/>
      <c r="G16" s="27">
        <f t="shared" si="0"/>
        <v>0</v>
      </c>
      <c r="H16" s="26"/>
      <c r="I16" s="26"/>
      <c r="J16" s="26"/>
      <c r="K16" s="26"/>
      <c r="L16" s="26"/>
      <c r="M16" s="26"/>
      <c r="N16" s="26"/>
    </row>
    <row r="17" spans="2:14" ht="15.75">
      <c r="B17" s="28"/>
      <c r="C17" s="26"/>
      <c r="D17" s="27"/>
      <c r="E17" s="27"/>
      <c r="F17" s="27"/>
      <c r="G17" s="27">
        <f t="shared" si="0"/>
        <v>0</v>
      </c>
      <c r="H17" s="26"/>
      <c r="I17" s="26"/>
      <c r="J17" s="26"/>
      <c r="K17" s="26"/>
      <c r="L17" s="26"/>
      <c r="M17" s="26"/>
      <c r="N17" s="26"/>
    </row>
    <row r="18" spans="2:14" ht="15.75">
      <c r="B18" s="28"/>
      <c r="C18" s="26"/>
      <c r="D18" s="27"/>
      <c r="E18" s="27"/>
      <c r="F18" s="27"/>
      <c r="G18" s="27">
        <f t="shared" si="0"/>
        <v>0</v>
      </c>
      <c r="H18" s="26"/>
      <c r="I18" s="26"/>
      <c r="J18" s="26"/>
      <c r="K18" s="26"/>
      <c r="L18" s="26"/>
      <c r="M18" s="26"/>
      <c r="N18" s="26"/>
    </row>
    <row r="19" spans="2:14" ht="15.75">
      <c r="B19" s="22"/>
      <c r="C19" s="20"/>
      <c r="D19" s="21"/>
      <c r="E19" s="21"/>
      <c r="F19" s="21"/>
      <c r="G19" s="21"/>
      <c r="H19" s="20"/>
      <c r="I19" s="20"/>
      <c r="J19" s="20"/>
      <c r="K19" s="20"/>
      <c r="L19" s="20"/>
      <c r="M19" s="20"/>
      <c r="N19" s="20"/>
    </row>
    <row r="20" spans="2:14" ht="15.75">
      <c r="B20" s="22"/>
      <c r="C20" s="20"/>
      <c r="D20" s="21" t="s">
        <v>228</v>
      </c>
      <c r="E20" s="21">
        <v>10</v>
      </c>
      <c r="F20" s="21">
        <v>10</v>
      </c>
      <c r="G20" s="21"/>
      <c r="H20" s="20"/>
      <c r="I20" s="20"/>
      <c r="J20" s="20"/>
      <c r="K20" s="20"/>
      <c r="L20" s="20" t="s">
        <v>227</v>
      </c>
      <c r="M20" s="20"/>
      <c r="N20" s="20"/>
    </row>
    <row r="21" spans="2:14" ht="15.75">
      <c r="B21" s="22"/>
      <c r="C21" s="20"/>
      <c r="D21" s="21" t="s">
        <v>226</v>
      </c>
      <c r="E21" s="21">
        <v>5</v>
      </c>
      <c r="F21" s="21">
        <v>5</v>
      </c>
      <c r="G21" s="21"/>
      <c r="H21" s="20"/>
      <c r="I21" s="20"/>
      <c r="J21" s="20"/>
      <c r="K21" s="20"/>
      <c r="L21" s="20" t="s">
        <v>225</v>
      </c>
      <c r="M21" s="20"/>
      <c r="N21" s="20"/>
    </row>
    <row r="22" spans="2:14" ht="15.75">
      <c r="B22" s="22"/>
      <c r="C22" s="20"/>
      <c r="D22" s="21" t="s">
        <v>224</v>
      </c>
      <c r="E22" s="21">
        <v>1</v>
      </c>
      <c r="F22" s="21">
        <v>1</v>
      </c>
      <c r="G22" s="21"/>
      <c r="H22" s="20"/>
      <c r="I22" s="20"/>
      <c r="J22" s="20"/>
      <c r="K22" s="20"/>
      <c r="L22" s="20" t="s">
        <v>223</v>
      </c>
      <c r="M22" s="20"/>
      <c r="N22" s="20"/>
    </row>
    <row r="23" spans="2:14" ht="15.75">
      <c r="B23" s="22"/>
      <c r="C23" s="20"/>
      <c r="D23" s="21" t="s">
        <v>222</v>
      </c>
      <c r="E23" s="21"/>
      <c r="F23" s="21"/>
      <c r="G23" s="21"/>
      <c r="H23" s="20"/>
      <c r="I23" s="20"/>
      <c r="J23" s="20"/>
      <c r="K23" s="20"/>
      <c r="L23" s="20" t="s">
        <v>221</v>
      </c>
      <c r="M23" s="20"/>
      <c r="N23" s="20"/>
    </row>
    <row r="24" spans="2:14" ht="31.5">
      <c r="B24" s="22"/>
      <c r="C24" s="20"/>
      <c r="D24" s="21" t="s">
        <v>220</v>
      </c>
      <c r="E24" s="21"/>
      <c r="F24" s="21"/>
      <c r="G24" s="21"/>
      <c r="H24" s="20"/>
      <c r="I24" s="20"/>
      <c r="J24" s="20"/>
      <c r="K24" s="20"/>
      <c r="L24" s="20" t="s">
        <v>219</v>
      </c>
      <c r="M24" s="20"/>
      <c r="N24" s="20"/>
    </row>
    <row r="25" spans="2:14" ht="31.5">
      <c r="B25" s="22"/>
      <c r="C25" s="20"/>
      <c r="D25" s="21" t="s">
        <v>218</v>
      </c>
      <c r="E25" s="21"/>
      <c r="F25" s="21"/>
      <c r="G25" s="21"/>
      <c r="H25" s="20"/>
      <c r="I25" s="20"/>
      <c r="J25" s="20"/>
      <c r="K25" s="20"/>
      <c r="L25" s="20" t="s">
        <v>217</v>
      </c>
      <c r="M25" s="20"/>
      <c r="N25" s="20"/>
    </row>
    <row r="26" spans="2:14" ht="31.5">
      <c r="B26" s="22"/>
      <c r="C26" s="20"/>
      <c r="D26" s="21"/>
      <c r="E26" s="21"/>
      <c r="F26" s="21"/>
      <c r="G26" s="21"/>
      <c r="H26" s="20"/>
      <c r="I26" s="20"/>
      <c r="J26" s="20"/>
      <c r="K26" s="20"/>
      <c r="L26" s="20" t="s">
        <v>216</v>
      </c>
      <c r="M26" s="20"/>
      <c r="N26" s="20"/>
    </row>
    <row r="27" spans="2:14" ht="15.75">
      <c r="B27" s="22"/>
      <c r="C27" s="565" t="s">
        <v>215</v>
      </c>
      <c r="D27" s="25"/>
      <c r="E27" s="566" t="s">
        <v>214</v>
      </c>
      <c r="F27" s="567"/>
      <c r="G27" s="567"/>
      <c r="H27" s="567"/>
      <c r="I27" s="568"/>
      <c r="J27" s="20"/>
      <c r="K27" s="20"/>
      <c r="L27" s="20" t="s">
        <v>213</v>
      </c>
      <c r="M27" s="20"/>
      <c r="N27" s="20"/>
    </row>
    <row r="28" spans="2:14" ht="27.75" customHeight="1">
      <c r="B28" s="22"/>
      <c r="C28" s="565"/>
      <c r="D28" s="24"/>
      <c r="E28" s="566" t="s">
        <v>212</v>
      </c>
      <c r="F28" s="567"/>
      <c r="G28" s="567"/>
      <c r="H28" s="567"/>
      <c r="I28" s="568"/>
      <c r="J28" s="20"/>
      <c r="K28" s="20"/>
      <c r="L28" s="20" t="s">
        <v>211</v>
      </c>
      <c r="M28" s="20"/>
      <c r="N28" s="20"/>
    </row>
    <row r="29" spans="2:14" ht="31.5">
      <c r="B29" s="22"/>
      <c r="C29" s="565"/>
      <c r="D29" s="23"/>
      <c r="E29" s="569" t="s">
        <v>210</v>
      </c>
      <c r="F29" s="569"/>
      <c r="G29" s="569"/>
      <c r="H29" s="569"/>
      <c r="I29" s="569"/>
      <c r="J29" s="20"/>
      <c r="K29" s="20"/>
      <c r="L29" s="20" t="s">
        <v>209</v>
      </c>
      <c r="M29" s="20"/>
      <c r="N29" s="20"/>
    </row>
    <row r="30" spans="2:14" ht="15.75">
      <c r="B30" s="22"/>
      <c r="C30" s="20"/>
      <c r="D30" s="21"/>
      <c r="E30" s="21"/>
      <c r="F30" s="21"/>
      <c r="G30" s="21"/>
      <c r="H30" s="20"/>
      <c r="I30" s="20"/>
      <c r="J30" s="20"/>
      <c r="K30" s="20"/>
      <c r="L30" s="20"/>
      <c r="M30" s="20"/>
      <c r="N30" s="20"/>
    </row>
    <row r="31" spans="2:14" ht="16.5" customHeight="1">
      <c r="B31" s="22"/>
      <c r="C31" s="20"/>
      <c r="D31" s="21"/>
      <c r="E31" s="21"/>
      <c r="F31" s="21"/>
      <c r="G31" s="21"/>
      <c r="H31" s="20"/>
      <c r="I31" s="20"/>
      <c r="J31" s="20"/>
      <c r="K31" s="20"/>
      <c r="L31" s="20"/>
      <c r="M31" s="20"/>
      <c r="N31" s="20"/>
    </row>
    <row r="32" spans="2:14" ht="15.75">
      <c r="B32" s="22"/>
      <c r="C32" s="560" t="s">
        <v>208</v>
      </c>
      <c r="D32" s="25"/>
      <c r="E32" s="561" t="s">
        <v>207</v>
      </c>
      <c r="F32" s="562"/>
      <c r="G32" s="562"/>
      <c r="H32" s="562"/>
      <c r="I32" s="563"/>
      <c r="J32" s="20"/>
      <c r="K32" s="20"/>
      <c r="L32" s="20"/>
      <c r="M32" s="20"/>
      <c r="N32" s="20"/>
    </row>
    <row r="33" spans="2:14" ht="15.75">
      <c r="B33" s="22"/>
      <c r="C33" s="560"/>
      <c r="D33" s="24"/>
      <c r="E33" s="561" t="s">
        <v>206</v>
      </c>
      <c r="F33" s="562"/>
      <c r="G33" s="562"/>
      <c r="H33" s="562"/>
      <c r="I33" s="563"/>
      <c r="J33" s="20"/>
      <c r="K33" s="20"/>
      <c r="L33" s="20"/>
      <c r="M33" s="20"/>
      <c r="N33" s="20"/>
    </row>
    <row r="34" spans="2:14" ht="47.25" customHeight="1">
      <c r="B34" s="22"/>
      <c r="C34" s="560"/>
      <c r="D34" s="23"/>
      <c r="E34" s="561" t="s">
        <v>205</v>
      </c>
      <c r="F34" s="562"/>
      <c r="G34" s="562"/>
      <c r="H34" s="562"/>
      <c r="I34" s="563"/>
      <c r="J34" s="20"/>
      <c r="K34" s="20"/>
      <c r="L34" s="20"/>
      <c r="M34" s="20"/>
      <c r="N34" s="20"/>
    </row>
    <row r="35" spans="2:14" ht="15.75">
      <c r="B35" s="22"/>
      <c r="C35" s="20"/>
      <c r="D35" s="21"/>
      <c r="E35" s="21"/>
      <c r="F35" s="21"/>
      <c r="G35" s="21"/>
      <c r="H35" s="20"/>
      <c r="I35" s="20"/>
      <c r="J35" s="20"/>
      <c r="K35" s="20"/>
      <c r="L35" s="20"/>
      <c r="M35" s="20"/>
      <c r="N35" s="20"/>
    </row>
    <row r="36" spans="2:14" ht="15.75">
      <c r="B36" s="22"/>
      <c r="C36" s="20"/>
      <c r="D36" s="21"/>
      <c r="E36" s="21"/>
      <c r="F36" s="21"/>
      <c r="G36" s="21"/>
      <c r="H36" s="20"/>
      <c r="I36" s="20"/>
      <c r="J36" s="20"/>
      <c r="K36" s="20"/>
      <c r="L36" s="20"/>
      <c r="M36" s="20"/>
      <c r="N36" s="20"/>
    </row>
    <row r="37" spans="2:14" ht="15.75">
      <c r="B37" s="22"/>
      <c r="C37" s="20"/>
      <c r="D37" s="21"/>
      <c r="E37" s="21"/>
      <c r="F37" s="21"/>
      <c r="G37" s="21"/>
      <c r="H37" s="20"/>
      <c r="I37" s="20"/>
      <c r="J37" s="20"/>
      <c r="K37" s="20"/>
      <c r="L37" s="20"/>
      <c r="M37" s="20"/>
      <c r="N37" s="20"/>
    </row>
    <row r="38" spans="2:14" ht="15.75">
      <c r="B38" s="22"/>
      <c r="C38" s="20"/>
      <c r="D38" s="21"/>
      <c r="E38" s="21"/>
      <c r="F38" s="21"/>
      <c r="G38" s="21"/>
      <c r="H38" s="20"/>
      <c r="I38" s="20"/>
      <c r="J38" s="20"/>
      <c r="K38" s="20"/>
      <c r="L38" s="20"/>
      <c r="M38" s="20"/>
      <c r="N38" s="20"/>
    </row>
    <row r="39" spans="2:14" ht="15.75">
      <c r="B39" s="22"/>
      <c r="C39" s="20"/>
      <c r="D39" s="21"/>
      <c r="E39" s="21"/>
      <c r="F39" s="21"/>
      <c r="G39" s="21"/>
      <c r="H39" s="20"/>
      <c r="I39" s="20"/>
      <c r="J39" s="20"/>
      <c r="K39" s="20"/>
      <c r="L39" s="20"/>
      <c r="M39" s="20"/>
      <c r="N39" s="20"/>
    </row>
    <row r="40" spans="2:14" ht="15.75">
      <c r="B40" s="22"/>
      <c r="C40" s="20"/>
      <c r="D40" s="21"/>
      <c r="E40" s="21"/>
      <c r="F40" s="21"/>
      <c r="G40" s="21"/>
      <c r="H40" s="20"/>
      <c r="I40" s="20"/>
      <c r="J40" s="20"/>
      <c r="K40" s="20"/>
      <c r="L40" s="20"/>
      <c r="M40" s="20"/>
      <c r="N40" s="20"/>
    </row>
    <row r="41" spans="2:14" ht="15.75">
      <c r="B41" s="22"/>
      <c r="C41" s="20"/>
      <c r="D41" s="21"/>
      <c r="E41" s="21"/>
      <c r="F41" s="21"/>
      <c r="G41" s="21"/>
      <c r="H41" s="20"/>
      <c r="I41" s="20"/>
      <c r="J41" s="20"/>
      <c r="K41" s="20"/>
      <c r="L41" s="20"/>
      <c r="M41" s="20"/>
      <c r="N41" s="20"/>
    </row>
    <row r="42" spans="2:14" ht="15.75">
      <c r="B42" s="22"/>
      <c r="C42" s="20"/>
      <c r="D42" s="21"/>
      <c r="E42" s="21"/>
      <c r="F42" s="21"/>
      <c r="G42" s="21"/>
      <c r="H42" s="20"/>
      <c r="I42" s="20"/>
      <c r="J42" s="20"/>
      <c r="K42" s="20"/>
      <c r="L42" s="20"/>
      <c r="M42" s="20"/>
      <c r="N42" s="20"/>
    </row>
    <row r="43" spans="2:14" ht="15.75">
      <c r="B43" s="22"/>
      <c r="C43" s="20"/>
      <c r="D43" s="21"/>
      <c r="E43" s="21"/>
      <c r="F43" s="21"/>
      <c r="G43" s="21"/>
      <c r="H43" s="20"/>
      <c r="I43" s="20"/>
      <c r="J43" s="20"/>
      <c r="K43" s="20"/>
      <c r="L43" s="20"/>
      <c r="M43" s="20"/>
      <c r="N43" s="20"/>
    </row>
    <row r="44" spans="2:14" ht="15.75">
      <c r="B44" s="22"/>
      <c r="C44" s="20"/>
      <c r="D44" s="21"/>
      <c r="E44" s="21"/>
      <c r="F44" s="21"/>
      <c r="G44" s="21"/>
      <c r="H44" s="20"/>
      <c r="I44" s="20"/>
      <c r="J44" s="20"/>
      <c r="K44" s="20"/>
      <c r="L44" s="20"/>
      <c r="M44" s="20"/>
      <c r="N44" s="20"/>
    </row>
    <row r="45" spans="2:14" ht="15.75">
      <c r="B45" s="22"/>
      <c r="C45" s="20"/>
      <c r="D45" s="21"/>
      <c r="E45" s="21"/>
      <c r="F45" s="21"/>
      <c r="G45" s="21"/>
      <c r="H45" s="20"/>
      <c r="I45" s="20"/>
      <c r="J45" s="20"/>
      <c r="K45" s="20"/>
      <c r="L45" s="20"/>
      <c r="M45" s="20"/>
      <c r="N45" s="20"/>
    </row>
    <row r="46" spans="2:14" ht="15.75">
      <c r="B46" s="22"/>
      <c r="C46" s="20"/>
      <c r="D46" s="21"/>
      <c r="E46" s="21"/>
      <c r="F46" s="21"/>
      <c r="G46" s="21"/>
      <c r="H46" s="20"/>
      <c r="I46" s="20"/>
      <c r="J46" s="20"/>
      <c r="K46" s="20"/>
      <c r="L46" s="20"/>
      <c r="M46" s="20"/>
      <c r="N46" s="20"/>
    </row>
    <row r="47" spans="2:14" ht="15.75">
      <c r="B47" s="22"/>
      <c r="C47" s="20"/>
      <c r="D47" s="21"/>
      <c r="E47" s="21"/>
      <c r="F47" s="21"/>
      <c r="G47" s="21"/>
      <c r="H47" s="20"/>
      <c r="I47" s="20"/>
      <c r="J47" s="20"/>
      <c r="K47" s="20"/>
      <c r="L47" s="20"/>
      <c r="M47" s="20"/>
      <c r="N47" s="20"/>
    </row>
    <row r="48" spans="2:14" ht="15.75">
      <c r="B48" s="22"/>
      <c r="C48" s="20"/>
      <c r="D48" s="21"/>
      <c r="E48" s="21"/>
      <c r="F48" s="21"/>
      <c r="G48" s="21"/>
      <c r="H48" s="20"/>
      <c r="I48" s="20"/>
      <c r="J48" s="20"/>
      <c r="K48" s="20"/>
      <c r="L48" s="20"/>
      <c r="M48" s="20"/>
      <c r="N48" s="20"/>
    </row>
    <row r="49" spans="2:14" ht="15.75">
      <c r="B49" s="22"/>
      <c r="C49" s="20"/>
      <c r="D49" s="21"/>
      <c r="E49" s="21"/>
      <c r="F49" s="21"/>
      <c r="G49" s="21"/>
      <c r="H49" s="20"/>
      <c r="I49" s="20"/>
      <c r="J49" s="20"/>
      <c r="K49" s="20"/>
      <c r="L49" s="20"/>
      <c r="M49" s="20"/>
      <c r="N49" s="20"/>
    </row>
    <row r="50" spans="2:14" ht="15.75">
      <c r="B50" s="22"/>
      <c r="C50" s="20"/>
      <c r="D50" s="21"/>
      <c r="E50" s="21"/>
      <c r="F50" s="21"/>
      <c r="G50" s="21"/>
      <c r="H50" s="20"/>
      <c r="I50" s="20"/>
      <c r="J50" s="20"/>
      <c r="K50" s="20"/>
      <c r="L50" s="20"/>
      <c r="M50" s="20"/>
      <c r="N50" s="20"/>
    </row>
    <row r="51" spans="2:14" ht="15.75">
      <c r="B51" s="22"/>
      <c r="C51" s="20"/>
      <c r="D51" s="21"/>
      <c r="E51" s="21"/>
      <c r="F51" s="21"/>
      <c r="G51" s="21"/>
      <c r="H51" s="20"/>
      <c r="I51" s="20"/>
      <c r="J51" s="20"/>
      <c r="K51" s="20"/>
      <c r="L51" s="20"/>
      <c r="M51" s="20"/>
      <c r="N51" s="20"/>
    </row>
    <row r="52" spans="2:14" ht="15.75">
      <c r="B52" s="22"/>
      <c r="C52" s="20"/>
      <c r="D52" s="21"/>
      <c r="E52" s="21"/>
      <c r="F52" s="21"/>
      <c r="G52" s="21"/>
      <c r="H52" s="20"/>
      <c r="I52" s="20"/>
      <c r="J52" s="20"/>
      <c r="K52" s="20"/>
      <c r="L52" s="20"/>
      <c r="M52" s="20"/>
      <c r="N52" s="20"/>
    </row>
    <row r="53" spans="2:14" ht="15.75">
      <c r="B53" s="22"/>
      <c r="C53" s="20"/>
      <c r="D53" s="21"/>
      <c r="E53" s="21"/>
      <c r="F53" s="21"/>
      <c r="G53" s="21"/>
      <c r="H53" s="20"/>
      <c r="I53" s="20"/>
      <c r="J53" s="20"/>
      <c r="K53" s="20"/>
      <c r="L53" s="20"/>
      <c r="M53" s="20"/>
      <c r="N53" s="20"/>
    </row>
    <row r="54" spans="2:14" ht="15.75">
      <c r="B54" s="22"/>
      <c r="C54" s="20"/>
      <c r="D54" s="21"/>
      <c r="E54" s="21"/>
      <c r="F54" s="21"/>
      <c r="G54" s="21"/>
      <c r="H54" s="20"/>
      <c r="I54" s="20"/>
      <c r="J54" s="20"/>
      <c r="K54" s="20"/>
      <c r="L54" s="20"/>
      <c r="M54" s="20"/>
      <c r="N54" s="20"/>
    </row>
    <row r="55" spans="2:14" ht="15.75">
      <c r="B55" s="22"/>
      <c r="C55" s="20"/>
      <c r="D55" s="21"/>
      <c r="E55" s="21"/>
      <c r="F55" s="21"/>
      <c r="G55" s="21"/>
      <c r="H55" s="20"/>
      <c r="I55" s="20"/>
      <c r="J55" s="20"/>
      <c r="K55" s="20"/>
      <c r="L55" s="20"/>
      <c r="M55" s="20"/>
      <c r="N55" s="20"/>
    </row>
    <row r="56" spans="2:14" ht="15.75">
      <c r="B56" s="22"/>
      <c r="C56" s="20"/>
      <c r="D56" s="21"/>
      <c r="E56" s="21"/>
      <c r="F56" s="21"/>
      <c r="G56" s="21"/>
      <c r="H56" s="20"/>
      <c r="I56" s="20"/>
      <c r="J56" s="20"/>
      <c r="K56" s="20"/>
      <c r="L56" s="20"/>
      <c r="M56" s="20"/>
      <c r="N56" s="20"/>
    </row>
    <row r="57" spans="2:14" ht="15.75">
      <c r="B57" s="22"/>
      <c r="C57" s="20"/>
      <c r="D57" s="21"/>
      <c r="E57" s="21"/>
      <c r="F57" s="21"/>
      <c r="G57" s="21"/>
      <c r="H57" s="20"/>
      <c r="I57" s="20"/>
      <c r="J57" s="20"/>
      <c r="K57" s="20"/>
      <c r="L57" s="20"/>
      <c r="M57" s="20"/>
      <c r="N57" s="20"/>
    </row>
    <row r="58" spans="2:14" ht="15.75">
      <c r="B58" s="22"/>
      <c r="C58" s="20"/>
      <c r="D58" s="21"/>
      <c r="E58" s="21"/>
      <c r="F58" s="21"/>
      <c r="G58" s="21"/>
      <c r="H58" s="20"/>
      <c r="I58" s="20"/>
      <c r="J58" s="20"/>
      <c r="K58" s="20"/>
      <c r="L58" s="20"/>
      <c r="M58" s="20"/>
      <c r="N58" s="20"/>
    </row>
    <row r="59" spans="2:14" ht="15.75">
      <c r="B59" s="22"/>
      <c r="C59" s="20"/>
      <c r="D59" s="21"/>
      <c r="E59" s="21"/>
      <c r="F59" s="21"/>
      <c r="G59" s="21"/>
      <c r="H59" s="20"/>
      <c r="I59" s="20"/>
      <c r="J59" s="20"/>
      <c r="K59" s="20"/>
      <c r="L59" s="20"/>
      <c r="M59" s="20"/>
      <c r="N59" s="20"/>
    </row>
    <row r="60" spans="2:14" ht="15.75">
      <c r="B60" s="22"/>
      <c r="C60" s="20"/>
      <c r="D60" s="21"/>
      <c r="E60" s="21"/>
      <c r="F60" s="21"/>
      <c r="G60" s="21"/>
      <c r="H60" s="20"/>
      <c r="I60" s="20"/>
      <c r="J60" s="20"/>
      <c r="K60" s="20"/>
      <c r="L60" s="20"/>
      <c r="M60" s="20"/>
      <c r="N60" s="20"/>
    </row>
    <row r="61" spans="2:14" ht="15.75">
      <c r="B61" s="22"/>
      <c r="C61" s="20"/>
      <c r="D61" s="21"/>
      <c r="E61" s="21"/>
      <c r="F61" s="21"/>
      <c r="G61" s="21"/>
      <c r="H61" s="20"/>
      <c r="I61" s="20"/>
      <c r="J61" s="20"/>
      <c r="K61" s="20"/>
      <c r="L61" s="20"/>
      <c r="M61" s="20"/>
      <c r="N61" s="20"/>
    </row>
    <row r="62" spans="2:14" ht="15.75">
      <c r="B62" s="22"/>
      <c r="C62" s="20"/>
      <c r="D62" s="21"/>
      <c r="E62" s="21"/>
      <c r="F62" s="21"/>
      <c r="G62" s="21"/>
      <c r="H62" s="20"/>
      <c r="I62" s="20"/>
      <c r="J62" s="20"/>
      <c r="K62" s="20"/>
      <c r="L62" s="20"/>
      <c r="M62" s="20"/>
      <c r="N62" s="20"/>
    </row>
    <row r="63" spans="2:14" ht="15.75">
      <c r="B63" s="22"/>
      <c r="C63" s="20"/>
      <c r="D63" s="21"/>
      <c r="E63" s="21"/>
      <c r="F63" s="21"/>
      <c r="G63" s="21"/>
      <c r="H63" s="20"/>
      <c r="I63" s="20"/>
      <c r="J63" s="20"/>
      <c r="K63" s="20"/>
      <c r="L63" s="20"/>
      <c r="M63" s="20"/>
      <c r="N63" s="20"/>
    </row>
    <row r="64" spans="2:14" ht="15.75">
      <c r="B64" s="22"/>
      <c r="C64" s="20"/>
      <c r="D64" s="21"/>
      <c r="E64" s="21"/>
      <c r="F64" s="21"/>
      <c r="G64" s="21"/>
      <c r="H64" s="20"/>
      <c r="I64" s="20"/>
      <c r="J64" s="20"/>
      <c r="K64" s="20"/>
      <c r="L64" s="20"/>
      <c r="M64" s="20"/>
      <c r="N64" s="20"/>
    </row>
    <row r="65" spans="2:14" ht="15.75">
      <c r="B65" s="22"/>
      <c r="C65" s="20"/>
      <c r="D65" s="21"/>
      <c r="E65" s="21"/>
      <c r="F65" s="21"/>
      <c r="G65" s="21"/>
      <c r="H65" s="20"/>
      <c r="I65" s="20"/>
      <c r="J65" s="20"/>
      <c r="K65" s="20"/>
      <c r="L65" s="20"/>
      <c r="M65" s="20"/>
      <c r="N65" s="20"/>
    </row>
    <row r="66" spans="2:14" ht="15.75">
      <c r="B66" s="22"/>
      <c r="C66" s="20"/>
      <c r="D66" s="21"/>
      <c r="E66" s="21"/>
      <c r="F66" s="21"/>
      <c r="G66" s="21"/>
      <c r="H66" s="20"/>
      <c r="I66" s="20"/>
      <c r="J66" s="20"/>
      <c r="K66" s="20"/>
      <c r="L66" s="20"/>
      <c r="M66" s="20"/>
      <c r="N66" s="20"/>
    </row>
    <row r="67" spans="2:14" ht="15.75">
      <c r="B67" s="22"/>
      <c r="C67" s="20"/>
      <c r="D67" s="21"/>
      <c r="E67" s="21"/>
      <c r="F67" s="21"/>
      <c r="G67" s="21"/>
      <c r="H67" s="20"/>
      <c r="I67" s="20"/>
      <c r="J67" s="20"/>
      <c r="K67" s="20"/>
      <c r="L67" s="20"/>
      <c r="M67" s="20"/>
      <c r="N67" s="20"/>
    </row>
    <row r="68" spans="2:14" ht="15.75">
      <c r="B68" s="22"/>
      <c r="C68" s="20"/>
      <c r="D68" s="21"/>
      <c r="E68" s="21"/>
      <c r="F68" s="21"/>
      <c r="G68" s="21"/>
      <c r="H68" s="20"/>
      <c r="I68" s="20"/>
      <c r="J68" s="20"/>
      <c r="K68" s="20"/>
      <c r="L68" s="20"/>
      <c r="M68" s="20"/>
      <c r="N68" s="20"/>
    </row>
    <row r="69" spans="2:14" ht="15.75">
      <c r="B69" s="22"/>
      <c r="C69" s="20"/>
      <c r="D69" s="21"/>
      <c r="E69" s="21"/>
      <c r="F69" s="21"/>
      <c r="G69" s="21"/>
      <c r="H69" s="20"/>
      <c r="I69" s="20"/>
      <c r="J69" s="20"/>
      <c r="K69" s="20"/>
      <c r="L69" s="20"/>
      <c r="M69" s="20"/>
      <c r="N69" s="20"/>
    </row>
    <row r="70" spans="2:14" ht="15.75">
      <c r="B70" s="22"/>
      <c r="C70" s="20"/>
      <c r="D70" s="21"/>
      <c r="E70" s="21"/>
      <c r="F70" s="21"/>
      <c r="G70" s="21"/>
      <c r="H70" s="20"/>
      <c r="I70" s="20"/>
      <c r="J70" s="20"/>
      <c r="K70" s="20"/>
      <c r="L70" s="20"/>
      <c r="M70" s="20"/>
      <c r="N70" s="20"/>
    </row>
    <row r="71" spans="2:14" ht="15.75">
      <c r="B71" s="22"/>
      <c r="C71" s="20"/>
      <c r="D71" s="21"/>
      <c r="E71" s="21"/>
      <c r="F71" s="21"/>
      <c r="G71" s="21"/>
      <c r="H71" s="20"/>
      <c r="I71" s="20"/>
      <c r="J71" s="20"/>
      <c r="K71" s="20"/>
      <c r="L71" s="20"/>
      <c r="M71" s="20"/>
      <c r="N71" s="20"/>
    </row>
    <row r="72" spans="2:14" ht="15.75">
      <c r="B72" s="22"/>
      <c r="C72" s="20"/>
      <c r="D72" s="21"/>
      <c r="E72" s="21"/>
      <c r="F72" s="21"/>
      <c r="G72" s="21"/>
      <c r="H72" s="20"/>
      <c r="I72" s="20"/>
      <c r="J72" s="20"/>
      <c r="K72" s="20"/>
      <c r="L72" s="20"/>
      <c r="M72" s="20"/>
      <c r="N72" s="20"/>
    </row>
    <row r="73" spans="2:14" ht="15.75">
      <c r="B73" s="22"/>
      <c r="C73" s="20"/>
      <c r="D73" s="21"/>
      <c r="E73" s="21"/>
      <c r="F73" s="21"/>
      <c r="G73" s="21"/>
      <c r="H73" s="20"/>
      <c r="I73" s="20"/>
      <c r="J73" s="20"/>
      <c r="K73" s="20"/>
      <c r="L73" s="20"/>
      <c r="M73" s="20"/>
      <c r="N73" s="20"/>
    </row>
    <row r="74" spans="2:14" ht="15.75">
      <c r="B74" s="22"/>
      <c r="C74" s="20"/>
      <c r="D74" s="21"/>
      <c r="E74" s="21"/>
      <c r="F74" s="21"/>
      <c r="G74" s="21"/>
      <c r="H74" s="20"/>
      <c r="I74" s="20"/>
      <c r="J74" s="20"/>
      <c r="K74" s="20"/>
      <c r="L74" s="20"/>
      <c r="M74" s="20"/>
      <c r="N74" s="20"/>
    </row>
    <row r="75" spans="2:14" ht="15.75">
      <c r="B75" s="22"/>
      <c r="C75" s="20"/>
      <c r="D75" s="21"/>
      <c r="E75" s="21"/>
      <c r="F75" s="21"/>
      <c r="G75" s="21"/>
      <c r="H75" s="20"/>
      <c r="I75" s="20"/>
      <c r="J75" s="20"/>
      <c r="K75" s="20"/>
      <c r="L75" s="20"/>
      <c r="M75" s="20"/>
      <c r="N75" s="20"/>
    </row>
    <row r="76" spans="2:14" ht="15.75">
      <c r="B76" s="22"/>
      <c r="C76" s="20"/>
      <c r="D76" s="21"/>
      <c r="E76" s="21"/>
      <c r="F76" s="21"/>
      <c r="G76" s="21"/>
      <c r="H76" s="20"/>
      <c r="I76" s="20"/>
      <c r="J76" s="20"/>
      <c r="K76" s="20"/>
      <c r="L76" s="20"/>
      <c r="M76" s="20"/>
      <c r="N76" s="20"/>
    </row>
    <row r="77" spans="2:14" ht="15.75">
      <c r="B77" s="22"/>
      <c r="C77" s="20"/>
      <c r="D77" s="21"/>
      <c r="E77" s="21"/>
      <c r="F77" s="21"/>
      <c r="G77" s="21"/>
      <c r="H77" s="20"/>
      <c r="I77" s="20"/>
      <c r="J77" s="20"/>
      <c r="K77" s="20"/>
      <c r="L77" s="20"/>
      <c r="M77" s="20"/>
      <c r="N77" s="20"/>
    </row>
    <row r="78" spans="2:14" ht="15.75">
      <c r="B78" s="22"/>
      <c r="C78" s="20"/>
      <c r="D78" s="21"/>
      <c r="E78" s="21"/>
      <c r="F78" s="21"/>
      <c r="G78" s="21"/>
      <c r="H78" s="20"/>
      <c r="I78" s="20"/>
      <c r="J78" s="20"/>
      <c r="K78" s="20"/>
      <c r="L78" s="20"/>
      <c r="M78" s="20"/>
      <c r="N78" s="20"/>
    </row>
    <row r="79" spans="2:14" ht="15.75">
      <c r="B79" s="22"/>
      <c r="C79" s="20"/>
      <c r="D79" s="21"/>
      <c r="E79" s="21"/>
      <c r="F79" s="21"/>
      <c r="G79" s="21"/>
      <c r="H79" s="20"/>
      <c r="I79" s="20"/>
      <c r="J79" s="20"/>
      <c r="K79" s="20"/>
      <c r="L79" s="20"/>
      <c r="M79" s="20"/>
      <c r="N79" s="20"/>
    </row>
    <row r="80" spans="2:14" ht="15.75">
      <c r="B80" s="22"/>
      <c r="C80" s="20"/>
      <c r="D80" s="21"/>
      <c r="E80" s="21"/>
      <c r="F80" s="21"/>
      <c r="G80" s="21"/>
      <c r="H80" s="20"/>
      <c r="I80" s="20"/>
      <c r="J80" s="20"/>
      <c r="K80" s="20"/>
      <c r="L80" s="20"/>
      <c r="M80" s="20"/>
      <c r="N80" s="20"/>
    </row>
    <row r="81" spans="2:14" ht="15.75">
      <c r="B81" s="22"/>
      <c r="C81" s="20"/>
      <c r="D81" s="21"/>
      <c r="E81" s="21"/>
      <c r="F81" s="21"/>
      <c r="G81" s="21"/>
      <c r="H81" s="20"/>
      <c r="I81" s="20"/>
      <c r="J81" s="20"/>
      <c r="K81" s="20"/>
      <c r="L81" s="20"/>
      <c r="M81" s="20"/>
      <c r="N81" s="20"/>
    </row>
    <row r="82" spans="2:14" ht="15.75">
      <c r="B82" s="22"/>
      <c r="C82" s="20"/>
      <c r="D82" s="21"/>
      <c r="E82" s="21"/>
      <c r="F82" s="21"/>
      <c r="G82" s="21"/>
      <c r="H82" s="20"/>
      <c r="I82" s="20"/>
      <c r="J82" s="20"/>
      <c r="K82" s="20"/>
      <c r="L82" s="20"/>
      <c r="M82" s="20"/>
      <c r="N82" s="20"/>
    </row>
    <row r="83" spans="2:14" ht="15.75">
      <c r="B83" s="22"/>
      <c r="C83" s="20"/>
      <c r="D83" s="21"/>
      <c r="E83" s="21"/>
      <c r="F83" s="21"/>
      <c r="G83" s="21"/>
      <c r="H83" s="20"/>
      <c r="I83" s="20"/>
      <c r="J83" s="20"/>
      <c r="K83" s="20"/>
      <c r="L83" s="20"/>
      <c r="M83" s="20"/>
      <c r="N83" s="20"/>
    </row>
    <row r="84" spans="2:14" ht="15.75">
      <c r="B84" s="22"/>
      <c r="C84" s="20"/>
      <c r="D84" s="21"/>
      <c r="E84" s="21"/>
      <c r="F84" s="21"/>
      <c r="G84" s="21"/>
      <c r="H84" s="20"/>
      <c r="I84" s="20"/>
      <c r="J84" s="20"/>
      <c r="K84" s="20"/>
      <c r="L84" s="20"/>
      <c r="M84" s="20"/>
      <c r="N84" s="20"/>
    </row>
    <row r="85" spans="2:14" ht="15.75">
      <c r="B85" s="22"/>
      <c r="C85" s="20"/>
      <c r="D85" s="21"/>
      <c r="E85" s="21"/>
      <c r="F85" s="21"/>
      <c r="G85" s="21"/>
      <c r="H85" s="20"/>
      <c r="I85" s="20"/>
      <c r="J85" s="20"/>
      <c r="K85" s="20"/>
      <c r="L85" s="20"/>
      <c r="M85" s="20"/>
      <c r="N85" s="20"/>
    </row>
    <row r="86" spans="2:14" ht="15.75">
      <c r="B86" s="22"/>
      <c r="C86" s="20"/>
      <c r="D86" s="21"/>
      <c r="E86" s="21"/>
      <c r="F86" s="21"/>
      <c r="G86" s="21"/>
      <c r="H86" s="20"/>
      <c r="I86" s="20"/>
      <c r="J86" s="20"/>
      <c r="K86" s="20"/>
      <c r="L86" s="20"/>
      <c r="M86" s="20"/>
      <c r="N86" s="20"/>
    </row>
    <row r="87" spans="2:14" ht="15.75">
      <c r="B87" s="22"/>
      <c r="C87" s="20"/>
      <c r="D87" s="21"/>
      <c r="E87" s="21"/>
      <c r="F87" s="21"/>
      <c r="G87" s="21"/>
      <c r="H87" s="20"/>
      <c r="I87" s="20"/>
      <c r="J87" s="20"/>
      <c r="K87" s="20"/>
      <c r="L87" s="20"/>
      <c r="M87" s="20"/>
      <c r="N87" s="20"/>
    </row>
    <row r="88" spans="2:14" ht="15.75">
      <c r="B88" s="22"/>
      <c r="C88" s="20"/>
      <c r="D88" s="21"/>
      <c r="E88" s="21"/>
      <c r="F88" s="21"/>
      <c r="G88" s="21"/>
      <c r="H88" s="20"/>
      <c r="I88" s="20"/>
      <c r="J88" s="20"/>
      <c r="K88" s="20"/>
      <c r="L88" s="20"/>
      <c r="M88" s="20"/>
      <c r="N88" s="20"/>
    </row>
    <row r="89" spans="2:14" ht="15.75">
      <c r="B89" s="22"/>
      <c r="C89" s="20"/>
      <c r="D89" s="21"/>
      <c r="E89" s="21"/>
      <c r="F89" s="21"/>
      <c r="G89" s="21"/>
      <c r="H89" s="20"/>
      <c r="I89" s="20"/>
      <c r="J89" s="20"/>
      <c r="K89" s="20"/>
      <c r="L89" s="20"/>
      <c r="M89" s="20"/>
      <c r="N89" s="20"/>
    </row>
    <row r="90" spans="2:14" ht="15.75">
      <c r="B90" s="22"/>
      <c r="C90" s="20"/>
      <c r="D90" s="21"/>
      <c r="E90" s="21"/>
      <c r="F90" s="21"/>
      <c r="G90" s="21"/>
      <c r="H90" s="20"/>
      <c r="I90" s="20"/>
      <c r="J90" s="20"/>
      <c r="K90" s="20"/>
      <c r="L90" s="20"/>
      <c r="M90" s="20"/>
      <c r="N90" s="20"/>
    </row>
    <row r="91" spans="2:14" ht="15.75">
      <c r="B91" s="22"/>
      <c r="C91" s="20"/>
      <c r="D91" s="21"/>
      <c r="E91" s="21"/>
      <c r="F91" s="21"/>
      <c r="G91" s="21"/>
      <c r="H91" s="20"/>
      <c r="I91" s="20"/>
      <c r="J91" s="20"/>
      <c r="K91" s="20"/>
      <c r="L91" s="20"/>
      <c r="M91" s="20"/>
      <c r="N91" s="20"/>
    </row>
    <row r="92" spans="2:14" ht="15.75">
      <c r="B92" s="22"/>
      <c r="C92" s="20"/>
      <c r="D92" s="21"/>
      <c r="E92" s="21"/>
      <c r="F92" s="21"/>
      <c r="G92" s="21"/>
      <c r="H92" s="20"/>
      <c r="I92" s="20"/>
      <c r="J92" s="20"/>
      <c r="K92" s="20"/>
      <c r="L92" s="20"/>
      <c r="M92" s="20"/>
      <c r="N92" s="20"/>
    </row>
    <row r="93" spans="2:14" ht="15.75">
      <c r="B93" s="22"/>
      <c r="C93" s="20"/>
      <c r="D93" s="21"/>
      <c r="E93" s="21"/>
      <c r="F93" s="21"/>
      <c r="G93" s="21"/>
      <c r="H93" s="20"/>
      <c r="I93" s="20"/>
      <c r="J93" s="20"/>
      <c r="K93" s="20"/>
      <c r="L93" s="20"/>
      <c r="M93" s="20"/>
      <c r="N93" s="20"/>
    </row>
    <row r="94" spans="2:14" ht="15.75">
      <c r="B94" s="22"/>
      <c r="C94" s="20"/>
      <c r="D94" s="21"/>
      <c r="E94" s="21"/>
      <c r="F94" s="21"/>
      <c r="G94" s="21"/>
      <c r="H94" s="20"/>
      <c r="I94" s="20"/>
      <c r="J94" s="20"/>
      <c r="K94" s="20"/>
      <c r="L94" s="20"/>
      <c r="M94" s="20"/>
      <c r="N94" s="20"/>
    </row>
    <row r="95" spans="2:14" ht="15.75">
      <c r="B95" s="22"/>
      <c r="C95" s="20"/>
      <c r="D95" s="21"/>
      <c r="E95" s="21"/>
      <c r="F95" s="21"/>
      <c r="G95" s="21"/>
      <c r="H95" s="20"/>
      <c r="I95" s="20"/>
      <c r="J95" s="20"/>
      <c r="K95" s="20"/>
      <c r="L95" s="20"/>
      <c r="M95" s="20"/>
      <c r="N95" s="20"/>
    </row>
    <row r="96" spans="2:14" ht="15.75">
      <c r="B96" s="22"/>
      <c r="C96" s="20"/>
      <c r="D96" s="21"/>
      <c r="E96" s="21"/>
      <c r="F96" s="21"/>
      <c r="G96" s="21"/>
      <c r="H96" s="20"/>
      <c r="I96" s="20"/>
      <c r="J96" s="20"/>
      <c r="K96" s="20"/>
      <c r="L96" s="20"/>
      <c r="M96" s="20"/>
      <c r="N96" s="20"/>
    </row>
    <row r="97" spans="2:14" ht="15.75">
      <c r="B97" s="22"/>
      <c r="C97" s="20"/>
      <c r="D97" s="21"/>
      <c r="E97" s="21"/>
      <c r="F97" s="21"/>
      <c r="G97" s="21"/>
      <c r="H97" s="20"/>
      <c r="I97" s="20"/>
      <c r="J97" s="20"/>
      <c r="K97" s="20"/>
      <c r="L97" s="20"/>
      <c r="M97" s="20"/>
      <c r="N97" s="20"/>
    </row>
    <row r="98" spans="2:14" ht="15.75">
      <c r="B98" s="22"/>
      <c r="C98" s="20"/>
      <c r="D98" s="21"/>
      <c r="E98" s="21"/>
      <c r="F98" s="21"/>
      <c r="G98" s="21"/>
      <c r="H98" s="20"/>
      <c r="I98" s="20"/>
      <c r="J98" s="20"/>
      <c r="K98" s="20"/>
      <c r="L98" s="20"/>
      <c r="M98" s="20"/>
      <c r="N98" s="20"/>
    </row>
    <row r="99" spans="2:14" ht="15.75">
      <c r="B99" s="22"/>
      <c r="C99" s="20"/>
      <c r="D99" s="21"/>
      <c r="E99" s="21"/>
      <c r="F99" s="21"/>
      <c r="G99" s="21"/>
      <c r="H99" s="20"/>
      <c r="I99" s="20"/>
      <c r="J99" s="20"/>
      <c r="K99" s="20"/>
      <c r="L99" s="20"/>
      <c r="M99" s="20"/>
      <c r="N99" s="20"/>
    </row>
    <row r="100" spans="2:14" ht="15.75">
      <c r="B100" s="22"/>
      <c r="C100" s="20"/>
      <c r="D100" s="21"/>
      <c r="E100" s="21"/>
      <c r="F100" s="21"/>
      <c r="G100" s="21"/>
      <c r="H100" s="20"/>
      <c r="I100" s="20"/>
      <c r="J100" s="20"/>
      <c r="K100" s="20"/>
      <c r="L100" s="20"/>
      <c r="M100" s="20"/>
      <c r="N100" s="20"/>
    </row>
    <row r="101" spans="2:14" ht="15.75">
      <c r="B101" s="22"/>
      <c r="C101" s="20"/>
      <c r="D101" s="21"/>
      <c r="E101" s="21"/>
      <c r="F101" s="21"/>
      <c r="G101" s="21"/>
      <c r="H101" s="20"/>
      <c r="I101" s="20"/>
      <c r="J101" s="20"/>
      <c r="K101" s="20"/>
      <c r="L101" s="20"/>
      <c r="M101" s="20"/>
      <c r="N101" s="20"/>
    </row>
    <row r="102" spans="2:14" ht="15.75">
      <c r="B102" s="22"/>
      <c r="C102" s="20"/>
      <c r="D102" s="21"/>
      <c r="E102" s="21"/>
      <c r="F102" s="21"/>
      <c r="G102" s="21"/>
      <c r="H102" s="20"/>
      <c r="I102" s="20"/>
      <c r="J102" s="20"/>
      <c r="K102" s="20"/>
      <c r="L102" s="20"/>
      <c r="M102" s="20"/>
      <c r="N102" s="20"/>
    </row>
    <row r="103" spans="2:14" ht="15.75">
      <c r="B103" s="22"/>
      <c r="C103" s="20"/>
      <c r="D103" s="21"/>
      <c r="E103" s="21"/>
      <c r="F103" s="21"/>
      <c r="G103" s="21"/>
      <c r="H103" s="20"/>
      <c r="I103" s="20"/>
      <c r="J103" s="20"/>
      <c r="K103" s="20"/>
      <c r="L103" s="20"/>
      <c r="M103" s="20"/>
      <c r="N103" s="20"/>
    </row>
    <row r="104" spans="2:14" ht="15.75">
      <c r="B104" s="22"/>
      <c r="C104" s="20"/>
      <c r="D104" s="21"/>
      <c r="E104" s="21"/>
      <c r="F104" s="21"/>
      <c r="G104" s="21"/>
      <c r="H104" s="20"/>
      <c r="I104" s="20"/>
      <c r="J104" s="20"/>
      <c r="K104" s="20"/>
      <c r="L104" s="20"/>
      <c r="M104" s="20"/>
      <c r="N104" s="20"/>
    </row>
    <row r="105" spans="2:14" ht="15.75">
      <c r="B105" s="22"/>
      <c r="C105" s="20"/>
      <c r="D105" s="21"/>
      <c r="E105" s="21"/>
      <c r="F105" s="21"/>
      <c r="G105" s="21"/>
      <c r="H105" s="20"/>
      <c r="I105" s="20"/>
      <c r="J105" s="20"/>
      <c r="K105" s="20"/>
      <c r="L105" s="20"/>
      <c r="M105" s="20"/>
      <c r="N105" s="20"/>
    </row>
    <row r="106" spans="2:14" ht="15.75">
      <c r="B106" s="22"/>
      <c r="C106" s="20"/>
      <c r="D106" s="21"/>
      <c r="E106" s="21"/>
      <c r="F106" s="21"/>
      <c r="G106" s="21"/>
      <c r="H106" s="20"/>
      <c r="I106" s="20"/>
      <c r="J106" s="20"/>
      <c r="K106" s="20"/>
      <c r="L106" s="20"/>
      <c r="M106" s="20"/>
      <c r="N106" s="20"/>
    </row>
    <row r="107" spans="2:14" ht="15.75">
      <c r="B107" s="22"/>
      <c r="C107" s="20"/>
      <c r="D107" s="21"/>
      <c r="E107" s="21"/>
      <c r="F107" s="21"/>
      <c r="G107" s="21"/>
      <c r="H107" s="20"/>
      <c r="I107" s="20"/>
      <c r="J107" s="20"/>
      <c r="K107" s="20"/>
      <c r="L107" s="20"/>
      <c r="M107" s="20"/>
      <c r="N107" s="20"/>
    </row>
    <row r="108" spans="2:14" ht="15.75">
      <c r="B108" s="22"/>
      <c r="C108" s="20"/>
      <c r="D108" s="21"/>
      <c r="E108" s="21"/>
      <c r="F108" s="21"/>
      <c r="G108" s="21"/>
      <c r="H108" s="20"/>
      <c r="I108" s="20"/>
      <c r="J108" s="20"/>
      <c r="K108" s="20"/>
      <c r="L108" s="20"/>
      <c r="M108" s="20"/>
      <c r="N108" s="20"/>
    </row>
    <row r="109" spans="2:14" ht="15.75">
      <c r="B109" s="22"/>
      <c r="C109" s="20"/>
      <c r="D109" s="21"/>
      <c r="E109" s="21"/>
      <c r="F109" s="21"/>
      <c r="G109" s="21"/>
      <c r="H109" s="20"/>
      <c r="I109" s="20"/>
      <c r="J109" s="20"/>
      <c r="K109" s="20"/>
      <c r="L109" s="20"/>
      <c r="M109" s="20"/>
      <c r="N109" s="20"/>
    </row>
    <row r="110" spans="2:14" ht="15.75">
      <c r="B110" s="22"/>
      <c r="C110" s="20"/>
      <c r="D110" s="21"/>
      <c r="E110" s="21"/>
      <c r="F110" s="21"/>
      <c r="G110" s="21"/>
      <c r="H110" s="20"/>
      <c r="I110" s="20"/>
      <c r="J110" s="20"/>
      <c r="K110" s="20"/>
      <c r="L110" s="20"/>
      <c r="M110" s="20"/>
      <c r="N110" s="20"/>
    </row>
    <row r="111" spans="2:14" ht="15.75">
      <c r="B111" s="22"/>
      <c r="C111" s="20"/>
      <c r="D111" s="21"/>
      <c r="E111" s="21"/>
      <c r="F111" s="21"/>
      <c r="G111" s="21"/>
      <c r="H111" s="20"/>
      <c r="I111" s="20"/>
      <c r="J111" s="20"/>
      <c r="K111" s="20"/>
      <c r="L111" s="20"/>
      <c r="M111" s="20"/>
      <c r="N111" s="20"/>
    </row>
    <row r="112" spans="2:14" ht="15.75">
      <c r="B112" s="22"/>
      <c r="C112" s="20"/>
      <c r="D112" s="21"/>
      <c r="E112" s="21"/>
      <c r="F112" s="21"/>
      <c r="G112" s="21"/>
      <c r="H112" s="20"/>
      <c r="I112" s="20"/>
      <c r="J112" s="20"/>
      <c r="K112" s="20"/>
      <c r="L112" s="20"/>
      <c r="M112" s="20"/>
      <c r="N112" s="20"/>
    </row>
    <row r="113" spans="2:14" ht="15.75">
      <c r="B113" s="22"/>
      <c r="C113" s="20"/>
      <c r="D113" s="21"/>
      <c r="E113" s="21"/>
      <c r="F113" s="21"/>
      <c r="G113" s="21"/>
      <c r="H113" s="20"/>
      <c r="I113" s="20"/>
      <c r="J113" s="20"/>
      <c r="K113" s="20"/>
      <c r="L113" s="20"/>
      <c r="M113" s="20"/>
      <c r="N113" s="20"/>
    </row>
    <row r="114" spans="2:14" ht="15.75">
      <c r="B114" s="22"/>
      <c r="C114" s="20"/>
      <c r="D114" s="21"/>
      <c r="E114" s="21"/>
      <c r="F114" s="21"/>
      <c r="G114" s="21"/>
      <c r="H114" s="20"/>
      <c r="I114" s="20"/>
      <c r="J114" s="20"/>
      <c r="K114" s="20"/>
      <c r="L114" s="20"/>
      <c r="M114" s="20"/>
      <c r="N114" s="20"/>
    </row>
    <row r="115" spans="2:14" ht="15.75">
      <c r="B115" s="22"/>
      <c r="C115" s="20"/>
      <c r="D115" s="21"/>
      <c r="E115" s="21"/>
      <c r="F115" s="21"/>
      <c r="G115" s="21"/>
      <c r="H115" s="20"/>
      <c r="I115" s="20"/>
      <c r="J115" s="20"/>
      <c r="K115" s="20"/>
      <c r="L115" s="20"/>
      <c r="M115" s="20"/>
      <c r="N115" s="20"/>
    </row>
    <row r="116" spans="2:14" ht="15.75">
      <c r="B116" s="22"/>
      <c r="C116" s="20"/>
      <c r="D116" s="21"/>
      <c r="E116" s="21"/>
      <c r="F116" s="21"/>
      <c r="G116" s="21"/>
      <c r="H116" s="20"/>
      <c r="I116" s="20"/>
      <c r="J116" s="20"/>
      <c r="K116" s="20"/>
      <c r="L116" s="20"/>
      <c r="M116" s="20"/>
      <c r="N116" s="20"/>
    </row>
    <row r="117" spans="2:14" ht="15.75">
      <c r="B117" s="22"/>
      <c r="C117" s="20"/>
      <c r="D117" s="21"/>
      <c r="E117" s="21"/>
      <c r="F117" s="21"/>
      <c r="G117" s="21"/>
      <c r="H117" s="20"/>
      <c r="I117" s="20"/>
      <c r="J117" s="20"/>
      <c r="K117" s="20"/>
      <c r="L117" s="20"/>
      <c r="M117" s="20"/>
      <c r="N117" s="20"/>
    </row>
    <row r="118" spans="2:14" ht="15.75">
      <c r="B118" s="22"/>
      <c r="C118" s="20"/>
      <c r="D118" s="21"/>
      <c r="E118" s="21"/>
      <c r="F118" s="21"/>
      <c r="G118" s="21"/>
      <c r="H118" s="20"/>
      <c r="I118" s="20"/>
      <c r="J118" s="20"/>
      <c r="K118" s="20"/>
      <c r="L118" s="20"/>
      <c r="M118" s="20"/>
      <c r="N118" s="20"/>
    </row>
    <row r="119" spans="2:14" ht="15.75">
      <c r="B119" s="22"/>
      <c r="C119" s="20"/>
      <c r="D119" s="21"/>
      <c r="E119" s="21"/>
      <c r="F119" s="21"/>
      <c r="G119" s="21"/>
      <c r="H119" s="20"/>
      <c r="I119" s="20"/>
      <c r="J119" s="20"/>
      <c r="K119" s="20"/>
      <c r="L119" s="20"/>
      <c r="M119" s="20"/>
      <c r="N119" s="20"/>
    </row>
  </sheetData>
  <mergeCells count="9">
    <mergeCell ref="C32:C34"/>
    <mergeCell ref="E32:I32"/>
    <mergeCell ref="E33:I33"/>
    <mergeCell ref="E34:I34"/>
    <mergeCell ref="B1:K1"/>
    <mergeCell ref="C27:C29"/>
    <mergeCell ref="E27:I27"/>
    <mergeCell ref="E28:I28"/>
    <mergeCell ref="E29:I29"/>
  </mergeCells>
  <conditionalFormatting sqref="G3:G18">
    <cfRule type="cellIs" dxfId="2" priority="1" operator="between">
      <formula>1</formula>
      <formula>5</formula>
    </cfRule>
    <cfRule type="cellIs" dxfId="1" priority="2" operator="between">
      <formula>6</formula>
      <formula>10</formula>
    </cfRule>
    <cfRule type="cellIs" dxfId="0" priority="3" operator="between">
      <formula>11</formula>
      <formula>20</formula>
    </cfRule>
  </conditionalFormatting>
  <dataValidations count="4">
    <dataValidation type="list" allowBlank="1" showInputMessage="1" showErrorMessage="1" sqref="E3:E18">
      <formula1>$E$20:$E$25</formula1>
    </dataValidation>
    <dataValidation type="list" allowBlank="1" showInputMessage="1" showErrorMessage="1" sqref="F3:F18">
      <formula1>$F$20:$F$22</formula1>
    </dataValidation>
    <dataValidation type="list" allowBlank="1" showInputMessage="1" showErrorMessage="1" sqref="L3:L16">
      <formula1>$L$20:$L$28</formula1>
    </dataValidation>
    <dataValidation type="list" allowBlank="1" showInputMessage="1" showErrorMessage="1" sqref="D3:D18">
      <formula1>$D$20:$D$25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P283"/>
  <sheetViews>
    <sheetView topLeftCell="A151" zoomScale="89" zoomScaleNormal="89" workbookViewId="0">
      <pane ySplit="4" topLeftCell="A245" activePane="bottomLeft" state="frozen"/>
      <selection activeCell="A151" sqref="A151"/>
      <selection pane="bottomLeft" activeCell="K276" sqref="K276"/>
    </sheetView>
  </sheetViews>
  <sheetFormatPr baseColWidth="10" defaultRowHeight="12.75"/>
  <cols>
    <col min="1" max="1" width="11" style="1" customWidth="1"/>
    <col min="2" max="15" width="11" style="1"/>
    <col min="16" max="16" width="2.875" style="1" customWidth="1"/>
    <col min="17" max="16384" width="11" style="1"/>
  </cols>
  <sheetData>
    <row r="1" ht="41.25" customHeight="1"/>
    <row r="2" ht="27" customHeight="1"/>
    <row r="3" ht="15" customHeight="1"/>
    <row r="4" ht="15" customHeight="1"/>
    <row r="5" ht="15" customHeight="1"/>
    <row r="6" ht="15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27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spans="1:15" ht="15" customHeight="1"/>
    <row r="146" spans="1:15" ht="15" customHeight="1"/>
    <row r="147" spans="1:15" ht="15" customHeight="1"/>
    <row r="148" spans="1:15" ht="15" customHeight="1"/>
    <row r="149" spans="1:15" ht="15" customHeight="1"/>
    <row r="150" spans="1:15" ht="15" customHeight="1" thickBot="1"/>
    <row r="151" spans="1:15" ht="15" customHeight="1">
      <c r="A151" s="612" t="s">
        <v>102</v>
      </c>
      <c r="B151" s="613"/>
      <c r="C151" s="613"/>
      <c r="D151" s="613"/>
      <c r="E151" s="613"/>
      <c r="F151" s="613"/>
      <c r="G151" s="613"/>
      <c r="H151" s="613"/>
      <c r="I151" s="613"/>
      <c r="J151" s="613"/>
      <c r="K151" s="613"/>
      <c r="L151" s="613"/>
      <c r="M151" s="613"/>
      <c r="N151" s="613"/>
      <c r="O151" s="614"/>
    </row>
    <row r="152" spans="1:15" ht="15" customHeight="1" thickBot="1">
      <c r="A152" s="615"/>
      <c r="B152" s="616"/>
      <c r="C152" s="616"/>
      <c r="D152" s="616"/>
      <c r="E152" s="616"/>
      <c r="F152" s="616"/>
      <c r="G152" s="616"/>
      <c r="H152" s="616"/>
      <c r="I152" s="616"/>
      <c r="J152" s="616"/>
      <c r="K152" s="616"/>
      <c r="L152" s="616"/>
      <c r="M152" s="616"/>
      <c r="N152" s="616"/>
      <c r="O152" s="617"/>
    </row>
    <row r="153" spans="1:15" ht="15" customHeight="1">
      <c r="A153" s="618"/>
      <c r="B153" s="619"/>
      <c r="C153" s="619"/>
      <c r="D153" s="619"/>
      <c r="E153" s="619"/>
      <c r="F153" s="619"/>
      <c r="G153" s="619"/>
      <c r="H153" s="619"/>
      <c r="I153" s="619"/>
      <c r="J153" s="619"/>
      <c r="K153" s="619"/>
      <c r="L153" s="619"/>
      <c r="M153" s="619"/>
      <c r="N153" s="619"/>
      <c r="O153" s="619"/>
    </row>
    <row r="154" spans="1:15" ht="27" customHeight="1">
      <c r="A154" s="605">
        <v>1</v>
      </c>
      <c r="B154" s="578" t="s">
        <v>121</v>
      </c>
      <c r="C154" s="579"/>
      <c r="D154" s="589" t="s">
        <v>371</v>
      </c>
      <c r="E154" s="589"/>
      <c r="F154" s="589"/>
      <c r="G154" s="589"/>
      <c r="H154" s="589"/>
      <c r="I154" s="589"/>
      <c r="J154" s="589"/>
      <c r="K154" s="589"/>
      <c r="L154" s="589"/>
      <c r="M154" s="589"/>
      <c r="N154" s="589"/>
      <c r="O154" s="589"/>
    </row>
    <row r="155" spans="1:15" ht="20.25" customHeight="1">
      <c r="A155" s="605"/>
      <c r="B155" s="580" t="s">
        <v>122</v>
      </c>
      <c r="C155" s="581"/>
      <c r="D155" s="582" t="s">
        <v>373</v>
      </c>
      <c r="E155" s="583"/>
      <c r="F155" s="583"/>
      <c r="G155" s="583"/>
      <c r="H155" s="583"/>
      <c r="I155" s="583"/>
      <c r="J155" s="583"/>
      <c r="K155" s="583"/>
      <c r="L155" s="583"/>
      <c r="M155" s="583"/>
      <c r="N155" s="583"/>
      <c r="O155" s="580"/>
    </row>
    <row r="156" spans="1:15" ht="15.75" customHeight="1">
      <c r="A156" s="605"/>
      <c r="B156" s="580" t="s">
        <v>123</v>
      </c>
      <c r="C156" s="581"/>
      <c r="D156" s="582" t="s">
        <v>374</v>
      </c>
      <c r="E156" s="583"/>
      <c r="F156" s="583"/>
      <c r="G156" s="583"/>
      <c r="H156" s="583"/>
      <c r="I156" s="583"/>
      <c r="J156" s="583"/>
      <c r="K156" s="583"/>
      <c r="L156" s="583"/>
      <c r="M156" s="583"/>
      <c r="N156" s="583"/>
      <c r="O156" s="580"/>
    </row>
    <row r="157" spans="1:15" ht="18.75" customHeight="1">
      <c r="A157" s="605"/>
      <c r="B157" s="584" t="s">
        <v>124</v>
      </c>
      <c r="C157" s="585"/>
      <c r="D157" s="586" t="s">
        <v>112</v>
      </c>
      <c r="E157" s="587"/>
      <c r="F157" s="587"/>
      <c r="G157" s="587"/>
      <c r="H157" s="587"/>
      <c r="I157" s="587"/>
      <c r="J157" s="587"/>
      <c r="K157" s="587"/>
      <c r="L157" s="587"/>
      <c r="M157" s="587"/>
      <c r="N157" s="587"/>
      <c r="O157" s="584"/>
    </row>
    <row r="158" spans="1:15" ht="15" customHeight="1" thickBot="1">
      <c r="A158" s="605"/>
      <c r="B158" s="37" t="s">
        <v>128</v>
      </c>
      <c r="C158" s="4">
        <v>0.9</v>
      </c>
      <c r="D158" s="37"/>
      <c r="E158" s="37"/>
      <c r="F158" s="37"/>
      <c r="G158" s="37"/>
      <c r="H158" s="37"/>
      <c r="I158" s="37"/>
      <c r="J158" s="588"/>
      <c r="K158" s="588"/>
      <c r="L158" s="588"/>
      <c r="M158" s="588"/>
      <c r="N158" s="588"/>
      <c r="O158" s="3"/>
    </row>
    <row r="159" spans="1:15" ht="15" customHeight="1" thickBot="1">
      <c r="A159" s="605"/>
      <c r="B159" s="570"/>
      <c r="C159" s="571"/>
      <c r="D159" s="6">
        <v>42736</v>
      </c>
      <c r="E159" s="6">
        <v>42767</v>
      </c>
      <c r="F159" s="6">
        <v>42795</v>
      </c>
      <c r="G159" s="437">
        <v>42826</v>
      </c>
      <c r="H159" s="437">
        <v>42856</v>
      </c>
      <c r="I159" s="443">
        <v>42887</v>
      </c>
      <c r="J159" s="444">
        <v>42917</v>
      </c>
      <c r="K159" s="59">
        <v>42948</v>
      </c>
      <c r="L159" s="6">
        <v>42979</v>
      </c>
      <c r="M159" s="6">
        <v>43009</v>
      </c>
      <c r="N159" s="6">
        <v>43040</v>
      </c>
      <c r="O159" s="6">
        <v>43070</v>
      </c>
    </row>
    <row r="160" spans="1:15" ht="15" customHeight="1">
      <c r="A160" s="605"/>
      <c r="B160" s="572" t="s">
        <v>125</v>
      </c>
      <c r="C160" s="572"/>
      <c r="D160" s="7">
        <v>32166</v>
      </c>
      <c r="E160" s="7">
        <v>34762</v>
      </c>
      <c r="F160" s="7">
        <v>35278</v>
      </c>
      <c r="G160" s="438">
        <v>28210</v>
      </c>
      <c r="H160" s="445">
        <v>35151</v>
      </c>
      <c r="I160" s="442">
        <v>36390</v>
      </c>
      <c r="J160" s="649">
        <v>31826</v>
      </c>
      <c r="K160" s="60"/>
      <c r="L160" s="7"/>
      <c r="M160" s="7"/>
      <c r="N160" s="7"/>
      <c r="O160" s="7"/>
    </row>
    <row r="161" spans="1:15" ht="15" customHeight="1" thickBot="1">
      <c r="A161" s="605"/>
      <c r="B161" s="573" t="s">
        <v>126</v>
      </c>
      <c r="C161" s="573"/>
      <c r="D161" s="8">
        <v>57982</v>
      </c>
      <c r="E161" s="8">
        <v>56805</v>
      </c>
      <c r="F161" s="8">
        <v>50196</v>
      </c>
      <c r="G161" s="439">
        <v>38505</v>
      </c>
      <c r="H161" s="446">
        <v>46019</v>
      </c>
      <c r="I161" s="442">
        <v>62919</v>
      </c>
      <c r="J161" s="447">
        <v>60202</v>
      </c>
      <c r="K161" s="61"/>
      <c r="L161" s="8"/>
      <c r="M161" s="8"/>
      <c r="N161" s="8"/>
      <c r="O161" s="8"/>
    </row>
    <row r="162" spans="1:15" ht="15" customHeight="1" thickBot="1">
      <c r="A162" s="605"/>
      <c r="B162" s="574" t="s">
        <v>127</v>
      </c>
      <c r="C162" s="574"/>
      <c r="D162" s="147">
        <f>D160/D161</f>
        <v>0.55475837328826183</v>
      </c>
      <c r="E162" s="147">
        <f t="shared" ref="E162:O162" si="0">E160/E161</f>
        <v>0.61195317313616759</v>
      </c>
      <c r="F162" s="147">
        <f t="shared" si="0"/>
        <v>0.70280500438281934</v>
      </c>
      <c r="G162" s="440">
        <f t="shared" si="0"/>
        <v>0.73263212569796132</v>
      </c>
      <c r="H162" s="440">
        <f t="shared" si="0"/>
        <v>0.76383667615550099</v>
      </c>
      <c r="I162" s="448">
        <f t="shared" si="0"/>
        <v>0.57836265674915366</v>
      </c>
      <c r="J162" s="647">
        <f t="shared" si="0"/>
        <v>0.52865353310521246</v>
      </c>
      <c r="K162" s="441" t="e">
        <f t="shared" si="0"/>
        <v>#DIV/0!</v>
      </c>
      <c r="L162" s="9" t="e">
        <f t="shared" si="0"/>
        <v>#DIV/0!</v>
      </c>
      <c r="M162" s="9" t="e">
        <f t="shared" si="0"/>
        <v>#DIV/0!</v>
      </c>
      <c r="N162" s="9" t="e">
        <f t="shared" si="0"/>
        <v>#DIV/0!</v>
      </c>
      <c r="O162" s="9" t="e">
        <f t="shared" si="0"/>
        <v>#DIV/0!</v>
      </c>
    </row>
    <row r="163" spans="1:15" ht="15" customHeight="1">
      <c r="B163" s="602"/>
      <c r="C163" s="602"/>
      <c r="D163" s="602"/>
      <c r="E163" s="602"/>
      <c r="F163" s="602"/>
      <c r="G163" s="602"/>
      <c r="H163" s="603"/>
      <c r="I163" s="603"/>
      <c r="J163" s="603"/>
      <c r="K163" s="602"/>
      <c r="L163" s="602"/>
      <c r="M163" s="602"/>
      <c r="N163" s="602"/>
      <c r="O163" s="602"/>
    </row>
    <row r="164" spans="1:15" ht="48" customHeight="1">
      <c r="A164" s="605">
        <v>2</v>
      </c>
      <c r="B164" s="578" t="s">
        <v>121</v>
      </c>
      <c r="C164" s="579"/>
      <c r="D164" s="589" t="s">
        <v>376</v>
      </c>
      <c r="E164" s="589"/>
      <c r="F164" s="589"/>
      <c r="G164" s="589"/>
      <c r="H164" s="589"/>
      <c r="I164" s="589"/>
      <c r="J164" s="589"/>
      <c r="K164" s="589"/>
      <c r="L164" s="589"/>
      <c r="M164" s="589"/>
      <c r="N164" s="589"/>
      <c r="O164" s="589"/>
    </row>
    <row r="165" spans="1:15" ht="15" customHeight="1">
      <c r="A165" s="605"/>
      <c r="B165" s="580" t="s">
        <v>122</v>
      </c>
      <c r="C165" s="581"/>
      <c r="D165" s="582" t="s">
        <v>379</v>
      </c>
      <c r="E165" s="583"/>
      <c r="F165" s="583"/>
      <c r="G165" s="583"/>
      <c r="H165" s="583"/>
      <c r="I165" s="583"/>
      <c r="J165" s="583"/>
      <c r="K165" s="583"/>
      <c r="L165" s="583"/>
      <c r="M165" s="583"/>
      <c r="N165" s="583"/>
      <c r="O165" s="580"/>
    </row>
    <row r="166" spans="1:15" ht="15" customHeight="1">
      <c r="A166" s="605"/>
      <c r="B166" s="580" t="s">
        <v>123</v>
      </c>
      <c r="C166" s="581"/>
      <c r="D166" s="582" t="s">
        <v>380</v>
      </c>
      <c r="E166" s="583"/>
      <c r="F166" s="583"/>
      <c r="G166" s="583"/>
      <c r="H166" s="583"/>
      <c r="I166" s="583"/>
      <c r="J166" s="583"/>
      <c r="K166" s="583"/>
      <c r="L166" s="583"/>
      <c r="M166" s="583"/>
      <c r="N166" s="583"/>
      <c r="O166" s="580"/>
    </row>
    <row r="167" spans="1:15" ht="15" customHeight="1">
      <c r="A167" s="605"/>
      <c r="B167" s="584" t="s">
        <v>124</v>
      </c>
      <c r="C167" s="585"/>
      <c r="D167" s="586" t="s">
        <v>378</v>
      </c>
      <c r="E167" s="587"/>
      <c r="F167" s="587"/>
      <c r="G167" s="587"/>
      <c r="H167" s="587"/>
      <c r="I167" s="587"/>
      <c r="J167" s="587"/>
      <c r="K167" s="587"/>
      <c r="L167" s="587"/>
      <c r="M167" s="587"/>
      <c r="N167" s="587"/>
      <c r="O167" s="584"/>
    </row>
    <row r="168" spans="1:15" ht="15" customHeight="1" thickBot="1">
      <c r="A168" s="605"/>
      <c r="B168" s="11" t="s">
        <v>128</v>
      </c>
      <c r="C168" s="4" t="s">
        <v>381</v>
      </c>
      <c r="D168" s="2"/>
      <c r="E168" s="2"/>
      <c r="F168" s="2"/>
      <c r="G168" s="2"/>
      <c r="H168" s="2"/>
      <c r="I168" s="2"/>
      <c r="J168" s="588"/>
      <c r="K168" s="588"/>
      <c r="L168" s="588"/>
      <c r="M168" s="588"/>
      <c r="N168" s="588"/>
      <c r="O168" s="3"/>
    </row>
    <row r="169" spans="1:15" ht="15" customHeight="1" thickBot="1">
      <c r="A169" s="605"/>
      <c r="B169" s="570"/>
      <c r="C169" s="570"/>
      <c r="D169" s="62">
        <v>42736</v>
      </c>
      <c r="E169" s="62">
        <v>42767</v>
      </c>
      <c r="F169" s="62">
        <v>42795</v>
      </c>
      <c r="G169" s="62">
        <v>42826</v>
      </c>
      <c r="H169" s="62">
        <v>42856</v>
      </c>
      <c r="I169" s="449">
        <v>42887</v>
      </c>
      <c r="J169" s="59">
        <v>42917</v>
      </c>
      <c r="K169" s="6">
        <v>42948</v>
      </c>
      <c r="L169" s="6">
        <v>42979</v>
      </c>
      <c r="M169" s="6">
        <v>43009</v>
      </c>
      <c r="N169" s="6">
        <v>43040</v>
      </c>
      <c r="O169" s="6">
        <v>43070</v>
      </c>
    </row>
    <row r="170" spans="1:15" ht="15" customHeight="1">
      <c r="A170" s="605"/>
      <c r="B170" s="572" t="s">
        <v>125</v>
      </c>
      <c r="C170" s="572"/>
      <c r="D170" s="64">
        <v>343593</v>
      </c>
      <c r="E170" s="64">
        <v>350721</v>
      </c>
      <c r="F170" s="64">
        <v>414473</v>
      </c>
      <c r="G170" s="64">
        <v>378321</v>
      </c>
      <c r="H170" s="63">
        <v>483373</v>
      </c>
      <c r="I170" s="451">
        <v>458224</v>
      </c>
      <c r="J170" s="649">
        <v>470552</v>
      </c>
      <c r="K170" s="7"/>
      <c r="L170" s="7"/>
      <c r="M170" s="7"/>
      <c r="N170" s="7"/>
      <c r="O170" s="7"/>
    </row>
    <row r="171" spans="1:15" ht="15" customHeight="1" thickBot="1">
      <c r="A171" s="605"/>
      <c r="B171" s="573" t="s">
        <v>126</v>
      </c>
      <c r="C171" s="573"/>
      <c r="D171" s="64">
        <v>13301</v>
      </c>
      <c r="E171" s="64">
        <v>15312</v>
      </c>
      <c r="F171" s="64">
        <v>17175</v>
      </c>
      <c r="G171" s="64">
        <v>14258</v>
      </c>
      <c r="H171" s="63">
        <v>15089</v>
      </c>
      <c r="I171" s="450">
        <v>13107</v>
      </c>
      <c r="J171" s="61">
        <v>12212</v>
      </c>
      <c r="K171" s="8"/>
      <c r="L171" s="8"/>
      <c r="M171" s="8"/>
      <c r="N171" s="8"/>
      <c r="O171" s="8"/>
    </row>
    <row r="172" spans="1:15" ht="15" customHeight="1" thickBot="1">
      <c r="A172" s="605"/>
      <c r="B172" s="574" t="s">
        <v>127</v>
      </c>
      <c r="C172" s="574"/>
      <c r="D172" s="148">
        <f>D170/D171</f>
        <v>25.832117885873242</v>
      </c>
      <c r="E172" s="148">
        <f t="shared" ref="E172:O172" si="1">E170/E171</f>
        <v>22.904976489028215</v>
      </c>
      <c r="F172" s="148">
        <f t="shared" si="1"/>
        <v>24.132343522561865</v>
      </c>
      <c r="G172" s="148">
        <f t="shared" si="1"/>
        <v>26.53394585495862</v>
      </c>
      <c r="H172" s="148">
        <f t="shared" si="1"/>
        <v>32.034793558221217</v>
      </c>
      <c r="I172" s="148">
        <f t="shared" si="1"/>
        <v>34.960250247959102</v>
      </c>
      <c r="J172" s="648">
        <f t="shared" si="1"/>
        <v>38.53193580085162</v>
      </c>
      <c r="K172" s="58" t="e">
        <f t="shared" si="1"/>
        <v>#DIV/0!</v>
      </c>
      <c r="L172" s="58" t="e">
        <f t="shared" si="1"/>
        <v>#DIV/0!</v>
      </c>
      <c r="M172" s="58" t="e">
        <f t="shared" si="1"/>
        <v>#DIV/0!</v>
      </c>
      <c r="N172" s="58" t="e">
        <f t="shared" si="1"/>
        <v>#DIV/0!</v>
      </c>
      <c r="O172" s="58" t="e">
        <f t="shared" si="1"/>
        <v>#DIV/0!</v>
      </c>
    </row>
    <row r="173" spans="1:15" ht="15" customHeight="1">
      <c r="A173" s="13"/>
    </row>
    <row r="174" spans="1:15" ht="45.75" customHeight="1">
      <c r="A174" s="605">
        <v>3</v>
      </c>
      <c r="B174" s="578" t="s">
        <v>121</v>
      </c>
      <c r="C174" s="579"/>
      <c r="D174" s="604" t="s">
        <v>383</v>
      </c>
      <c r="E174" s="604"/>
      <c r="F174" s="604"/>
      <c r="G174" s="604"/>
      <c r="H174" s="604"/>
      <c r="I174" s="604"/>
      <c r="J174" s="604"/>
      <c r="K174" s="604"/>
      <c r="L174" s="604"/>
      <c r="M174" s="604"/>
      <c r="N174" s="604"/>
      <c r="O174" s="604"/>
    </row>
    <row r="175" spans="1:15" ht="15" customHeight="1">
      <c r="A175" s="605"/>
      <c r="B175" s="580" t="s">
        <v>122</v>
      </c>
      <c r="C175" s="581"/>
      <c r="D175" s="582" t="s">
        <v>384</v>
      </c>
      <c r="E175" s="583"/>
      <c r="F175" s="583"/>
      <c r="G175" s="583"/>
      <c r="H175" s="583"/>
      <c r="I175" s="583"/>
      <c r="J175" s="583"/>
      <c r="K175" s="583"/>
      <c r="L175" s="583"/>
      <c r="M175" s="583"/>
      <c r="N175" s="583"/>
      <c r="O175" s="580"/>
    </row>
    <row r="176" spans="1:15" ht="15" customHeight="1">
      <c r="A176" s="605"/>
      <c r="B176" s="580" t="s">
        <v>123</v>
      </c>
      <c r="C176" s="581"/>
      <c r="D176" s="582" t="s">
        <v>385</v>
      </c>
      <c r="E176" s="583"/>
      <c r="F176" s="583"/>
      <c r="G176" s="583"/>
      <c r="H176" s="583"/>
      <c r="I176" s="583"/>
      <c r="J176" s="583"/>
      <c r="K176" s="583"/>
      <c r="L176" s="583"/>
      <c r="M176" s="583"/>
      <c r="N176" s="583"/>
      <c r="O176" s="580"/>
    </row>
    <row r="177" spans="1:15" ht="15" customHeight="1">
      <c r="A177" s="605"/>
      <c r="B177" s="584" t="s">
        <v>124</v>
      </c>
      <c r="C177" s="585"/>
      <c r="D177" s="586" t="s">
        <v>112</v>
      </c>
      <c r="E177" s="587"/>
      <c r="F177" s="587"/>
      <c r="G177" s="587"/>
      <c r="H177" s="587"/>
      <c r="I177" s="587"/>
      <c r="J177" s="587"/>
      <c r="K177" s="587"/>
      <c r="L177" s="587"/>
      <c r="M177" s="587"/>
      <c r="N177" s="587"/>
      <c r="O177" s="584"/>
    </row>
    <row r="178" spans="1:15" ht="16.5" customHeight="1" thickBot="1">
      <c r="A178" s="605"/>
      <c r="B178" s="11" t="s">
        <v>110</v>
      </c>
      <c r="C178" s="4">
        <v>0</v>
      </c>
      <c r="D178" s="2"/>
      <c r="E178" s="2"/>
      <c r="F178" s="2"/>
      <c r="G178" s="2"/>
      <c r="H178" s="2"/>
      <c r="I178" s="2"/>
      <c r="J178" s="588"/>
      <c r="K178" s="588"/>
      <c r="L178" s="588"/>
      <c r="M178" s="588"/>
      <c r="N178" s="588"/>
      <c r="O178" s="3"/>
    </row>
    <row r="179" spans="1:15" ht="15" customHeight="1" thickBot="1">
      <c r="A179" s="605"/>
      <c r="B179" s="570"/>
      <c r="C179" s="571"/>
      <c r="D179" s="6">
        <v>42736</v>
      </c>
      <c r="E179" s="6">
        <v>42767</v>
      </c>
      <c r="F179" s="6">
        <v>42795</v>
      </c>
      <c r="G179" s="6">
        <v>42826</v>
      </c>
      <c r="H179" s="6">
        <v>42856</v>
      </c>
      <c r="I179" s="6">
        <v>42887</v>
      </c>
      <c r="J179" s="6">
        <v>42917</v>
      </c>
      <c r="K179" s="6">
        <v>42948</v>
      </c>
      <c r="L179" s="6">
        <v>42979</v>
      </c>
      <c r="M179" s="6">
        <v>43009</v>
      </c>
      <c r="N179" s="6">
        <v>43040</v>
      </c>
      <c r="O179" s="6">
        <v>43070</v>
      </c>
    </row>
    <row r="180" spans="1:15" ht="15" customHeight="1">
      <c r="A180" s="605"/>
      <c r="B180" s="572" t="s">
        <v>125</v>
      </c>
      <c r="C180" s="572"/>
      <c r="D180" s="68">
        <v>17</v>
      </c>
      <c r="E180" s="68">
        <v>2</v>
      </c>
      <c r="F180" s="68">
        <v>9</v>
      </c>
      <c r="G180" s="69">
        <v>0</v>
      </c>
      <c r="H180" s="60">
        <v>2</v>
      </c>
      <c r="I180" s="7">
        <v>1</v>
      </c>
      <c r="J180" s="7">
        <v>0</v>
      </c>
      <c r="K180" s="7"/>
      <c r="L180" s="7"/>
      <c r="M180" s="7"/>
      <c r="N180" s="7"/>
      <c r="O180" s="7"/>
    </row>
    <row r="181" spans="1:15" ht="15" customHeight="1" thickBot="1">
      <c r="A181" s="605"/>
      <c r="B181" s="573" t="s">
        <v>126</v>
      </c>
      <c r="C181" s="573"/>
      <c r="D181" s="65">
        <v>10509</v>
      </c>
      <c r="E181" s="65">
        <v>12479</v>
      </c>
      <c r="F181" s="65">
        <v>12156</v>
      </c>
      <c r="G181" s="65">
        <v>11672</v>
      </c>
      <c r="H181" s="66">
        <v>12110</v>
      </c>
      <c r="I181" s="8">
        <v>10493</v>
      </c>
      <c r="J181" s="8">
        <v>9630</v>
      </c>
      <c r="K181" s="8"/>
      <c r="L181" s="8"/>
      <c r="M181" s="8"/>
      <c r="N181" s="8"/>
      <c r="O181" s="8"/>
    </row>
    <row r="182" spans="1:15" ht="15" customHeight="1" thickBot="1">
      <c r="A182" s="605"/>
      <c r="B182" s="574" t="s">
        <v>127</v>
      </c>
      <c r="C182" s="574"/>
      <c r="D182" s="67">
        <f>D180*100/D181/100</f>
        <v>1.6176610524312493E-3</v>
      </c>
      <c r="E182" s="67">
        <f t="shared" ref="E182:O182" si="2">E180*100/E181/100</f>
        <v>1.6026925234393784E-4</v>
      </c>
      <c r="F182" s="67">
        <f t="shared" si="2"/>
        <v>7.403751233958539E-4</v>
      </c>
      <c r="G182" s="67">
        <f t="shared" si="2"/>
        <v>0</v>
      </c>
      <c r="H182" s="67">
        <f t="shared" si="2"/>
        <v>1.6515276630883568E-4</v>
      </c>
      <c r="I182" s="67">
        <f t="shared" si="2"/>
        <v>9.5301629657867148E-5</v>
      </c>
      <c r="J182" s="67">
        <f t="shared" si="2"/>
        <v>0</v>
      </c>
      <c r="K182" s="67" t="e">
        <f t="shared" si="2"/>
        <v>#DIV/0!</v>
      </c>
      <c r="L182" s="67" t="e">
        <f t="shared" si="2"/>
        <v>#DIV/0!</v>
      </c>
      <c r="M182" s="67" t="e">
        <f t="shared" si="2"/>
        <v>#DIV/0!</v>
      </c>
      <c r="N182" s="67" t="e">
        <f t="shared" si="2"/>
        <v>#DIV/0!</v>
      </c>
      <c r="O182" s="67" t="e">
        <f t="shared" si="2"/>
        <v>#DIV/0!</v>
      </c>
    </row>
    <row r="183" spans="1:15" ht="15" customHeight="1">
      <c r="A183" s="13"/>
    </row>
    <row r="184" spans="1:15" ht="30.75" customHeight="1">
      <c r="A184" s="575">
        <v>4</v>
      </c>
      <c r="B184" s="578" t="s">
        <v>121</v>
      </c>
      <c r="C184" s="579"/>
      <c r="D184" s="589" t="s">
        <v>386</v>
      </c>
      <c r="E184" s="589"/>
      <c r="F184" s="589"/>
      <c r="G184" s="589"/>
      <c r="H184" s="589"/>
      <c r="I184" s="589"/>
      <c r="J184" s="589"/>
      <c r="K184" s="589"/>
      <c r="L184" s="589"/>
      <c r="M184" s="589"/>
      <c r="N184" s="589"/>
      <c r="O184" s="589"/>
    </row>
    <row r="185" spans="1:15" ht="15" customHeight="1">
      <c r="A185" s="576"/>
      <c r="B185" s="580" t="s">
        <v>122</v>
      </c>
      <c r="C185" s="581"/>
      <c r="D185" s="582" t="s">
        <v>387</v>
      </c>
      <c r="E185" s="583"/>
      <c r="F185" s="583"/>
      <c r="G185" s="583"/>
      <c r="H185" s="583"/>
      <c r="I185" s="583"/>
      <c r="J185" s="583"/>
      <c r="K185" s="583"/>
      <c r="L185" s="583"/>
      <c r="M185" s="583"/>
      <c r="N185" s="583"/>
      <c r="O185" s="580"/>
    </row>
    <row r="186" spans="1:15" ht="15" customHeight="1">
      <c r="A186" s="576"/>
      <c r="B186" s="580" t="s">
        <v>123</v>
      </c>
      <c r="C186" s="581"/>
      <c r="D186" s="582" t="s">
        <v>385</v>
      </c>
      <c r="E186" s="583"/>
      <c r="F186" s="583"/>
      <c r="G186" s="583"/>
      <c r="H186" s="583"/>
      <c r="I186" s="583"/>
      <c r="J186" s="583"/>
      <c r="K186" s="583"/>
      <c r="L186" s="583"/>
      <c r="M186" s="583"/>
      <c r="N186" s="583"/>
      <c r="O186" s="580"/>
    </row>
    <row r="187" spans="1:15" ht="15" customHeight="1">
      <c r="A187" s="576"/>
      <c r="B187" s="584" t="s">
        <v>124</v>
      </c>
      <c r="C187" s="585"/>
      <c r="D187" s="586" t="s">
        <v>112</v>
      </c>
      <c r="E187" s="587"/>
      <c r="F187" s="587"/>
      <c r="G187" s="587"/>
      <c r="H187" s="587"/>
      <c r="I187" s="587"/>
      <c r="J187" s="587"/>
      <c r="K187" s="587"/>
      <c r="L187" s="587"/>
      <c r="M187" s="587"/>
      <c r="N187" s="587"/>
      <c r="O187" s="584"/>
    </row>
    <row r="188" spans="1:15" ht="20.25" customHeight="1" thickBot="1">
      <c r="A188" s="576"/>
      <c r="B188" s="11" t="s">
        <v>110</v>
      </c>
      <c r="C188" s="4">
        <v>0</v>
      </c>
      <c r="D188" s="2"/>
      <c r="E188" s="2"/>
      <c r="F188" s="2"/>
      <c r="G188" s="2"/>
      <c r="H188" s="2"/>
      <c r="I188" s="2"/>
      <c r="J188" s="588"/>
      <c r="K188" s="588"/>
      <c r="L188" s="588"/>
      <c r="M188" s="588"/>
      <c r="N188" s="588"/>
      <c r="O188" s="3"/>
    </row>
    <row r="189" spans="1:15" ht="12.75" customHeight="1" thickBot="1">
      <c r="A189" s="576"/>
      <c r="B189" s="570"/>
      <c r="C189" s="571"/>
      <c r="D189" s="6">
        <v>42736</v>
      </c>
      <c r="E189" s="6">
        <v>42767</v>
      </c>
      <c r="F189" s="6">
        <v>42795</v>
      </c>
      <c r="G189" s="6">
        <v>42826</v>
      </c>
      <c r="H189" s="6">
        <v>42856</v>
      </c>
      <c r="I189" s="6">
        <v>42887</v>
      </c>
      <c r="J189" s="6">
        <v>42917</v>
      </c>
      <c r="K189" s="6">
        <v>42948</v>
      </c>
      <c r="L189" s="6">
        <v>42979</v>
      </c>
      <c r="M189" s="6">
        <v>43009</v>
      </c>
      <c r="N189" s="6">
        <v>43040</v>
      </c>
      <c r="O189" s="6">
        <v>43070</v>
      </c>
    </row>
    <row r="190" spans="1:15" ht="13.5" customHeight="1">
      <c r="A190" s="576"/>
      <c r="B190" s="572" t="s">
        <v>125</v>
      </c>
      <c r="C190" s="572"/>
      <c r="D190" s="70">
        <v>0</v>
      </c>
      <c r="E190" s="70">
        <v>17</v>
      </c>
      <c r="F190" s="70">
        <v>22</v>
      </c>
      <c r="G190" s="70">
        <v>0</v>
      </c>
      <c r="H190" s="7">
        <v>0</v>
      </c>
      <c r="I190" s="7">
        <v>16</v>
      </c>
      <c r="J190" s="7">
        <v>26</v>
      </c>
      <c r="K190" s="7"/>
      <c r="L190" s="7"/>
      <c r="M190" s="7"/>
      <c r="N190" s="7"/>
      <c r="O190" s="7"/>
    </row>
    <row r="191" spans="1:15" ht="18" customHeight="1" thickBot="1">
      <c r="A191" s="576"/>
      <c r="B191" s="573" t="s">
        <v>126</v>
      </c>
      <c r="C191" s="573"/>
      <c r="D191" s="71">
        <v>10509</v>
      </c>
      <c r="E191" s="71">
        <v>12479</v>
      </c>
      <c r="F191" s="71">
        <v>12156</v>
      </c>
      <c r="G191" s="71">
        <v>11672</v>
      </c>
      <c r="H191" s="8">
        <v>12110</v>
      </c>
      <c r="I191" s="8">
        <v>10493</v>
      </c>
      <c r="J191" s="8">
        <v>9630</v>
      </c>
      <c r="K191" s="8"/>
      <c r="L191" s="8"/>
      <c r="M191" s="8"/>
      <c r="N191" s="8"/>
      <c r="O191" s="8"/>
    </row>
    <row r="192" spans="1:15" ht="13.5" thickBot="1">
      <c r="A192" s="577"/>
      <c r="B192" s="574" t="s">
        <v>127</v>
      </c>
      <c r="C192" s="574"/>
      <c r="D192" s="9">
        <f>D190*100/D191/100</f>
        <v>0</v>
      </c>
      <c r="E192" s="9">
        <f t="shared" ref="E192:O192" si="3">E190*100/E191/100</f>
        <v>1.3622886449234713E-3</v>
      </c>
      <c r="F192" s="9">
        <f t="shared" si="3"/>
        <v>1.8098058571898651E-3</v>
      </c>
      <c r="G192" s="9">
        <f t="shared" si="3"/>
        <v>0</v>
      </c>
      <c r="H192" s="9">
        <f t="shared" si="3"/>
        <v>0</v>
      </c>
      <c r="I192" s="9">
        <f t="shared" si="3"/>
        <v>1.5248260745258744E-3</v>
      </c>
      <c r="J192" s="9">
        <f t="shared" si="3"/>
        <v>2.6998961578400833E-3</v>
      </c>
      <c r="K192" s="9" t="e">
        <f t="shared" si="3"/>
        <v>#DIV/0!</v>
      </c>
      <c r="L192" s="9" t="e">
        <f t="shared" si="3"/>
        <v>#DIV/0!</v>
      </c>
      <c r="M192" s="9" t="e">
        <f t="shared" si="3"/>
        <v>#DIV/0!</v>
      </c>
      <c r="N192" s="9" t="e">
        <f t="shared" si="3"/>
        <v>#DIV/0!</v>
      </c>
      <c r="O192" s="9" t="e">
        <f t="shared" si="3"/>
        <v>#DIV/0!</v>
      </c>
    </row>
    <row r="193" spans="1:15" ht="19.5" customHeight="1">
      <c r="A193" s="13"/>
      <c r="D193" s="5"/>
    </row>
    <row r="194" spans="1:15" ht="15.75" customHeight="1">
      <c r="A194" s="575">
        <v>5</v>
      </c>
      <c r="B194" s="578" t="s">
        <v>121</v>
      </c>
      <c r="C194" s="579"/>
      <c r="D194" s="589" t="s">
        <v>389</v>
      </c>
      <c r="E194" s="589"/>
      <c r="F194" s="589"/>
      <c r="G194" s="589"/>
      <c r="H194" s="589"/>
      <c r="I194" s="589"/>
      <c r="J194" s="589"/>
      <c r="K194" s="589"/>
      <c r="L194" s="589"/>
      <c r="M194" s="589"/>
      <c r="N194" s="589"/>
      <c r="O194" s="589"/>
    </row>
    <row r="195" spans="1:15" ht="15">
      <c r="A195" s="576"/>
      <c r="B195" s="580" t="s">
        <v>122</v>
      </c>
      <c r="C195" s="581"/>
      <c r="D195" s="599" t="s">
        <v>390</v>
      </c>
      <c r="E195" s="600"/>
      <c r="F195" s="600"/>
      <c r="G195" s="600"/>
      <c r="H195" s="600"/>
      <c r="I195" s="600"/>
      <c r="J195" s="600"/>
      <c r="K195" s="600"/>
      <c r="L195" s="600"/>
      <c r="M195" s="600"/>
      <c r="N195" s="600"/>
      <c r="O195" s="601"/>
    </row>
    <row r="196" spans="1:15" ht="15">
      <c r="A196" s="576"/>
      <c r="B196" s="580" t="s">
        <v>123</v>
      </c>
      <c r="C196" s="581"/>
      <c r="D196" s="599" t="s">
        <v>144</v>
      </c>
      <c r="E196" s="600"/>
      <c r="F196" s="600"/>
      <c r="G196" s="600"/>
      <c r="H196" s="600"/>
      <c r="I196" s="600"/>
      <c r="J196" s="600"/>
      <c r="K196" s="600"/>
      <c r="L196" s="600"/>
      <c r="M196" s="600"/>
      <c r="N196" s="600"/>
      <c r="O196" s="601"/>
    </row>
    <row r="197" spans="1:15" ht="15">
      <c r="A197" s="576"/>
      <c r="B197" s="584" t="s">
        <v>124</v>
      </c>
      <c r="C197" s="585"/>
      <c r="D197" s="596" t="s">
        <v>112</v>
      </c>
      <c r="E197" s="597"/>
      <c r="F197" s="597"/>
      <c r="G197" s="597"/>
      <c r="H197" s="597"/>
      <c r="I197" s="597"/>
      <c r="J197" s="597"/>
      <c r="K197" s="597"/>
      <c r="L197" s="597"/>
      <c r="M197" s="597"/>
      <c r="N197" s="597"/>
      <c r="O197" s="598"/>
    </row>
    <row r="198" spans="1:15" ht="16.5" thickBot="1">
      <c r="A198" s="576"/>
      <c r="B198" s="11" t="s">
        <v>110</v>
      </c>
      <c r="C198" s="2">
        <v>0</v>
      </c>
      <c r="D198" s="2"/>
      <c r="E198" s="2"/>
      <c r="F198" s="2"/>
      <c r="G198" s="2"/>
      <c r="H198" s="2"/>
      <c r="I198" s="2"/>
      <c r="J198" s="588"/>
      <c r="K198" s="588"/>
      <c r="L198" s="588"/>
      <c r="M198" s="588"/>
      <c r="N198" s="588"/>
      <c r="O198" s="3"/>
    </row>
    <row r="199" spans="1:15" ht="13.5" thickBot="1">
      <c r="A199" s="576"/>
      <c r="B199" s="570"/>
      <c r="C199" s="571"/>
      <c r="D199" s="6">
        <v>42736</v>
      </c>
      <c r="E199" s="6">
        <v>42767</v>
      </c>
      <c r="F199" s="6">
        <v>42795</v>
      </c>
      <c r="G199" s="6">
        <v>42826</v>
      </c>
      <c r="H199" s="6">
        <v>42856</v>
      </c>
      <c r="I199" s="6">
        <v>42887</v>
      </c>
      <c r="J199" s="6">
        <v>42917</v>
      </c>
      <c r="K199" s="6">
        <v>42948</v>
      </c>
      <c r="L199" s="6">
        <v>42979</v>
      </c>
      <c r="M199" s="6">
        <v>43009</v>
      </c>
      <c r="N199" s="6">
        <v>43040</v>
      </c>
      <c r="O199" s="6">
        <v>43070</v>
      </c>
    </row>
    <row r="200" spans="1:15">
      <c r="A200" s="576"/>
      <c r="B200" s="572" t="s">
        <v>125</v>
      </c>
      <c r="C200" s="572"/>
      <c r="D200" s="7">
        <v>1</v>
      </c>
      <c r="E200" s="7">
        <v>6</v>
      </c>
      <c r="F200" s="7">
        <v>98</v>
      </c>
      <c r="G200" s="7">
        <v>1</v>
      </c>
      <c r="H200" s="7">
        <v>0</v>
      </c>
      <c r="I200" s="7">
        <v>0</v>
      </c>
      <c r="J200" s="7">
        <v>0</v>
      </c>
      <c r="K200" s="7"/>
      <c r="L200" s="7"/>
      <c r="M200" s="7"/>
      <c r="N200" s="7"/>
      <c r="O200" s="7"/>
    </row>
    <row r="201" spans="1:15" ht="12.75" customHeight="1" thickBot="1">
      <c r="A201" s="576"/>
      <c r="B201" s="573" t="s">
        <v>126</v>
      </c>
      <c r="C201" s="573"/>
      <c r="D201" s="73">
        <v>10509</v>
      </c>
      <c r="E201" s="73">
        <v>12479</v>
      </c>
      <c r="F201" s="73">
        <v>12156</v>
      </c>
      <c r="G201" s="73">
        <v>11672</v>
      </c>
      <c r="H201" s="70">
        <v>12110</v>
      </c>
      <c r="I201" s="61">
        <v>10493</v>
      </c>
      <c r="J201" s="8">
        <v>9630</v>
      </c>
      <c r="K201" s="8"/>
      <c r="L201" s="8"/>
      <c r="M201" s="8"/>
      <c r="N201" s="8"/>
      <c r="O201" s="8"/>
    </row>
    <row r="202" spans="1:15" ht="13.5" thickBot="1">
      <c r="A202" s="577"/>
      <c r="B202" s="574" t="s">
        <v>127</v>
      </c>
      <c r="C202" s="574"/>
      <c r="D202" s="72">
        <f t="shared" ref="D202:O202" si="4">D200/D201</f>
        <v>9.5156532495955853E-5</v>
      </c>
      <c r="E202" s="72">
        <f t="shared" si="4"/>
        <v>4.8080775703181346E-4</v>
      </c>
      <c r="F202" s="149">
        <f t="shared" si="4"/>
        <v>8.0618624547548531E-3</v>
      </c>
      <c r="G202" s="72">
        <f t="shared" si="4"/>
        <v>8.5675119945167929E-5</v>
      </c>
      <c r="H202" s="72">
        <f t="shared" si="4"/>
        <v>0</v>
      </c>
      <c r="I202" s="72">
        <f t="shared" si="4"/>
        <v>0</v>
      </c>
      <c r="J202" s="72">
        <f t="shared" si="4"/>
        <v>0</v>
      </c>
      <c r="K202" s="72" t="e">
        <f t="shared" si="4"/>
        <v>#DIV/0!</v>
      </c>
      <c r="L202" s="72" t="e">
        <f t="shared" si="4"/>
        <v>#DIV/0!</v>
      </c>
      <c r="M202" s="72" t="e">
        <f t="shared" si="4"/>
        <v>#DIV/0!</v>
      </c>
      <c r="N202" s="72" t="e">
        <f t="shared" si="4"/>
        <v>#DIV/0!</v>
      </c>
      <c r="O202" s="72" t="e">
        <f t="shared" si="4"/>
        <v>#DIV/0!</v>
      </c>
    </row>
    <row r="203" spans="1:15">
      <c r="A203" s="13"/>
    </row>
    <row r="204" spans="1:15" ht="21.75" customHeight="1">
      <c r="A204" s="575">
        <v>6</v>
      </c>
      <c r="B204" s="578" t="s">
        <v>121</v>
      </c>
      <c r="C204" s="579"/>
      <c r="D204" s="589" t="s">
        <v>392</v>
      </c>
      <c r="E204" s="589"/>
      <c r="F204" s="589"/>
      <c r="G204" s="589"/>
      <c r="H204" s="589"/>
      <c r="I204" s="589"/>
      <c r="J204" s="589"/>
      <c r="K204" s="589"/>
      <c r="L204" s="589"/>
      <c r="M204" s="589"/>
      <c r="N204" s="589"/>
      <c r="O204" s="589"/>
    </row>
    <row r="205" spans="1:15" ht="18" customHeight="1">
      <c r="A205" s="576"/>
      <c r="B205" s="580" t="s">
        <v>122</v>
      </c>
      <c r="C205" s="581"/>
      <c r="D205" s="582" t="s">
        <v>393</v>
      </c>
      <c r="E205" s="583"/>
      <c r="F205" s="583"/>
      <c r="G205" s="583"/>
      <c r="H205" s="583"/>
      <c r="I205" s="583"/>
      <c r="J205" s="583"/>
      <c r="K205" s="583"/>
      <c r="L205" s="583"/>
      <c r="M205" s="583"/>
      <c r="N205" s="583"/>
      <c r="O205" s="580"/>
    </row>
    <row r="206" spans="1:15" ht="15">
      <c r="A206" s="576"/>
      <c r="B206" s="580" t="s">
        <v>123</v>
      </c>
      <c r="C206" s="581"/>
      <c r="D206" s="582" t="s">
        <v>145</v>
      </c>
      <c r="E206" s="583"/>
      <c r="F206" s="583"/>
      <c r="G206" s="583"/>
      <c r="H206" s="583"/>
      <c r="I206" s="583"/>
      <c r="J206" s="583"/>
      <c r="K206" s="583"/>
      <c r="L206" s="583"/>
      <c r="M206" s="583"/>
      <c r="N206" s="583"/>
      <c r="O206" s="580"/>
    </row>
    <row r="207" spans="1:15" ht="15">
      <c r="A207" s="576"/>
      <c r="B207" s="584" t="s">
        <v>124</v>
      </c>
      <c r="C207" s="585"/>
      <c r="D207" s="593"/>
      <c r="E207" s="594"/>
      <c r="F207" s="594"/>
      <c r="G207" s="594"/>
      <c r="H207" s="594"/>
      <c r="I207" s="594"/>
      <c r="J207" s="594"/>
      <c r="K207" s="594"/>
      <c r="L207" s="594"/>
      <c r="M207" s="594"/>
      <c r="N207" s="594"/>
      <c r="O207" s="595"/>
    </row>
    <row r="208" spans="1:15" ht="16.5" thickBot="1">
      <c r="A208" s="576"/>
      <c r="B208" s="11" t="s">
        <v>110</v>
      </c>
      <c r="C208" s="2">
        <v>96</v>
      </c>
      <c r="D208" s="2"/>
      <c r="E208" s="2"/>
      <c r="F208" s="2"/>
      <c r="G208" s="2"/>
      <c r="H208" s="2"/>
      <c r="I208" s="2"/>
      <c r="J208" s="588"/>
      <c r="K208" s="588"/>
      <c r="L208" s="588"/>
      <c r="M208" s="588"/>
      <c r="N208" s="588"/>
      <c r="O208" s="3"/>
    </row>
    <row r="209" spans="1:15" ht="13.5" thickBot="1">
      <c r="A209" s="576"/>
      <c r="B209" s="570"/>
      <c r="C209" s="571"/>
      <c r="D209" s="6">
        <v>42736</v>
      </c>
      <c r="E209" s="6">
        <v>42767</v>
      </c>
      <c r="F209" s="6">
        <v>42795</v>
      </c>
      <c r="G209" s="6">
        <v>42826</v>
      </c>
      <c r="H209" s="437">
        <v>42856</v>
      </c>
      <c r="I209" s="454">
        <v>42887</v>
      </c>
      <c r="J209" s="59">
        <v>42917</v>
      </c>
      <c r="K209" s="6">
        <v>42948</v>
      </c>
      <c r="L209" s="6">
        <v>42979</v>
      </c>
      <c r="M209" s="6">
        <v>43009</v>
      </c>
      <c r="N209" s="6">
        <v>43040</v>
      </c>
      <c r="O209" s="6">
        <v>43070</v>
      </c>
    </row>
    <row r="210" spans="1:15" ht="15">
      <c r="A210" s="576"/>
      <c r="B210" s="572" t="s">
        <v>125</v>
      </c>
      <c r="C210" s="572"/>
      <c r="D210" s="7">
        <v>4624</v>
      </c>
      <c r="E210" s="7">
        <v>4718</v>
      </c>
      <c r="F210" s="7">
        <v>5083</v>
      </c>
      <c r="G210" s="7">
        <v>3996</v>
      </c>
      <c r="H210" s="438">
        <v>4226</v>
      </c>
      <c r="I210" s="455">
        <v>4074</v>
      </c>
      <c r="J210" s="60">
        <v>3444</v>
      </c>
      <c r="K210" s="7"/>
      <c r="L210" s="7"/>
      <c r="M210" s="7"/>
      <c r="N210" s="7"/>
      <c r="O210" s="7"/>
    </row>
    <row r="211" spans="1:15" ht="15.75" thickBot="1">
      <c r="A211" s="576"/>
      <c r="B211" s="573" t="s">
        <v>126</v>
      </c>
      <c r="C211" s="573"/>
      <c r="D211" s="75">
        <v>4817</v>
      </c>
      <c r="E211" s="76">
        <v>4766</v>
      </c>
      <c r="F211" s="76">
        <v>5187</v>
      </c>
      <c r="G211" s="76">
        <v>4078</v>
      </c>
      <c r="H211" s="439">
        <v>4313</v>
      </c>
      <c r="I211" s="453">
        <v>4158</v>
      </c>
      <c r="J211" s="61">
        <v>3588</v>
      </c>
      <c r="K211" s="8"/>
      <c r="L211" s="8"/>
      <c r="M211" s="8"/>
      <c r="N211" s="8"/>
      <c r="O211" s="8"/>
    </row>
    <row r="212" spans="1:15" ht="13.5" thickBot="1">
      <c r="A212" s="577"/>
      <c r="B212" s="574" t="s">
        <v>127</v>
      </c>
      <c r="C212" s="574"/>
      <c r="D212" s="9">
        <f>D210/D211</f>
        <v>0.95993356861116874</v>
      </c>
      <c r="E212" s="9">
        <f t="shared" ref="E212:O212" si="5">E210/E211</f>
        <v>0.98992866135123792</v>
      </c>
      <c r="F212" s="9">
        <f t="shared" si="5"/>
        <v>0.97994987468671679</v>
      </c>
      <c r="G212" s="9">
        <f t="shared" si="5"/>
        <v>0.97989210397253557</v>
      </c>
      <c r="H212" s="452">
        <f t="shared" si="5"/>
        <v>0.97982842568977513</v>
      </c>
      <c r="I212" s="9">
        <f t="shared" si="5"/>
        <v>0.97979797979797978</v>
      </c>
      <c r="J212" s="441">
        <f t="shared" si="5"/>
        <v>0.95986622073578598</v>
      </c>
      <c r="K212" s="9" t="e">
        <f t="shared" si="5"/>
        <v>#DIV/0!</v>
      </c>
      <c r="L212" s="9" t="e">
        <f t="shared" si="5"/>
        <v>#DIV/0!</v>
      </c>
      <c r="M212" s="9" t="e">
        <f t="shared" si="5"/>
        <v>#DIV/0!</v>
      </c>
      <c r="N212" s="9" t="e">
        <f t="shared" si="5"/>
        <v>#DIV/0!</v>
      </c>
      <c r="O212" s="9" t="e">
        <f t="shared" si="5"/>
        <v>#DIV/0!</v>
      </c>
    </row>
    <row r="213" spans="1:15">
      <c r="A213" s="13"/>
    </row>
    <row r="214" spans="1:15" ht="22.5" customHeight="1">
      <c r="A214" s="575">
        <v>7</v>
      </c>
      <c r="B214" s="578" t="s">
        <v>121</v>
      </c>
      <c r="C214" s="579"/>
      <c r="D214" s="589" t="s">
        <v>394</v>
      </c>
      <c r="E214" s="589"/>
      <c r="F214" s="589"/>
      <c r="G214" s="589"/>
      <c r="H214" s="589"/>
      <c r="I214" s="589"/>
      <c r="J214" s="589"/>
      <c r="K214" s="589"/>
      <c r="L214" s="589"/>
      <c r="M214" s="589"/>
      <c r="N214" s="589"/>
      <c r="O214" s="589"/>
    </row>
    <row r="215" spans="1:15" ht="15">
      <c r="A215" s="576"/>
      <c r="B215" s="580" t="s">
        <v>122</v>
      </c>
      <c r="C215" s="581"/>
      <c r="D215" s="582" t="s">
        <v>394</v>
      </c>
      <c r="E215" s="583"/>
      <c r="F215" s="583"/>
      <c r="G215" s="583"/>
      <c r="H215" s="583"/>
      <c r="I215" s="583"/>
      <c r="J215" s="583"/>
      <c r="K215" s="583"/>
      <c r="L215" s="583"/>
      <c r="M215" s="583"/>
      <c r="N215" s="583"/>
      <c r="O215" s="580"/>
    </row>
    <row r="216" spans="1:15" ht="15">
      <c r="A216" s="576"/>
      <c r="B216" s="580" t="s">
        <v>123</v>
      </c>
      <c r="C216" s="581"/>
      <c r="D216" s="582" t="s">
        <v>146</v>
      </c>
      <c r="E216" s="583"/>
      <c r="F216" s="583"/>
      <c r="G216" s="583"/>
      <c r="H216" s="583"/>
      <c r="I216" s="583"/>
      <c r="J216" s="583"/>
      <c r="K216" s="583"/>
      <c r="L216" s="583"/>
      <c r="M216" s="583"/>
      <c r="N216" s="583"/>
      <c r="O216" s="580"/>
    </row>
    <row r="217" spans="1:15" ht="15">
      <c r="A217" s="576"/>
      <c r="B217" s="584" t="s">
        <v>124</v>
      </c>
      <c r="C217" s="585"/>
      <c r="D217" s="593"/>
      <c r="E217" s="594"/>
      <c r="F217" s="594"/>
      <c r="G217" s="594"/>
      <c r="H217" s="594"/>
      <c r="I217" s="594"/>
      <c r="J217" s="594"/>
      <c r="K217" s="594"/>
      <c r="L217" s="594"/>
      <c r="M217" s="594"/>
      <c r="N217" s="594"/>
      <c r="O217" s="595"/>
    </row>
    <row r="218" spans="1:15" ht="16.5" thickBot="1">
      <c r="A218" s="576"/>
      <c r="B218" s="11" t="s">
        <v>110</v>
      </c>
      <c r="C218" s="4">
        <v>0</v>
      </c>
      <c r="D218" s="2"/>
      <c r="E218" s="2"/>
      <c r="F218" s="2"/>
      <c r="G218" s="2"/>
      <c r="H218" s="2"/>
      <c r="I218" s="2"/>
      <c r="J218" s="588"/>
      <c r="K218" s="588"/>
      <c r="L218" s="588"/>
      <c r="M218" s="588"/>
      <c r="N218" s="588"/>
      <c r="O218" s="3"/>
    </row>
    <row r="219" spans="1:15" ht="13.5" thickBot="1">
      <c r="A219" s="576"/>
      <c r="B219" s="570"/>
      <c r="C219" s="571"/>
      <c r="D219" s="6">
        <v>42736</v>
      </c>
      <c r="E219" s="6">
        <v>42767</v>
      </c>
      <c r="F219" s="6">
        <v>42795</v>
      </c>
      <c r="G219" s="6">
        <v>42826</v>
      </c>
      <c r="H219" s="6">
        <v>42856</v>
      </c>
      <c r="I219" s="6">
        <v>42887</v>
      </c>
      <c r="J219" s="6">
        <v>42917</v>
      </c>
      <c r="K219" s="6">
        <v>42948</v>
      </c>
      <c r="L219" s="6">
        <v>42979</v>
      </c>
      <c r="M219" s="6">
        <v>43009</v>
      </c>
      <c r="N219" s="6">
        <v>43040</v>
      </c>
      <c r="O219" s="6">
        <v>43070</v>
      </c>
    </row>
    <row r="220" spans="1:15" ht="15">
      <c r="A220" s="576"/>
      <c r="B220" s="572" t="s">
        <v>125</v>
      </c>
      <c r="C220" s="572"/>
      <c r="D220" s="77">
        <v>1</v>
      </c>
      <c r="E220" s="77">
        <v>0</v>
      </c>
      <c r="F220" s="77">
        <v>2</v>
      </c>
      <c r="G220" s="77">
        <v>0</v>
      </c>
      <c r="H220" s="60">
        <v>0</v>
      </c>
      <c r="I220" s="7">
        <v>1</v>
      </c>
      <c r="J220" s="7">
        <v>0</v>
      </c>
      <c r="K220" s="7"/>
      <c r="L220" s="7"/>
      <c r="M220" s="7"/>
      <c r="N220" s="7"/>
      <c r="O220" s="7"/>
    </row>
    <row r="221" spans="1:15" ht="15.75" thickBot="1">
      <c r="A221" s="576"/>
      <c r="B221" s="573" t="s">
        <v>126</v>
      </c>
      <c r="C221" s="573"/>
      <c r="D221" s="73">
        <v>10509</v>
      </c>
      <c r="E221" s="73">
        <v>12479</v>
      </c>
      <c r="F221" s="73">
        <v>12156</v>
      </c>
      <c r="G221" s="73">
        <v>11672</v>
      </c>
      <c r="H221" s="61">
        <v>12110</v>
      </c>
      <c r="I221" s="8">
        <v>10493</v>
      </c>
      <c r="J221" s="8">
        <v>9630</v>
      </c>
      <c r="K221" s="8"/>
      <c r="L221" s="8"/>
      <c r="M221" s="8"/>
      <c r="N221" s="8"/>
      <c r="O221" s="8"/>
    </row>
    <row r="222" spans="1:15" ht="13.5" thickBot="1">
      <c r="A222" s="577"/>
      <c r="B222" s="574" t="s">
        <v>127</v>
      </c>
      <c r="C222" s="574"/>
      <c r="D222" s="72">
        <f>D220/D221</f>
        <v>9.5156532495955853E-5</v>
      </c>
      <c r="E222" s="72">
        <f>E220/E221</f>
        <v>0</v>
      </c>
      <c r="F222" s="72">
        <f>F220/F221</f>
        <v>1.6452780519907864E-4</v>
      </c>
      <c r="G222" s="72">
        <f t="shared" ref="G222:O222" si="6">G220/G221</f>
        <v>0</v>
      </c>
      <c r="H222" s="72">
        <f t="shared" si="6"/>
        <v>0</v>
      </c>
      <c r="I222" s="72">
        <f t="shared" si="6"/>
        <v>9.5301629657867148E-5</v>
      </c>
      <c r="J222" s="72">
        <f t="shared" si="6"/>
        <v>0</v>
      </c>
      <c r="K222" s="72" t="e">
        <f t="shared" si="6"/>
        <v>#DIV/0!</v>
      </c>
      <c r="L222" s="72" t="e">
        <f t="shared" si="6"/>
        <v>#DIV/0!</v>
      </c>
      <c r="M222" s="72" t="e">
        <f t="shared" si="6"/>
        <v>#DIV/0!</v>
      </c>
      <c r="N222" s="72" t="e">
        <f t="shared" si="6"/>
        <v>#DIV/0!</v>
      </c>
      <c r="O222" s="72" t="e">
        <f t="shared" si="6"/>
        <v>#DIV/0!</v>
      </c>
    </row>
    <row r="223" spans="1:15">
      <c r="A223" s="13"/>
    </row>
    <row r="224" spans="1:15" ht="15" customHeight="1">
      <c r="A224" s="575">
        <v>8</v>
      </c>
      <c r="B224" s="578" t="s">
        <v>121</v>
      </c>
      <c r="C224" s="579"/>
      <c r="D224" s="589" t="s">
        <v>147</v>
      </c>
      <c r="E224" s="589"/>
      <c r="F224" s="589"/>
      <c r="G224" s="589"/>
      <c r="H224" s="589"/>
      <c r="I224" s="589"/>
      <c r="J224" s="589"/>
      <c r="K224" s="589"/>
      <c r="L224" s="589"/>
      <c r="M224" s="589"/>
      <c r="N224" s="589"/>
      <c r="O224" s="589"/>
    </row>
    <row r="225" spans="1:15" ht="15">
      <c r="A225" s="576"/>
      <c r="B225" s="580" t="s">
        <v>122</v>
      </c>
      <c r="C225" s="581"/>
      <c r="D225" s="582" t="s">
        <v>129</v>
      </c>
      <c r="E225" s="583"/>
      <c r="F225" s="583"/>
      <c r="G225" s="583"/>
      <c r="H225" s="583"/>
      <c r="I225" s="583"/>
      <c r="J225" s="583"/>
      <c r="K225" s="583"/>
      <c r="L225" s="583"/>
      <c r="M225" s="583"/>
      <c r="N225" s="583"/>
      <c r="O225" s="580"/>
    </row>
    <row r="226" spans="1:15" ht="15">
      <c r="A226" s="576"/>
      <c r="B226" s="580" t="s">
        <v>123</v>
      </c>
      <c r="C226" s="581"/>
      <c r="D226" s="582" t="s">
        <v>130</v>
      </c>
      <c r="E226" s="583"/>
      <c r="F226" s="583"/>
      <c r="G226" s="583"/>
      <c r="H226" s="583"/>
      <c r="I226" s="583"/>
      <c r="J226" s="583"/>
      <c r="K226" s="583"/>
      <c r="L226" s="583"/>
      <c r="M226" s="583"/>
      <c r="N226" s="583"/>
      <c r="O226" s="580"/>
    </row>
    <row r="227" spans="1:15" ht="15">
      <c r="A227" s="576"/>
      <c r="B227" s="584" t="s">
        <v>124</v>
      </c>
      <c r="C227" s="585"/>
      <c r="D227" s="586" t="s">
        <v>112</v>
      </c>
      <c r="E227" s="587"/>
      <c r="F227" s="587"/>
      <c r="G227" s="587"/>
      <c r="H227" s="587"/>
      <c r="I227" s="587"/>
      <c r="J227" s="587"/>
      <c r="K227" s="587"/>
      <c r="L227" s="587"/>
      <c r="M227" s="587"/>
      <c r="N227" s="587"/>
      <c r="O227" s="584"/>
    </row>
    <row r="228" spans="1:15" ht="16.5" thickBot="1">
      <c r="A228" s="576"/>
      <c r="B228" s="11" t="s">
        <v>110</v>
      </c>
      <c r="C228" s="4">
        <v>0</v>
      </c>
      <c r="D228" s="2"/>
      <c r="E228" s="2"/>
      <c r="F228" s="2"/>
      <c r="G228" s="2"/>
      <c r="H228" s="2"/>
      <c r="I228" s="2"/>
      <c r="J228" s="588"/>
      <c r="K228" s="588"/>
      <c r="L228" s="588"/>
      <c r="M228" s="588"/>
      <c r="N228" s="588"/>
      <c r="O228" s="3"/>
    </row>
    <row r="229" spans="1:15" ht="13.5" thickBot="1">
      <c r="A229" s="576"/>
      <c r="B229" s="570"/>
      <c r="C229" s="571"/>
      <c r="D229" s="6">
        <v>42736</v>
      </c>
      <c r="E229" s="6">
        <v>42767</v>
      </c>
      <c r="F229" s="6">
        <v>42795</v>
      </c>
      <c r="G229" s="6">
        <v>42826</v>
      </c>
      <c r="H229" s="6">
        <v>42856</v>
      </c>
      <c r="I229" s="6">
        <v>42887</v>
      </c>
      <c r="J229" s="6">
        <v>42917</v>
      </c>
      <c r="K229" s="6">
        <v>42948</v>
      </c>
      <c r="L229" s="6">
        <v>42979</v>
      </c>
      <c r="M229" s="6">
        <v>43009</v>
      </c>
      <c r="N229" s="6">
        <v>43040</v>
      </c>
      <c r="O229" s="6">
        <v>43070</v>
      </c>
    </row>
    <row r="230" spans="1:15" ht="13.5" thickBot="1">
      <c r="A230" s="576"/>
      <c r="B230" s="572" t="s">
        <v>125</v>
      </c>
      <c r="C230" s="572"/>
      <c r="D230" s="7">
        <v>2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/>
      <c r="L230" s="7"/>
      <c r="M230" s="7"/>
      <c r="N230" s="7"/>
      <c r="O230" s="7"/>
    </row>
    <row r="231" spans="1:15" ht="15">
      <c r="A231" s="576"/>
      <c r="B231" s="573" t="s">
        <v>126</v>
      </c>
      <c r="C231" s="573"/>
      <c r="D231" s="73">
        <v>10509</v>
      </c>
      <c r="E231" s="73">
        <v>12479</v>
      </c>
      <c r="F231" s="73">
        <v>12156</v>
      </c>
      <c r="G231" s="73">
        <v>11672</v>
      </c>
      <c r="H231" s="7">
        <v>12110</v>
      </c>
      <c r="I231" s="7">
        <v>10493</v>
      </c>
      <c r="J231" s="7">
        <v>9630</v>
      </c>
      <c r="K231" s="7"/>
      <c r="L231" s="7"/>
      <c r="M231" s="7"/>
      <c r="N231" s="7"/>
      <c r="O231" s="7"/>
    </row>
    <row r="232" spans="1:15" ht="13.5" thickBot="1">
      <c r="A232" s="577"/>
      <c r="B232" s="574" t="s">
        <v>127</v>
      </c>
      <c r="C232" s="574"/>
      <c r="D232" s="16">
        <f>D230/D231</f>
        <v>1.9031306499191171E-4</v>
      </c>
      <c r="E232" s="16">
        <f t="shared" ref="E232:O232" si="7">E230/E231</f>
        <v>0</v>
      </c>
      <c r="F232" s="16">
        <f t="shared" si="7"/>
        <v>0</v>
      </c>
      <c r="G232" s="16">
        <f t="shared" si="7"/>
        <v>0</v>
      </c>
      <c r="H232" s="16">
        <f t="shared" si="7"/>
        <v>0</v>
      </c>
      <c r="I232" s="16">
        <f t="shared" si="7"/>
        <v>0</v>
      </c>
      <c r="J232" s="16">
        <f t="shared" si="7"/>
        <v>0</v>
      </c>
      <c r="K232" s="16" t="e">
        <f t="shared" si="7"/>
        <v>#DIV/0!</v>
      </c>
      <c r="L232" s="16" t="e">
        <f t="shared" si="7"/>
        <v>#DIV/0!</v>
      </c>
      <c r="M232" s="16" t="e">
        <f t="shared" si="7"/>
        <v>#DIV/0!</v>
      </c>
      <c r="N232" s="16" t="e">
        <f t="shared" si="7"/>
        <v>#DIV/0!</v>
      </c>
      <c r="O232" s="16" t="e">
        <f t="shared" si="7"/>
        <v>#DIV/0!</v>
      </c>
    </row>
    <row r="233" spans="1:15" ht="18.75">
      <c r="A233" s="14"/>
    </row>
    <row r="234" spans="1:15" ht="23.25" customHeight="1">
      <c r="A234" s="575">
        <v>9</v>
      </c>
      <c r="B234" s="578" t="s">
        <v>121</v>
      </c>
      <c r="C234" s="579"/>
      <c r="D234" s="589" t="s">
        <v>247</v>
      </c>
      <c r="E234" s="589"/>
      <c r="F234" s="589"/>
      <c r="G234" s="589"/>
      <c r="H234" s="589"/>
      <c r="I234" s="589"/>
      <c r="J234" s="589"/>
      <c r="K234" s="589"/>
      <c r="L234" s="589"/>
      <c r="M234" s="589"/>
      <c r="N234" s="589"/>
      <c r="O234" s="589"/>
    </row>
    <row r="235" spans="1:15" ht="15">
      <c r="A235" s="576"/>
      <c r="B235" s="580" t="s">
        <v>122</v>
      </c>
      <c r="C235" s="581"/>
      <c r="D235" s="582" t="s">
        <v>395</v>
      </c>
      <c r="E235" s="583"/>
      <c r="F235" s="583"/>
      <c r="G235" s="583"/>
      <c r="H235" s="583"/>
      <c r="I235" s="583"/>
      <c r="J235" s="583"/>
      <c r="K235" s="583"/>
      <c r="L235" s="583"/>
      <c r="M235" s="583"/>
      <c r="N235" s="583"/>
      <c r="O235" s="580"/>
    </row>
    <row r="236" spans="1:15" ht="15">
      <c r="A236" s="576"/>
      <c r="B236" s="580" t="s">
        <v>123</v>
      </c>
      <c r="C236" s="581"/>
      <c r="D236" s="582" t="s">
        <v>396</v>
      </c>
      <c r="E236" s="583"/>
      <c r="F236" s="583"/>
      <c r="G236" s="583"/>
      <c r="H236" s="583"/>
      <c r="I236" s="583"/>
      <c r="J236" s="583"/>
      <c r="K236" s="583"/>
      <c r="L236" s="583"/>
      <c r="M236" s="583"/>
      <c r="N236" s="583"/>
      <c r="O236" s="580"/>
    </row>
    <row r="237" spans="1:15" ht="15">
      <c r="A237" s="576"/>
      <c r="B237" s="584" t="s">
        <v>124</v>
      </c>
      <c r="C237" s="585"/>
      <c r="D237" s="590"/>
      <c r="E237" s="591"/>
      <c r="F237" s="591"/>
      <c r="G237" s="591"/>
      <c r="H237" s="591"/>
      <c r="I237" s="591"/>
      <c r="J237" s="591"/>
      <c r="K237" s="591"/>
      <c r="L237" s="591"/>
      <c r="M237" s="591"/>
      <c r="N237" s="591"/>
      <c r="O237" s="592"/>
    </row>
    <row r="238" spans="1:15" ht="16.5" thickBot="1">
      <c r="A238" s="576"/>
      <c r="B238" s="11" t="s">
        <v>110</v>
      </c>
      <c r="C238" s="4">
        <v>0</v>
      </c>
      <c r="D238" s="2"/>
      <c r="E238" s="2"/>
      <c r="F238" s="2"/>
      <c r="G238" s="2"/>
      <c r="H238" s="2"/>
      <c r="I238" s="2"/>
      <c r="J238" s="588"/>
      <c r="K238" s="588"/>
      <c r="L238" s="588"/>
      <c r="M238" s="588"/>
      <c r="N238" s="588"/>
      <c r="O238" s="3"/>
    </row>
    <row r="239" spans="1:15" ht="13.5" thickBot="1">
      <c r="A239" s="576"/>
      <c r="B239" s="570"/>
      <c r="C239" s="571"/>
      <c r="D239" s="6">
        <v>42736</v>
      </c>
      <c r="E239" s="6">
        <v>42767</v>
      </c>
      <c r="F239" s="6">
        <v>42795</v>
      </c>
      <c r="G239" s="6">
        <v>42826</v>
      </c>
      <c r="H239" s="6">
        <v>42856</v>
      </c>
      <c r="I239" s="6">
        <v>42887</v>
      </c>
      <c r="J239" s="6">
        <v>42917</v>
      </c>
      <c r="K239" s="6">
        <v>42948</v>
      </c>
      <c r="L239" s="6">
        <v>42979</v>
      </c>
      <c r="M239" s="6">
        <v>43009</v>
      </c>
      <c r="N239" s="6">
        <v>43040</v>
      </c>
      <c r="O239" s="6">
        <v>43070</v>
      </c>
    </row>
    <row r="240" spans="1:15">
      <c r="A240" s="576"/>
      <c r="B240" s="572" t="s">
        <v>125</v>
      </c>
      <c r="C240" s="572"/>
      <c r="D240" s="7">
        <v>6</v>
      </c>
      <c r="E240" s="7">
        <v>23</v>
      </c>
      <c r="F240" s="7">
        <v>27</v>
      </c>
      <c r="G240" s="7">
        <v>23</v>
      </c>
      <c r="H240" s="7">
        <v>0</v>
      </c>
      <c r="I240" s="7">
        <v>11</v>
      </c>
      <c r="J240" s="7">
        <v>0</v>
      </c>
      <c r="K240" s="7"/>
      <c r="L240" s="7"/>
      <c r="M240" s="7"/>
      <c r="N240" s="7"/>
      <c r="O240" s="7"/>
    </row>
    <row r="241" spans="1:16" ht="13.5" thickBot="1">
      <c r="A241" s="576"/>
      <c r="B241" s="573" t="s">
        <v>126</v>
      </c>
      <c r="C241" s="573"/>
      <c r="D241" s="8">
        <v>2330</v>
      </c>
      <c r="E241" s="8">
        <v>2671</v>
      </c>
      <c r="F241" s="8">
        <v>2955</v>
      </c>
      <c r="G241" s="8">
        <v>2050</v>
      </c>
      <c r="H241" s="8">
        <v>2205</v>
      </c>
      <c r="I241" s="8">
        <v>2299</v>
      </c>
      <c r="J241" s="8">
        <v>1877</v>
      </c>
      <c r="K241" s="8"/>
      <c r="L241" s="8"/>
      <c r="M241" s="8"/>
      <c r="N241" s="8"/>
      <c r="O241" s="8"/>
    </row>
    <row r="242" spans="1:16" ht="13.5" thickBot="1">
      <c r="A242" s="577"/>
      <c r="B242" s="574" t="s">
        <v>127</v>
      </c>
      <c r="C242" s="574"/>
      <c r="D242" s="9">
        <f>D240/D241</f>
        <v>2.5751072961373391E-3</v>
      </c>
      <c r="E242" s="147">
        <f t="shared" ref="E242:O242" si="8">E240/E241</f>
        <v>8.6110071134406583E-3</v>
      </c>
      <c r="F242" s="147">
        <f t="shared" si="8"/>
        <v>9.1370558375634525E-3</v>
      </c>
      <c r="G242" s="147">
        <f t="shared" si="8"/>
        <v>1.1219512195121951E-2</v>
      </c>
      <c r="H242" s="9">
        <f t="shared" si="8"/>
        <v>0</v>
      </c>
      <c r="I242" s="9">
        <f t="shared" si="8"/>
        <v>4.7846889952153108E-3</v>
      </c>
      <c r="J242" s="9">
        <f t="shared" si="8"/>
        <v>0</v>
      </c>
      <c r="K242" s="9" t="e">
        <f t="shared" si="8"/>
        <v>#DIV/0!</v>
      </c>
      <c r="L242" s="9" t="e">
        <f t="shared" si="8"/>
        <v>#DIV/0!</v>
      </c>
      <c r="M242" s="9" t="e">
        <f t="shared" si="8"/>
        <v>#DIV/0!</v>
      </c>
      <c r="N242" s="9" t="e">
        <f t="shared" si="8"/>
        <v>#DIV/0!</v>
      </c>
      <c r="O242" s="9" t="e">
        <f t="shared" si="8"/>
        <v>#DIV/0!</v>
      </c>
    </row>
    <row r="243" spans="1:16" ht="18.75">
      <c r="A243" s="14"/>
    </row>
    <row r="244" spans="1:16" ht="15.75" customHeight="1">
      <c r="A244" s="575">
        <v>10</v>
      </c>
      <c r="B244" s="578" t="s">
        <v>121</v>
      </c>
      <c r="C244" s="579"/>
      <c r="D244" s="589" t="s">
        <v>399</v>
      </c>
      <c r="E244" s="589"/>
      <c r="F244" s="589"/>
      <c r="G244" s="589"/>
      <c r="H244" s="589"/>
      <c r="I244" s="589"/>
      <c r="J244" s="589"/>
      <c r="K244" s="589"/>
      <c r="L244" s="589"/>
      <c r="M244" s="589"/>
      <c r="N244" s="589"/>
      <c r="O244" s="589"/>
    </row>
    <row r="245" spans="1:16" ht="15">
      <c r="A245" s="576"/>
      <c r="B245" s="580" t="s">
        <v>122</v>
      </c>
      <c r="C245" s="581"/>
      <c r="D245" s="582" t="s">
        <v>400</v>
      </c>
      <c r="E245" s="583"/>
      <c r="F245" s="583"/>
      <c r="G245" s="583"/>
      <c r="H245" s="583"/>
      <c r="I245" s="583"/>
      <c r="J245" s="583"/>
      <c r="K245" s="583"/>
      <c r="L245" s="583"/>
      <c r="M245" s="583"/>
      <c r="N245" s="583"/>
      <c r="O245" s="580"/>
    </row>
    <row r="246" spans="1:16" ht="15">
      <c r="A246" s="576"/>
      <c r="B246" s="580" t="s">
        <v>123</v>
      </c>
      <c r="C246" s="581"/>
      <c r="D246" s="582" t="s">
        <v>401</v>
      </c>
      <c r="E246" s="583"/>
      <c r="F246" s="583"/>
      <c r="G246" s="583"/>
      <c r="H246" s="583"/>
      <c r="I246" s="583"/>
      <c r="J246" s="583"/>
      <c r="K246" s="583"/>
      <c r="L246" s="583"/>
      <c r="M246" s="583"/>
      <c r="N246" s="583"/>
      <c r="O246" s="580"/>
    </row>
    <row r="247" spans="1:16" ht="15">
      <c r="A247" s="576"/>
      <c r="B247" s="584" t="s">
        <v>124</v>
      </c>
      <c r="C247" s="585"/>
      <c r="D247" s="586"/>
      <c r="E247" s="587"/>
      <c r="F247" s="587"/>
      <c r="G247" s="587"/>
      <c r="H247" s="587"/>
      <c r="I247" s="587"/>
      <c r="J247" s="587"/>
      <c r="K247" s="587"/>
      <c r="L247" s="587"/>
      <c r="M247" s="587"/>
      <c r="N247" s="587"/>
      <c r="O247" s="584"/>
    </row>
    <row r="248" spans="1:16" ht="16.5" thickBot="1">
      <c r="A248" s="576"/>
      <c r="B248" s="11" t="s">
        <v>110</v>
      </c>
      <c r="C248" s="4">
        <v>0</v>
      </c>
      <c r="D248" s="2"/>
      <c r="E248" s="2"/>
      <c r="F248" s="2"/>
      <c r="G248" s="2"/>
      <c r="H248" s="2"/>
      <c r="I248" s="2"/>
      <c r="J248" s="588"/>
      <c r="K248" s="588"/>
      <c r="L248" s="588"/>
      <c r="M248" s="588"/>
      <c r="N248" s="588"/>
      <c r="O248" s="3"/>
    </row>
    <row r="249" spans="1:16" ht="13.5" thickBot="1">
      <c r="A249" s="576"/>
      <c r="B249" s="570"/>
      <c r="C249" s="571"/>
      <c r="D249" s="6">
        <v>42736</v>
      </c>
      <c r="E249" s="6">
        <v>42767</v>
      </c>
      <c r="F249" s="6">
        <v>42795</v>
      </c>
      <c r="G249" s="6">
        <v>42826</v>
      </c>
      <c r="H249" s="6">
        <v>42856</v>
      </c>
      <c r="I249" s="6">
        <v>42887</v>
      </c>
      <c r="J249" s="6">
        <v>42917</v>
      </c>
      <c r="K249" s="6">
        <v>42948</v>
      </c>
      <c r="L249" s="6">
        <v>42979</v>
      </c>
      <c r="M249" s="6">
        <v>43009</v>
      </c>
      <c r="N249" s="6">
        <v>43040</v>
      </c>
      <c r="O249" s="6">
        <v>43070</v>
      </c>
    </row>
    <row r="250" spans="1:16">
      <c r="A250" s="576"/>
      <c r="B250" s="572" t="s">
        <v>125</v>
      </c>
      <c r="C250" s="572"/>
      <c r="D250" s="7"/>
      <c r="E250" s="7">
        <v>4</v>
      </c>
      <c r="F250" s="7">
        <v>5</v>
      </c>
      <c r="G250" s="7">
        <v>3</v>
      </c>
      <c r="H250" s="7">
        <v>13</v>
      </c>
      <c r="I250" s="7">
        <v>3</v>
      </c>
      <c r="J250" s="7">
        <v>52</v>
      </c>
      <c r="K250" s="7"/>
      <c r="L250" s="7"/>
      <c r="M250" s="7"/>
      <c r="N250" s="7"/>
      <c r="O250" s="7"/>
    </row>
    <row r="251" spans="1:16" ht="15.75" thickBot="1">
      <c r="A251" s="576"/>
      <c r="B251" s="573" t="s">
        <v>126</v>
      </c>
      <c r="C251" s="573"/>
      <c r="D251" s="73">
        <v>10509</v>
      </c>
      <c r="E251" s="73">
        <v>12479</v>
      </c>
      <c r="F251" s="73">
        <v>12156</v>
      </c>
      <c r="G251" s="73">
        <v>11672</v>
      </c>
      <c r="H251" s="8">
        <v>12110</v>
      </c>
      <c r="I251" s="8">
        <v>10493</v>
      </c>
      <c r="J251" s="8">
        <v>9630</v>
      </c>
      <c r="K251" s="8"/>
      <c r="L251" s="8"/>
      <c r="M251" s="8"/>
      <c r="N251" s="8"/>
      <c r="O251" s="8"/>
    </row>
    <row r="252" spans="1:16" ht="13.5" thickBot="1">
      <c r="A252" s="577"/>
      <c r="B252" s="574" t="s">
        <v>127</v>
      </c>
      <c r="C252" s="574"/>
      <c r="D252" s="9">
        <f>D250/D251</f>
        <v>0</v>
      </c>
      <c r="E252" s="9">
        <f t="shared" ref="E252:O252" si="9">E250/E251</f>
        <v>3.2053850468787562E-4</v>
      </c>
      <c r="F252" s="9">
        <f t="shared" si="9"/>
        <v>4.1131951299769662E-4</v>
      </c>
      <c r="G252" s="9">
        <f t="shared" si="9"/>
        <v>2.5702535983550376E-4</v>
      </c>
      <c r="H252" s="9">
        <f t="shared" si="9"/>
        <v>1.0734929810074319E-3</v>
      </c>
      <c r="I252" s="9">
        <f t="shared" si="9"/>
        <v>2.8590488897360146E-4</v>
      </c>
      <c r="J252" s="147">
        <f t="shared" si="9"/>
        <v>5.3997923156801665E-3</v>
      </c>
      <c r="K252" s="9" t="e">
        <f t="shared" si="9"/>
        <v>#DIV/0!</v>
      </c>
      <c r="L252" s="9" t="e">
        <f t="shared" si="9"/>
        <v>#DIV/0!</v>
      </c>
      <c r="M252" s="9" t="e">
        <f t="shared" si="9"/>
        <v>#DIV/0!</v>
      </c>
      <c r="N252" s="9" t="e">
        <f t="shared" si="9"/>
        <v>#DIV/0!</v>
      </c>
      <c r="O252" s="9" t="e">
        <f t="shared" si="9"/>
        <v>#DIV/0!</v>
      </c>
    </row>
    <row r="253" spans="1:16" ht="19.5" thickBot="1">
      <c r="A253" s="14"/>
      <c r="P253" s="10"/>
    </row>
    <row r="254" spans="1:16" ht="15.75" customHeight="1">
      <c r="A254" s="575">
        <v>11</v>
      </c>
      <c r="B254" s="578" t="s">
        <v>121</v>
      </c>
      <c r="C254" s="579"/>
      <c r="D254" s="589" t="s">
        <v>402</v>
      </c>
      <c r="E254" s="589"/>
      <c r="F254" s="589"/>
      <c r="G254" s="589"/>
      <c r="H254" s="589"/>
      <c r="I254" s="589"/>
      <c r="J254" s="589"/>
      <c r="K254" s="589"/>
      <c r="L254" s="589"/>
      <c r="M254" s="589"/>
      <c r="N254" s="589"/>
      <c r="O254" s="589"/>
    </row>
    <row r="255" spans="1:16" ht="15">
      <c r="A255" s="576"/>
      <c r="B255" s="580" t="s">
        <v>122</v>
      </c>
      <c r="C255" s="581"/>
      <c r="D255" s="582" t="s">
        <v>403</v>
      </c>
      <c r="E255" s="583"/>
      <c r="F255" s="583"/>
      <c r="G255" s="583"/>
      <c r="H255" s="583"/>
      <c r="I255" s="583"/>
      <c r="J255" s="583"/>
      <c r="K255" s="583"/>
      <c r="L255" s="583"/>
      <c r="M255" s="583"/>
      <c r="N255" s="583"/>
      <c r="O255" s="580"/>
    </row>
    <row r="256" spans="1:16" ht="15">
      <c r="A256" s="576"/>
      <c r="B256" s="580" t="s">
        <v>123</v>
      </c>
      <c r="C256" s="581"/>
      <c r="D256" s="582" t="s">
        <v>404</v>
      </c>
      <c r="E256" s="583"/>
      <c r="F256" s="583"/>
      <c r="G256" s="583"/>
      <c r="H256" s="583"/>
      <c r="I256" s="583"/>
      <c r="J256" s="583"/>
      <c r="K256" s="583"/>
      <c r="L256" s="583"/>
      <c r="M256" s="583"/>
      <c r="N256" s="583"/>
      <c r="O256" s="580"/>
    </row>
    <row r="257" spans="1:15" ht="15">
      <c r="A257" s="576"/>
      <c r="B257" s="584" t="s">
        <v>124</v>
      </c>
      <c r="C257" s="585"/>
      <c r="D257" s="586" t="s">
        <v>112</v>
      </c>
      <c r="E257" s="587"/>
      <c r="F257" s="587"/>
      <c r="G257" s="587"/>
      <c r="H257" s="587"/>
      <c r="I257" s="587"/>
      <c r="J257" s="587"/>
      <c r="K257" s="587"/>
      <c r="L257" s="587"/>
      <c r="M257" s="587"/>
      <c r="N257" s="587"/>
      <c r="O257" s="584"/>
    </row>
    <row r="258" spans="1:15" ht="16.5" thickBot="1">
      <c r="A258" s="576"/>
      <c r="B258" s="11" t="s">
        <v>110</v>
      </c>
      <c r="C258" s="4">
        <v>0</v>
      </c>
      <c r="D258" s="2"/>
      <c r="E258" s="2"/>
      <c r="F258" s="2"/>
      <c r="G258" s="2"/>
      <c r="H258" s="2"/>
      <c r="I258" s="2"/>
      <c r="J258" s="588"/>
      <c r="K258" s="588"/>
      <c r="L258" s="588"/>
      <c r="M258" s="588"/>
      <c r="N258" s="588"/>
      <c r="O258" s="3"/>
    </row>
    <row r="259" spans="1:15" ht="13.5" thickBot="1">
      <c r="A259" s="576"/>
      <c r="B259" s="570"/>
      <c r="C259" s="571"/>
      <c r="D259" s="6">
        <v>42736</v>
      </c>
      <c r="E259" s="6">
        <v>42767</v>
      </c>
      <c r="F259" s="6">
        <v>42795</v>
      </c>
      <c r="G259" s="6">
        <v>42826</v>
      </c>
      <c r="H259" s="6">
        <v>42856</v>
      </c>
      <c r="I259" s="6">
        <v>42887</v>
      </c>
      <c r="J259" s="6">
        <v>42917</v>
      </c>
      <c r="K259" s="6">
        <v>42948</v>
      </c>
      <c r="L259" s="6">
        <v>42979</v>
      </c>
      <c r="M259" s="6">
        <v>43009</v>
      </c>
      <c r="N259" s="6">
        <v>43040</v>
      </c>
      <c r="O259" s="6">
        <v>43070</v>
      </c>
    </row>
    <row r="260" spans="1:15">
      <c r="A260" s="576"/>
      <c r="B260" s="572" t="s">
        <v>125</v>
      </c>
      <c r="C260" s="572"/>
      <c r="D260" s="7">
        <v>17</v>
      </c>
      <c r="E260" s="7">
        <v>3</v>
      </c>
      <c r="F260" s="7">
        <v>9</v>
      </c>
      <c r="G260" s="7"/>
      <c r="H260" s="7">
        <v>2</v>
      </c>
      <c r="I260" s="7">
        <v>2</v>
      </c>
      <c r="J260" s="7">
        <v>2</v>
      </c>
      <c r="K260" s="7"/>
      <c r="L260" s="7"/>
      <c r="M260" s="7"/>
      <c r="N260" s="7"/>
      <c r="O260" s="7"/>
    </row>
    <row r="261" spans="1:15" ht="15.75" thickBot="1">
      <c r="A261" s="576"/>
      <c r="B261" s="573" t="s">
        <v>126</v>
      </c>
      <c r="C261" s="573"/>
      <c r="D261" s="73">
        <v>10509</v>
      </c>
      <c r="E261" s="73">
        <v>12479</v>
      </c>
      <c r="F261" s="73">
        <v>12156</v>
      </c>
      <c r="G261" s="73">
        <v>11672</v>
      </c>
      <c r="H261" s="8">
        <v>12110</v>
      </c>
      <c r="I261" s="8">
        <v>10493</v>
      </c>
      <c r="J261" s="8">
        <v>9630</v>
      </c>
      <c r="K261" s="8"/>
      <c r="L261" s="8"/>
      <c r="M261" s="8"/>
      <c r="N261" s="8"/>
      <c r="O261" s="8"/>
    </row>
    <row r="262" spans="1:15" ht="13.5" thickBot="1">
      <c r="A262" s="577"/>
      <c r="B262" s="574" t="s">
        <v>127</v>
      </c>
      <c r="C262" s="574"/>
      <c r="D262" s="9">
        <f>D260/D261</f>
        <v>1.6176610524312495E-3</v>
      </c>
      <c r="E262" s="9">
        <f t="shared" ref="E262:O262" si="10">E260/E261</f>
        <v>2.4040387851590673E-4</v>
      </c>
      <c r="F262" s="9">
        <f t="shared" si="10"/>
        <v>7.403751233958539E-4</v>
      </c>
      <c r="G262" s="9">
        <f t="shared" si="10"/>
        <v>0</v>
      </c>
      <c r="H262" s="9">
        <f t="shared" si="10"/>
        <v>1.6515276630883568E-4</v>
      </c>
      <c r="I262" s="9">
        <f t="shared" si="10"/>
        <v>1.906032593157343E-4</v>
      </c>
      <c r="J262" s="9">
        <f t="shared" si="10"/>
        <v>2.0768431983385254E-4</v>
      </c>
      <c r="K262" s="9" t="e">
        <f t="shared" si="10"/>
        <v>#DIV/0!</v>
      </c>
      <c r="L262" s="9" t="e">
        <f t="shared" si="10"/>
        <v>#DIV/0!</v>
      </c>
      <c r="M262" s="9" t="e">
        <f t="shared" si="10"/>
        <v>#DIV/0!</v>
      </c>
      <c r="N262" s="9" t="e">
        <f t="shared" si="10"/>
        <v>#DIV/0!</v>
      </c>
      <c r="O262" s="9" t="e">
        <f t="shared" si="10"/>
        <v>#DIV/0!</v>
      </c>
    </row>
    <row r="263" spans="1:15">
      <c r="A263" s="13"/>
    </row>
    <row r="264" spans="1:15" ht="15">
      <c r="A264" s="575">
        <v>12</v>
      </c>
      <c r="B264" s="578" t="s">
        <v>121</v>
      </c>
      <c r="C264" s="579"/>
      <c r="D264" s="589" t="s">
        <v>410</v>
      </c>
      <c r="E264" s="589"/>
      <c r="F264" s="589"/>
      <c r="G264" s="589"/>
      <c r="H264" s="589"/>
      <c r="I264" s="589"/>
      <c r="J264" s="589"/>
      <c r="K264" s="589"/>
      <c r="L264" s="589"/>
      <c r="M264" s="589"/>
      <c r="N264" s="589"/>
      <c r="O264" s="589"/>
    </row>
    <row r="265" spans="1:15" ht="15">
      <c r="A265" s="576"/>
      <c r="B265" s="580" t="s">
        <v>122</v>
      </c>
      <c r="C265" s="581"/>
      <c r="D265" s="582" t="s">
        <v>413</v>
      </c>
      <c r="E265" s="583"/>
      <c r="F265" s="583"/>
      <c r="G265" s="583"/>
      <c r="H265" s="583"/>
      <c r="I265" s="583"/>
      <c r="J265" s="583"/>
      <c r="K265" s="583"/>
      <c r="L265" s="583"/>
      <c r="M265" s="583"/>
      <c r="N265" s="583"/>
      <c r="O265" s="580"/>
    </row>
    <row r="266" spans="1:15" ht="15">
      <c r="A266" s="576"/>
      <c r="B266" s="580" t="s">
        <v>123</v>
      </c>
      <c r="C266" s="581"/>
      <c r="D266" s="582" t="s">
        <v>414</v>
      </c>
      <c r="E266" s="583"/>
      <c r="F266" s="583"/>
      <c r="G266" s="583"/>
      <c r="H266" s="583"/>
      <c r="I266" s="583"/>
      <c r="J266" s="583"/>
      <c r="K266" s="583"/>
      <c r="L266" s="583"/>
      <c r="M266" s="583"/>
      <c r="N266" s="583"/>
      <c r="O266" s="580"/>
    </row>
    <row r="267" spans="1:15" ht="15">
      <c r="A267" s="576"/>
      <c r="B267" s="584" t="s">
        <v>124</v>
      </c>
      <c r="C267" s="585"/>
      <c r="D267" s="586" t="s">
        <v>112</v>
      </c>
      <c r="E267" s="587"/>
      <c r="F267" s="587"/>
      <c r="G267" s="587"/>
      <c r="H267" s="587"/>
      <c r="I267" s="587"/>
      <c r="J267" s="587"/>
      <c r="K267" s="587"/>
      <c r="L267" s="587"/>
      <c r="M267" s="587"/>
      <c r="N267" s="587"/>
      <c r="O267" s="584"/>
    </row>
    <row r="268" spans="1:15" ht="16.5" thickBot="1">
      <c r="A268" s="576"/>
      <c r="B268" s="12" t="s">
        <v>110</v>
      </c>
      <c r="C268" s="4">
        <v>0.01</v>
      </c>
      <c r="D268" s="12"/>
      <c r="E268" s="12"/>
      <c r="F268" s="12"/>
      <c r="G268" s="12"/>
      <c r="H268" s="12"/>
      <c r="I268" s="12"/>
      <c r="J268" s="588"/>
      <c r="K268" s="588"/>
      <c r="L268" s="588"/>
      <c r="M268" s="588"/>
      <c r="N268" s="588"/>
      <c r="O268" s="3"/>
    </row>
    <row r="269" spans="1:15" ht="13.5" thickBot="1">
      <c r="A269" s="576"/>
      <c r="B269" s="570"/>
      <c r="C269" s="571"/>
      <c r="D269" s="6">
        <v>42736</v>
      </c>
      <c r="E269" s="6">
        <v>42767</v>
      </c>
      <c r="F269" s="6">
        <v>42795</v>
      </c>
      <c r="G269" s="6">
        <v>42826</v>
      </c>
      <c r="H269" s="6">
        <v>42856</v>
      </c>
      <c r="I269" s="6">
        <v>42887</v>
      </c>
      <c r="J269" s="6">
        <v>42917</v>
      </c>
      <c r="K269" s="6">
        <v>42948</v>
      </c>
      <c r="L269" s="6">
        <v>42979</v>
      </c>
      <c r="M269" s="6">
        <v>43009</v>
      </c>
      <c r="N269" s="6">
        <v>43040</v>
      </c>
      <c r="O269" s="6">
        <v>43070</v>
      </c>
    </row>
    <row r="270" spans="1:15">
      <c r="A270" s="576"/>
      <c r="B270" s="572" t="s">
        <v>125</v>
      </c>
      <c r="C270" s="572"/>
      <c r="D270" s="7">
        <v>57</v>
      </c>
      <c r="E270" s="7">
        <v>0</v>
      </c>
      <c r="F270" s="7">
        <v>32</v>
      </c>
      <c r="G270" s="7">
        <v>6</v>
      </c>
      <c r="H270" s="7">
        <v>33</v>
      </c>
      <c r="I270" s="7">
        <v>31</v>
      </c>
      <c r="J270" s="7">
        <v>3</v>
      </c>
      <c r="K270" s="7"/>
      <c r="L270" s="7"/>
      <c r="M270" s="7"/>
      <c r="N270" s="7"/>
      <c r="O270" s="7"/>
    </row>
    <row r="271" spans="1:15" ht="15.75" thickBot="1">
      <c r="A271" s="576"/>
      <c r="B271" s="573" t="s">
        <v>126</v>
      </c>
      <c r="C271" s="573"/>
      <c r="D271" s="73">
        <v>10509</v>
      </c>
      <c r="E271" s="73">
        <v>12479</v>
      </c>
      <c r="F271" s="73">
        <v>12156</v>
      </c>
      <c r="G271" s="73">
        <v>11672</v>
      </c>
      <c r="H271" s="8">
        <v>12110</v>
      </c>
      <c r="I271" s="8">
        <v>10493</v>
      </c>
      <c r="J271" s="8">
        <v>9630</v>
      </c>
      <c r="K271" s="8"/>
      <c r="L271" s="8"/>
      <c r="M271" s="8"/>
      <c r="N271" s="8"/>
      <c r="O271" s="8"/>
    </row>
    <row r="272" spans="1:15" ht="13.5" thickBot="1">
      <c r="A272" s="577"/>
      <c r="B272" s="574" t="s">
        <v>127</v>
      </c>
      <c r="C272" s="574"/>
      <c r="D272" s="9">
        <f t="shared" ref="D272:O272" si="11">D270/D271</f>
        <v>5.423922352269483E-3</v>
      </c>
      <c r="E272" s="9">
        <f t="shared" si="11"/>
        <v>0</v>
      </c>
      <c r="F272" s="9">
        <f t="shared" si="11"/>
        <v>2.6324448831852583E-3</v>
      </c>
      <c r="G272" s="9">
        <f t="shared" si="11"/>
        <v>5.1405071967100752E-4</v>
      </c>
      <c r="H272" s="9">
        <f t="shared" si="11"/>
        <v>2.7250206440957887E-3</v>
      </c>
      <c r="I272" s="9">
        <f t="shared" si="11"/>
        <v>2.9543505193938818E-3</v>
      </c>
      <c r="J272" s="9">
        <f t="shared" si="11"/>
        <v>3.1152647975077883E-4</v>
      </c>
      <c r="K272" s="9" t="e">
        <f t="shared" si="11"/>
        <v>#DIV/0!</v>
      </c>
      <c r="L272" s="9" t="e">
        <f t="shared" si="11"/>
        <v>#DIV/0!</v>
      </c>
      <c r="M272" s="9" t="e">
        <f t="shared" si="11"/>
        <v>#DIV/0!</v>
      </c>
      <c r="N272" s="9" t="e">
        <f t="shared" si="11"/>
        <v>#DIV/0!</v>
      </c>
      <c r="O272" s="9" t="e">
        <f t="shared" si="11"/>
        <v>#DIV/0!</v>
      </c>
    </row>
    <row r="273" spans="1:15" ht="13.5" thickBot="1"/>
    <row r="274" spans="1:15">
      <c r="A274" s="606" t="s">
        <v>566</v>
      </c>
      <c r="B274" s="607"/>
      <c r="C274" s="608"/>
    </row>
    <row r="275" spans="1:15" ht="13.5" thickBot="1">
      <c r="A275" s="609"/>
      <c r="B275" s="610"/>
      <c r="C275" s="611"/>
      <c r="D275" s="150">
        <v>0.83</v>
      </c>
      <c r="E275" s="150">
        <v>0.75</v>
      </c>
      <c r="F275" s="150">
        <v>0.67</v>
      </c>
      <c r="G275" s="150">
        <v>0.75</v>
      </c>
      <c r="H275" s="150">
        <v>0.83</v>
      </c>
      <c r="I275" s="150">
        <v>0.84</v>
      </c>
      <c r="J275" s="150">
        <v>0.75</v>
      </c>
    </row>
    <row r="281" spans="1:15"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3" spans="1:15"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</row>
  </sheetData>
  <mergeCells count="172">
    <mergeCell ref="A274:C275"/>
    <mergeCell ref="J158:N158"/>
    <mergeCell ref="A154:A162"/>
    <mergeCell ref="A151:O152"/>
    <mergeCell ref="A153:O153"/>
    <mergeCell ref="B154:C154"/>
    <mergeCell ref="D154:O154"/>
    <mergeCell ref="B155:C155"/>
    <mergeCell ref="D155:O155"/>
    <mergeCell ref="B156:C156"/>
    <mergeCell ref="D156:O156"/>
    <mergeCell ref="B157:C157"/>
    <mergeCell ref="D157:O157"/>
    <mergeCell ref="A194:A202"/>
    <mergeCell ref="A204:A212"/>
    <mergeCell ref="A214:A222"/>
    <mergeCell ref="A224:A232"/>
    <mergeCell ref="A234:A242"/>
    <mergeCell ref="A244:A252"/>
    <mergeCell ref="B159:C159"/>
    <mergeCell ref="B160:C160"/>
    <mergeCell ref="B161:C161"/>
    <mergeCell ref="B162:C162"/>
    <mergeCell ref="B179:C179"/>
    <mergeCell ref="B180:C180"/>
    <mergeCell ref="B171:C171"/>
    <mergeCell ref="B167:C167"/>
    <mergeCell ref="B169:C169"/>
    <mergeCell ref="B170:C170"/>
    <mergeCell ref="A164:A172"/>
    <mergeCell ref="A174:A182"/>
    <mergeCell ref="A184:A192"/>
    <mergeCell ref="B176:C176"/>
    <mergeCell ref="B189:C189"/>
    <mergeCell ref="B190:C190"/>
    <mergeCell ref="B185:C185"/>
    <mergeCell ref="B202:C202"/>
    <mergeCell ref="D176:O176"/>
    <mergeCell ref="B177:C177"/>
    <mergeCell ref="D177:O177"/>
    <mergeCell ref="J178:N178"/>
    <mergeCell ref="B187:C187"/>
    <mergeCell ref="D187:O187"/>
    <mergeCell ref="J188:N188"/>
    <mergeCell ref="B163:O163"/>
    <mergeCell ref="B164:C164"/>
    <mergeCell ref="D164:O164"/>
    <mergeCell ref="B165:C165"/>
    <mergeCell ref="D165:O165"/>
    <mergeCell ref="B166:C166"/>
    <mergeCell ref="D166:O166"/>
    <mergeCell ref="B181:C181"/>
    <mergeCell ref="B182:C182"/>
    <mergeCell ref="B172:C172"/>
    <mergeCell ref="B174:C174"/>
    <mergeCell ref="D174:O174"/>
    <mergeCell ref="B175:C175"/>
    <mergeCell ref="D175:O175"/>
    <mergeCell ref="D167:O167"/>
    <mergeCell ref="J168:N168"/>
    <mergeCell ref="D184:O184"/>
    <mergeCell ref="D185:O185"/>
    <mergeCell ref="B186:C186"/>
    <mergeCell ref="D186:O186"/>
    <mergeCell ref="B196:C196"/>
    <mergeCell ref="D196:O196"/>
    <mergeCell ref="B184:C184"/>
    <mergeCell ref="B199:C199"/>
    <mergeCell ref="B200:C200"/>
    <mergeCell ref="B201:C201"/>
    <mergeCell ref="B197:C197"/>
    <mergeCell ref="D197:O197"/>
    <mergeCell ref="J198:N198"/>
    <mergeCell ref="B191:C191"/>
    <mergeCell ref="B192:C192"/>
    <mergeCell ref="B194:C194"/>
    <mergeCell ref="D194:O194"/>
    <mergeCell ref="B195:C195"/>
    <mergeCell ref="D195:O195"/>
    <mergeCell ref="B207:C207"/>
    <mergeCell ref="D207:O207"/>
    <mergeCell ref="J208:N208"/>
    <mergeCell ref="B209:C209"/>
    <mergeCell ref="B210:C210"/>
    <mergeCell ref="D204:O204"/>
    <mergeCell ref="B205:C205"/>
    <mergeCell ref="D205:O205"/>
    <mergeCell ref="B206:C206"/>
    <mergeCell ref="D206:O206"/>
    <mergeCell ref="B204:C204"/>
    <mergeCell ref="B216:C216"/>
    <mergeCell ref="D216:O216"/>
    <mergeCell ref="B217:C217"/>
    <mergeCell ref="D217:O217"/>
    <mergeCell ref="J218:N218"/>
    <mergeCell ref="B211:C211"/>
    <mergeCell ref="B212:C212"/>
    <mergeCell ref="B214:C214"/>
    <mergeCell ref="D214:O214"/>
    <mergeCell ref="B215:C215"/>
    <mergeCell ref="D215:O215"/>
    <mergeCell ref="D224:O224"/>
    <mergeCell ref="B225:C225"/>
    <mergeCell ref="D225:O225"/>
    <mergeCell ref="B226:C226"/>
    <mergeCell ref="D226:O226"/>
    <mergeCell ref="B219:C219"/>
    <mergeCell ref="B220:C220"/>
    <mergeCell ref="B221:C221"/>
    <mergeCell ref="B222:C222"/>
    <mergeCell ref="B224:C224"/>
    <mergeCell ref="B231:C231"/>
    <mergeCell ref="B232:C232"/>
    <mergeCell ref="B234:C234"/>
    <mergeCell ref="D234:O234"/>
    <mergeCell ref="B235:C235"/>
    <mergeCell ref="D235:O235"/>
    <mergeCell ref="B227:C227"/>
    <mergeCell ref="D227:O227"/>
    <mergeCell ref="J228:N228"/>
    <mergeCell ref="B229:C229"/>
    <mergeCell ref="B230:C230"/>
    <mergeCell ref="B239:C239"/>
    <mergeCell ref="B240:C240"/>
    <mergeCell ref="B241:C241"/>
    <mergeCell ref="B242:C242"/>
    <mergeCell ref="B244:C244"/>
    <mergeCell ref="B236:C236"/>
    <mergeCell ref="D236:O236"/>
    <mergeCell ref="B237:C237"/>
    <mergeCell ref="D237:O237"/>
    <mergeCell ref="J238:N238"/>
    <mergeCell ref="B247:C247"/>
    <mergeCell ref="D247:O247"/>
    <mergeCell ref="J248:N248"/>
    <mergeCell ref="B249:C249"/>
    <mergeCell ref="B250:C250"/>
    <mergeCell ref="D244:O244"/>
    <mergeCell ref="B245:C245"/>
    <mergeCell ref="D245:O245"/>
    <mergeCell ref="B246:C246"/>
    <mergeCell ref="D246:O246"/>
    <mergeCell ref="D264:O264"/>
    <mergeCell ref="B265:C265"/>
    <mergeCell ref="D265:O265"/>
    <mergeCell ref="B266:C266"/>
    <mergeCell ref="D266:O266"/>
    <mergeCell ref="B267:C267"/>
    <mergeCell ref="D267:O267"/>
    <mergeCell ref="J268:N268"/>
    <mergeCell ref="B269:C269"/>
    <mergeCell ref="D256:O256"/>
    <mergeCell ref="B257:C257"/>
    <mergeCell ref="D257:O257"/>
    <mergeCell ref="J258:N258"/>
    <mergeCell ref="B251:C251"/>
    <mergeCell ref="B252:C252"/>
    <mergeCell ref="B254:C254"/>
    <mergeCell ref="D254:O254"/>
    <mergeCell ref="B255:C255"/>
    <mergeCell ref="D255:O255"/>
    <mergeCell ref="B259:C259"/>
    <mergeCell ref="B260:C260"/>
    <mergeCell ref="B261:C261"/>
    <mergeCell ref="B262:C262"/>
    <mergeCell ref="A264:A272"/>
    <mergeCell ref="B264:C264"/>
    <mergeCell ref="B270:C270"/>
    <mergeCell ref="B271:C271"/>
    <mergeCell ref="B272:C272"/>
    <mergeCell ref="A254:A262"/>
    <mergeCell ref="B256:C256"/>
  </mergeCells>
  <pageMargins left="0.7" right="0.7" top="0.75" bottom="0.75" header="0.3" footer="0.3"/>
  <pageSetup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9"/>
  <sheetViews>
    <sheetView workbookViewId="0">
      <selection activeCell="L11" sqref="L11"/>
    </sheetView>
  </sheetViews>
  <sheetFormatPr baseColWidth="10" defaultColWidth="8" defaultRowHeight="15"/>
  <cols>
    <col min="1" max="1" width="8" style="39"/>
    <col min="2" max="2" width="32" style="38" customWidth="1"/>
    <col min="3" max="3" width="7.375" style="38" customWidth="1"/>
    <col min="4" max="4" width="8.5" style="38" customWidth="1"/>
    <col min="5" max="5" width="8.25" style="38" customWidth="1"/>
    <col min="6" max="6" width="8.5" style="38" customWidth="1"/>
    <col min="7" max="7" width="8.25" style="38" customWidth="1"/>
    <col min="8" max="12" width="8.5" style="38" customWidth="1"/>
    <col min="13" max="13" width="11.875" style="38" customWidth="1"/>
    <col min="14" max="14" width="11" style="38" customWidth="1"/>
    <col min="15" max="15" width="11.625" style="38" customWidth="1"/>
    <col min="16" max="16" width="13.125" style="38" customWidth="1"/>
    <col min="17" max="17" width="32" style="38" customWidth="1"/>
    <col min="18" max="18" width="8.25" style="38" customWidth="1"/>
    <col min="19" max="19" width="10.125" style="38" customWidth="1"/>
    <col min="20" max="21" width="8.25" style="38" customWidth="1"/>
    <col min="22" max="22" width="10.125" style="38" customWidth="1"/>
    <col min="23" max="23" width="11.5" style="38" customWidth="1"/>
    <col min="24" max="24" width="8.75" style="38" customWidth="1"/>
    <col min="25" max="25" width="11.25" style="38" customWidth="1"/>
    <col min="26" max="26" width="11.375" style="38" customWidth="1"/>
    <col min="27" max="27" width="23.875" style="38" customWidth="1"/>
    <col min="28" max="28" width="13" style="38" customWidth="1"/>
    <col min="29" max="29" width="11" style="38" customWidth="1"/>
    <col min="30" max="16384" width="8" style="38"/>
  </cols>
  <sheetData>
    <row r="1" spans="1:29" ht="35.25">
      <c r="A1" s="627" t="s">
        <v>370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  <c r="O1" s="627"/>
      <c r="P1" s="627"/>
      <c r="Q1" s="627"/>
      <c r="R1" s="627"/>
      <c r="S1" s="627"/>
      <c r="T1" s="627"/>
      <c r="U1" s="627"/>
      <c r="V1" s="627"/>
      <c r="W1" s="627"/>
      <c r="X1" s="627"/>
      <c r="Y1" s="627"/>
      <c r="Z1" s="627"/>
      <c r="AA1" s="627"/>
      <c r="AB1" s="627"/>
      <c r="AC1" s="628"/>
    </row>
    <row r="2" spans="1:29" ht="31.5">
      <c r="A2" s="57"/>
      <c r="B2" s="56" t="s">
        <v>369</v>
      </c>
      <c r="C2" s="53" t="s">
        <v>368</v>
      </c>
      <c r="D2" s="53" t="s">
        <v>367</v>
      </c>
      <c r="E2" s="53" t="s">
        <v>4</v>
      </c>
      <c r="F2" s="53" t="s">
        <v>5</v>
      </c>
      <c r="G2" s="53" t="s">
        <v>6</v>
      </c>
      <c r="H2" s="53" t="s">
        <v>7</v>
      </c>
      <c r="I2" s="55" t="s">
        <v>8</v>
      </c>
      <c r="J2" s="55" t="s">
        <v>9</v>
      </c>
      <c r="K2" s="55" t="s">
        <v>10</v>
      </c>
      <c r="L2" s="55" t="s">
        <v>11</v>
      </c>
      <c r="M2" s="55" t="s">
        <v>12</v>
      </c>
      <c r="N2" s="55" t="s">
        <v>13</v>
      </c>
      <c r="O2" s="55" t="s">
        <v>14</v>
      </c>
      <c r="P2" s="55" t="s">
        <v>15</v>
      </c>
      <c r="Q2" s="54" t="s">
        <v>366</v>
      </c>
      <c r="R2" s="53" t="s">
        <v>4</v>
      </c>
      <c r="S2" s="53" t="s">
        <v>365</v>
      </c>
      <c r="T2" s="53" t="s">
        <v>6</v>
      </c>
      <c r="U2" s="53" t="s">
        <v>7</v>
      </c>
      <c r="V2" s="53" t="s">
        <v>8</v>
      </c>
      <c r="W2" s="53" t="s">
        <v>9</v>
      </c>
      <c r="X2" s="53" t="s">
        <v>10</v>
      </c>
      <c r="Y2" s="53" t="s">
        <v>11</v>
      </c>
      <c r="Z2" s="53" t="s">
        <v>12</v>
      </c>
      <c r="AA2" s="52" t="s">
        <v>13</v>
      </c>
      <c r="AB2" s="51" t="s">
        <v>14</v>
      </c>
      <c r="AC2" s="51" t="s">
        <v>15</v>
      </c>
    </row>
    <row r="3" spans="1:29" ht="30" customHeight="1">
      <c r="A3" s="45">
        <v>1</v>
      </c>
      <c r="B3" s="50" t="s">
        <v>364</v>
      </c>
      <c r="C3" s="49"/>
      <c r="D3" s="49"/>
      <c r="E3" s="49">
        <v>13301</v>
      </c>
      <c r="F3" s="49">
        <v>15312</v>
      </c>
      <c r="G3" s="49">
        <v>17175</v>
      </c>
      <c r="H3" s="48">
        <v>14258</v>
      </c>
      <c r="I3" s="153">
        <v>15089</v>
      </c>
      <c r="J3" s="153">
        <v>13107</v>
      </c>
      <c r="K3" s="153">
        <v>12212</v>
      </c>
      <c r="L3" s="46"/>
      <c r="M3" s="46"/>
      <c r="N3" s="46"/>
      <c r="O3" s="46"/>
      <c r="P3" s="46"/>
      <c r="Q3" s="631" t="s">
        <v>363</v>
      </c>
      <c r="R3" s="632">
        <v>25.832100000000001</v>
      </c>
      <c r="S3" s="629">
        <v>22.904976489999999</v>
      </c>
      <c r="T3" s="629">
        <v>24.132343519999999</v>
      </c>
      <c r="U3" s="629">
        <v>26.533945849999999</v>
      </c>
      <c r="V3" s="629">
        <f t="shared" ref="V3:AC11" si="0">I5/I3</f>
        <v>32.034793558221217</v>
      </c>
      <c r="W3" s="629">
        <f t="shared" si="0"/>
        <v>34.960250247959102</v>
      </c>
      <c r="X3" s="629">
        <f t="shared" si="0"/>
        <v>38.53193580085162</v>
      </c>
      <c r="Y3" s="629" t="e">
        <f t="shared" si="0"/>
        <v>#DIV/0!</v>
      </c>
      <c r="Z3" s="629" t="e">
        <f t="shared" si="0"/>
        <v>#DIV/0!</v>
      </c>
      <c r="AA3" s="629" t="e">
        <f t="shared" si="0"/>
        <v>#DIV/0!</v>
      </c>
      <c r="AB3" s="629" t="e">
        <f t="shared" si="0"/>
        <v>#DIV/0!</v>
      </c>
      <c r="AC3" s="629" t="e">
        <f t="shared" si="0"/>
        <v>#DIV/0!</v>
      </c>
    </row>
    <row r="4" spans="1:29" ht="30" customHeight="1">
      <c r="A4" s="45">
        <v>2</v>
      </c>
      <c r="B4" s="44" t="s">
        <v>362</v>
      </c>
      <c r="C4" s="42"/>
      <c r="D4" s="42"/>
      <c r="E4" s="42">
        <v>10509</v>
      </c>
      <c r="F4" s="42">
        <v>12479</v>
      </c>
      <c r="G4" s="42">
        <v>12156</v>
      </c>
      <c r="H4" s="47">
        <v>11672</v>
      </c>
      <c r="I4" s="154">
        <v>12110</v>
      </c>
      <c r="J4" s="154">
        <v>10493</v>
      </c>
      <c r="K4" s="153">
        <v>9630</v>
      </c>
      <c r="L4" s="46"/>
      <c r="M4" s="46"/>
      <c r="N4" s="46"/>
      <c r="O4" s="46"/>
      <c r="P4" s="46"/>
      <c r="Q4" s="626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</row>
    <row r="5" spans="1:29" ht="30" customHeight="1">
      <c r="A5" s="45">
        <v>3</v>
      </c>
      <c r="B5" s="44" t="s">
        <v>361</v>
      </c>
      <c r="C5" s="42"/>
      <c r="D5" s="42"/>
      <c r="E5" s="42">
        <v>343593</v>
      </c>
      <c r="F5" s="42">
        <v>350721</v>
      </c>
      <c r="G5" s="42">
        <v>414473</v>
      </c>
      <c r="H5" s="47">
        <v>378321</v>
      </c>
      <c r="I5" s="154">
        <v>483373</v>
      </c>
      <c r="J5" s="154">
        <v>458224</v>
      </c>
      <c r="K5" s="153">
        <v>470552</v>
      </c>
      <c r="L5" s="46"/>
      <c r="M5" s="46"/>
      <c r="N5" s="46"/>
      <c r="O5" s="46"/>
      <c r="P5" s="46"/>
      <c r="Q5" s="623" t="s">
        <v>360</v>
      </c>
      <c r="R5" s="620">
        <v>9.1000000000000004E-3</v>
      </c>
      <c r="S5" s="630">
        <v>70.239999999999995</v>
      </c>
      <c r="T5" s="630">
        <v>21.15</v>
      </c>
      <c r="U5" s="630">
        <v>33.869999999999997</v>
      </c>
      <c r="V5" s="630">
        <v>34.869999999999997</v>
      </c>
      <c r="W5" s="629">
        <f t="shared" si="0"/>
        <v>7.8673312615663953E-3</v>
      </c>
      <c r="X5" s="622" t="e">
        <v>#DIV/0!</v>
      </c>
      <c r="Y5" s="622" t="e">
        <v>#DIV/0!</v>
      </c>
      <c r="Z5" s="622" t="e">
        <v>#DIV/0!</v>
      </c>
      <c r="AA5" s="622" t="e">
        <v>#DIV/0!</v>
      </c>
      <c r="AB5" s="622" t="e">
        <v>#DIV/0!</v>
      </c>
      <c r="AC5" s="622" t="e">
        <v>#DIV/0!</v>
      </c>
    </row>
    <row r="6" spans="1:29" ht="15" customHeight="1">
      <c r="A6" s="45">
        <v>4</v>
      </c>
      <c r="B6" s="44" t="s">
        <v>359</v>
      </c>
      <c r="C6" s="42"/>
      <c r="D6" s="42"/>
      <c r="E6" s="42">
        <v>121</v>
      </c>
      <c r="F6" s="42">
        <v>218</v>
      </c>
      <c r="G6" s="42">
        <v>812</v>
      </c>
      <c r="H6" s="47">
        <v>421</v>
      </c>
      <c r="I6" s="154">
        <v>259</v>
      </c>
      <c r="J6" s="154">
        <v>679</v>
      </c>
      <c r="K6" s="153">
        <v>1479</v>
      </c>
      <c r="L6" s="46"/>
      <c r="M6" s="46"/>
      <c r="N6" s="46"/>
      <c r="O6" s="46"/>
      <c r="P6" s="46"/>
      <c r="Q6" s="626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  <c r="AC6" s="621"/>
    </row>
    <row r="7" spans="1:29" ht="45" customHeight="1">
      <c r="A7" s="45">
        <v>5</v>
      </c>
      <c r="B7" s="44" t="s">
        <v>358</v>
      </c>
      <c r="C7" s="42"/>
      <c r="D7" s="42"/>
      <c r="E7" s="42">
        <v>2092</v>
      </c>
      <c r="F7" s="42">
        <v>926</v>
      </c>
      <c r="G7" s="42">
        <v>565</v>
      </c>
      <c r="H7" s="47">
        <v>2446</v>
      </c>
      <c r="I7" s="154">
        <v>3755</v>
      </c>
      <c r="J7" s="154">
        <v>3605</v>
      </c>
      <c r="K7" s="153">
        <v>2637</v>
      </c>
      <c r="L7" s="46"/>
      <c r="M7" s="46"/>
      <c r="N7" s="46"/>
      <c r="O7" s="46"/>
      <c r="P7" s="46"/>
      <c r="Q7" s="623" t="s">
        <v>357</v>
      </c>
      <c r="R7" s="620">
        <v>2.8975</v>
      </c>
      <c r="S7" s="622">
        <v>0.53931275479999996</v>
      </c>
      <c r="T7" s="622">
        <v>0.16835518469999999</v>
      </c>
      <c r="U7" s="622">
        <v>2.939903846</v>
      </c>
      <c r="V7" s="622">
        <v>3.939903846</v>
      </c>
      <c r="W7" s="629">
        <f t="shared" si="0"/>
        <v>0.7203883495145631</v>
      </c>
      <c r="X7" s="622" t="e">
        <v>#DIV/0!</v>
      </c>
      <c r="Y7" s="622" t="e">
        <v>#DIV/0!</v>
      </c>
      <c r="Z7" s="622" t="e">
        <v>#DIV/0!</v>
      </c>
      <c r="AA7" s="622" t="e">
        <v>#DIV/0!</v>
      </c>
      <c r="AB7" s="622" t="e">
        <v>#DIV/0!</v>
      </c>
      <c r="AC7" s="622" t="e">
        <v>#DIV/0!</v>
      </c>
    </row>
    <row r="8" spans="1:29" ht="30" customHeight="1">
      <c r="A8" s="45">
        <v>6</v>
      </c>
      <c r="B8" s="44" t="s">
        <v>356</v>
      </c>
      <c r="C8" s="42"/>
      <c r="D8" s="42"/>
      <c r="E8" s="42">
        <v>722</v>
      </c>
      <c r="F8" s="42">
        <v>1717</v>
      </c>
      <c r="G8" s="42">
        <v>3356</v>
      </c>
      <c r="H8" s="47">
        <v>832</v>
      </c>
      <c r="I8" s="154">
        <v>2737</v>
      </c>
      <c r="J8" s="154">
        <v>1885</v>
      </c>
      <c r="K8" s="153">
        <v>1896</v>
      </c>
      <c r="L8" s="46"/>
      <c r="M8" s="46"/>
      <c r="N8" s="46"/>
      <c r="O8" s="46"/>
      <c r="P8" s="46"/>
      <c r="Q8" s="626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  <c r="AC8" s="621"/>
    </row>
    <row r="9" spans="1:29" ht="45" customHeight="1">
      <c r="A9" s="45">
        <v>7</v>
      </c>
      <c r="B9" s="44" t="s">
        <v>355</v>
      </c>
      <c r="C9" s="42"/>
      <c r="D9" s="42"/>
      <c r="E9" s="42">
        <v>17542</v>
      </c>
      <c r="F9" s="42">
        <v>25847</v>
      </c>
      <c r="G9" s="42">
        <v>16202</v>
      </c>
      <c r="H9" s="47">
        <v>5365</v>
      </c>
      <c r="I9" s="154">
        <v>3304</v>
      </c>
      <c r="J9" s="154">
        <v>2597</v>
      </c>
      <c r="K9" s="153">
        <v>3505</v>
      </c>
      <c r="L9" s="46"/>
      <c r="M9" s="46"/>
      <c r="N9" s="46"/>
      <c r="O9" s="46"/>
      <c r="P9" s="46"/>
      <c r="Q9" s="623" t="s">
        <v>354</v>
      </c>
      <c r="R9" s="620">
        <v>16.690799999999999</v>
      </c>
      <c r="S9" s="622">
        <v>17.53527815</v>
      </c>
      <c r="T9" s="622">
        <v>13.46799667</v>
      </c>
      <c r="U9" s="622">
        <v>7.9481481479999996</v>
      </c>
      <c r="V9" s="622">
        <v>8.9481481479999996</v>
      </c>
      <c r="W9" s="629">
        <f t="shared" si="0"/>
        <v>16.12013862148633</v>
      </c>
      <c r="X9" s="622" t="e">
        <v>#DIV/0!</v>
      </c>
      <c r="Y9" s="622" t="e">
        <v>#DIV/0!</v>
      </c>
      <c r="Z9" s="622" t="e">
        <v>#DIV/0!</v>
      </c>
      <c r="AA9" s="622" t="e">
        <v>#DIV/0!</v>
      </c>
      <c r="AB9" s="622" t="e">
        <v>#DIV/0!</v>
      </c>
      <c r="AC9" s="622" t="e">
        <v>#DIV/0!</v>
      </c>
    </row>
    <row r="10" spans="1:29" ht="30" customHeight="1">
      <c r="A10" s="45">
        <v>8</v>
      </c>
      <c r="B10" s="44" t="s">
        <v>353</v>
      </c>
      <c r="C10" s="42"/>
      <c r="D10" s="42"/>
      <c r="E10" s="42">
        <v>1051</v>
      </c>
      <c r="F10" s="42">
        <v>1474</v>
      </c>
      <c r="G10" s="42">
        <v>1203</v>
      </c>
      <c r="H10" s="47">
        <v>675</v>
      </c>
      <c r="I10" s="154">
        <v>587</v>
      </c>
      <c r="J10" s="154">
        <v>566</v>
      </c>
      <c r="K10" s="153">
        <v>579</v>
      </c>
      <c r="L10" s="46"/>
      <c r="M10" s="46"/>
      <c r="N10" s="46"/>
      <c r="O10" s="46"/>
      <c r="P10" s="46"/>
      <c r="Q10" s="626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  <c r="AC10" s="621"/>
    </row>
    <row r="11" spans="1:29" ht="45" customHeight="1">
      <c r="A11" s="45">
        <v>9</v>
      </c>
      <c r="B11" s="44" t="s">
        <v>352</v>
      </c>
      <c r="C11" s="42"/>
      <c r="D11" s="42"/>
      <c r="E11" s="42">
        <v>25570</v>
      </c>
      <c r="F11" s="42">
        <v>27228</v>
      </c>
      <c r="G11" s="42">
        <v>43041</v>
      </c>
      <c r="H11" s="47">
        <v>45623</v>
      </c>
      <c r="I11" s="154">
        <v>64016</v>
      </c>
      <c r="J11" s="154">
        <v>41864</v>
      </c>
      <c r="K11" s="153">
        <v>46409</v>
      </c>
      <c r="L11" s="46"/>
      <c r="M11" s="46"/>
      <c r="N11" s="46"/>
      <c r="O11" s="46"/>
      <c r="P11" s="46"/>
      <c r="Q11" s="623" t="s">
        <v>351</v>
      </c>
      <c r="R11" s="620">
        <v>19.9922</v>
      </c>
      <c r="S11" s="622">
        <v>22.746867170000002</v>
      </c>
      <c r="T11" s="622">
        <v>24.566780820000002</v>
      </c>
      <c r="U11" s="622">
        <v>33.180363640000003</v>
      </c>
      <c r="V11" s="622">
        <v>34.180363640000003</v>
      </c>
      <c r="W11" s="629">
        <f t="shared" si="0"/>
        <v>2.388687177527231E-4</v>
      </c>
      <c r="X11" s="622" t="e">
        <v>#DIV/0!</v>
      </c>
      <c r="Y11" s="622" t="e">
        <v>#DIV/0!</v>
      </c>
      <c r="Z11" s="622" t="e">
        <v>#DIV/0!</v>
      </c>
      <c r="AA11" s="622" t="e">
        <v>#DIV/0!</v>
      </c>
      <c r="AB11" s="622" t="e">
        <v>#DIV/0!</v>
      </c>
      <c r="AC11" s="622" t="e">
        <v>#DIV/0!</v>
      </c>
    </row>
    <row r="12" spans="1:29" ht="30" customHeight="1">
      <c r="A12" s="45">
        <v>10</v>
      </c>
      <c r="B12" s="44" t="s">
        <v>350</v>
      </c>
      <c r="C12" s="42"/>
      <c r="D12" s="42"/>
      <c r="E12" s="42">
        <v>1279</v>
      </c>
      <c r="F12" s="42">
        <v>1197</v>
      </c>
      <c r="G12" s="42">
        <v>1752</v>
      </c>
      <c r="H12" s="47">
        <v>1375</v>
      </c>
      <c r="I12" s="154">
        <v>1618</v>
      </c>
      <c r="J12" s="154">
        <v>1733</v>
      </c>
      <c r="K12" s="153">
        <v>1298</v>
      </c>
      <c r="L12" s="46"/>
      <c r="M12" s="46"/>
      <c r="N12" s="46"/>
      <c r="O12" s="46"/>
      <c r="P12" s="46"/>
      <c r="Q12" s="626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  <c r="AC12" s="621"/>
    </row>
    <row r="13" spans="1:29" ht="45" customHeight="1">
      <c r="A13" s="45">
        <v>11</v>
      </c>
      <c r="B13" s="44" t="s">
        <v>349</v>
      </c>
      <c r="C13" s="42"/>
      <c r="D13" s="42"/>
      <c r="E13" s="42">
        <v>4104</v>
      </c>
      <c r="F13" s="42">
        <v>6126</v>
      </c>
      <c r="G13" s="78">
        <v>1007</v>
      </c>
      <c r="H13" s="79">
        <v>684</v>
      </c>
      <c r="I13" s="154">
        <v>85</v>
      </c>
      <c r="J13" s="154">
        <v>10</v>
      </c>
      <c r="K13" s="153">
        <v>75</v>
      </c>
      <c r="L13" s="40"/>
      <c r="M13" s="40"/>
      <c r="N13" s="40"/>
      <c r="O13" s="40"/>
      <c r="P13" s="40"/>
      <c r="Q13" s="623" t="s">
        <v>348</v>
      </c>
      <c r="R13" s="620">
        <v>1.3757999999999999</v>
      </c>
      <c r="S13" s="622">
        <v>2.0197823939999999</v>
      </c>
      <c r="T13" s="622" t="e">
        <v>#DIV/0!</v>
      </c>
      <c r="U13" s="622" t="e">
        <v>#DIV/0!</v>
      </c>
      <c r="V13" s="622" t="e">
        <v>#DIV/0!</v>
      </c>
      <c r="W13" s="622" t="e">
        <v>#DIV/0!</v>
      </c>
      <c r="X13" s="622" t="e">
        <v>#DIV/0!</v>
      </c>
      <c r="Y13" s="622" t="e">
        <v>#DIV/0!</v>
      </c>
      <c r="Z13" s="622" t="e">
        <v>#DIV/0!</v>
      </c>
      <c r="AA13" s="622" t="e">
        <v>#DIV/0!</v>
      </c>
      <c r="AB13" s="622" t="e">
        <v>#DIV/0!</v>
      </c>
      <c r="AC13" s="622" t="e">
        <v>#DIV/0!</v>
      </c>
    </row>
    <row r="14" spans="1:29" ht="30" customHeight="1">
      <c r="A14" s="45">
        <v>12</v>
      </c>
      <c r="B14" s="44" t="s">
        <v>347</v>
      </c>
      <c r="C14" s="42"/>
      <c r="D14" s="42"/>
      <c r="E14" s="42">
        <v>2983</v>
      </c>
      <c r="F14" s="42">
        <v>3033</v>
      </c>
      <c r="G14" s="80">
        <v>3355</v>
      </c>
      <c r="H14" s="81">
        <v>2498</v>
      </c>
      <c r="I14" s="154">
        <v>2100</v>
      </c>
      <c r="J14" s="154">
        <v>108</v>
      </c>
      <c r="K14" s="153">
        <v>185</v>
      </c>
      <c r="L14" s="40"/>
      <c r="M14" s="40"/>
      <c r="N14" s="40"/>
      <c r="O14" s="40"/>
      <c r="P14" s="40"/>
      <c r="Q14" s="626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  <c r="AC14" s="621"/>
    </row>
    <row r="15" spans="1:29" ht="45" customHeight="1">
      <c r="A15" s="45">
        <v>13</v>
      </c>
      <c r="B15" s="44" t="s">
        <v>346</v>
      </c>
      <c r="C15" s="42"/>
      <c r="D15" s="42"/>
      <c r="E15" s="42">
        <v>6302</v>
      </c>
      <c r="F15" s="42">
        <v>6693</v>
      </c>
      <c r="G15" s="42">
        <v>10416</v>
      </c>
      <c r="H15" s="47">
        <v>7698</v>
      </c>
      <c r="I15" s="154">
        <v>12549</v>
      </c>
      <c r="J15" s="154">
        <v>6381</v>
      </c>
      <c r="K15" s="153">
        <v>13150</v>
      </c>
      <c r="L15" s="46"/>
      <c r="M15" s="46"/>
      <c r="N15" s="46"/>
      <c r="O15" s="46"/>
      <c r="P15" s="46"/>
      <c r="Q15" s="623" t="s">
        <v>345</v>
      </c>
      <c r="R15" s="620">
        <v>22.112300000000001</v>
      </c>
      <c r="S15" s="622">
        <v>22.08910891</v>
      </c>
      <c r="T15" s="622">
        <v>29.42372881</v>
      </c>
      <c r="U15" s="622">
        <v>30.307086609999999</v>
      </c>
      <c r="V15" s="622">
        <v>31.307086609999999</v>
      </c>
      <c r="W15" s="622" t="e">
        <v>#DIV/0!</v>
      </c>
      <c r="X15" s="622" t="e">
        <v>#DIV/0!</v>
      </c>
      <c r="Y15" s="622" t="e">
        <v>#DIV/0!</v>
      </c>
      <c r="Z15" s="622" t="e">
        <v>#DIV/0!</v>
      </c>
      <c r="AA15" s="622" t="e">
        <v>#DIV/0!</v>
      </c>
      <c r="AB15" s="622" t="e">
        <v>#DIV/0!</v>
      </c>
      <c r="AC15" s="622" t="e">
        <v>#DIV/0!</v>
      </c>
    </row>
    <row r="16" spans="1:29" ht="30" customHeight="1">
      <c r="A16" s="45">
        <v>14</v>
      </c>
      <c r="B16" s="44" t="s">
        <v>344</v>
      </c>
      <c r="C16" s="42"/>
      <c r="D16" s="42"/>
      <c r="E16" s="42">
        <v>285</v>
      </c>
      <c r="F16" s="42">
        <v>303</v>
      </c>
      <c r="G16" s="42">
        <v>354</v>
      </c>
      <c r="H16" s="47">
        <v>254</v>
      </c>
      <c r="I16" s="154">
        <v>410</v>
      </c>
      <c r="J16" s="154">
        <v>281</v>
      </c>
      <c r="K16" s="153">
        <v>318</v>
      </c>
      <c r="L16" s="46"/>
      <c r="M16" s="46"/>
      <c r="N16" s="46"/>
      <c r="O16" s="46"/>
      <c r="P16" s="46"/>
      <c r="Q16" s="626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  <c r="AC16" s="621"/>
    </row>
    <row r="17" spans="1:29" ht="45" customHeight="1">
      <c r="A17" s="45">
        <v>15</v>
      </c>
      <c r="B17" s="44" t="s">
        <v>343</v>
      </c>
      <c r="C17" s="42"/>
      <c r="D17" s="42"/>
      <c r="E17" s="42">
        <v>11441</v>
      </c>
      <c r="F17" s="42">
        <v>7044</v>
      </c>
      <c r="G17" s="42">
        <v>15040</v>
      </c>
      <c r="H17" s="47">
        <v>19602</v>
      </c>
      <c r="I17" s="154">
        <v>30435</v>
      </c>
      <c r="J17" s="154">
        <v>29948</v>
      </c>
      <c r="K17" s="153">
        <v>28939</v>
      </c>
      <c r="L17" s="46"/>
      <c r="M17" s="46"/>
      <c r="N17" s="46"/>
      <c r="O17" s="46"/>
      <c r="P17" s="46"/>
      <c r="Q17" s="623" t="s">
        <v>342</v>
      </c>
      <c r="R17" s="620">
        <v>10.363200000000001</v>
      </c>
      <c r="S17" s="622">
        <v>7.888017917</v>
      </c>
      <c r="T17" s="622">
        <v>13.68516833</v>
      </c>
      <c r="U17" s="622">
        <v>21.78</v>
      </c>
      <c r="V17" s="622">
        <v>22.78</v>
      </c>
      <c r="W17" s="622" t="e">
        <v>#DIV/0!</v>
      </c>
      <c r="X17" s="622" t="e">
        <v>#DIV/0!</v>
      </c>
      <c r="Y17" s="622" t="e">
        <v>#DIV/0!</v>
      </c>
      <c r="Z17" s="622" t="e">
        <v>#DIV/0!</v>
      </c>
      <c r="AA17" s="622" t="e">
        <v>#DIV/0!</v>
      </c>
      <c r="AB17" s="622" t="e">
        <v>#DIV/0!</v>
      </c>
      <c r="AC17" s="622" t="e">
        <v>#DIV/0!</v>
      </c>
    </row>
    <row r="18" spans="1:29" ht="30" customHeight="1">
      <c r="A18" s="45">
        <v>16</v>
      </c>
      <c r="B18" s="44" t="s">
        <v>341</v>
      </c>
      <c r="C18" s="42"/>
      <c r="D18" s="42"/>
      <c r="E18" s="42">
        <v>1104</v>
      </c>
      <c r="F18" s="42">
        <v>893</v>
      </c>
      <c r="G18" s="42">
        <v>1099</v>
      </c>
      <c r="H18" s="47">
        <v>900</v>
      </c>
      <c r="I18" s="154">
        <v>988</v>
      </c>
      <c r="J18" s="154">
        <v>812</v>
      </c>
      <c r="K18" s="153">
        <v>659</v>
      </c>
      <c r="L18" s="46"/>
      <c r="M18" s="46"/>
      <c r="N18" s="46"/>
      <c r="O18" s="46"/>
      <c r="P18" s="46"/>
      <c r="Q18" s="626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  <c r="AC18" s="621"/>
    </row>
    <row r="19" spans="1:29" ht="45" customHeight="1">
      <c r="A19" s="45">
        <v>17</v>
      </c>
      <c r="B19" s="44" t="s">
        <v>340</v>
      </c>
      <c r="C19" s="42"/>
      <c r="D19" s="42"/>
      <c r="E19" s="42">
        <v>17864</v>
      </c>
      <c r="F19" s="42">
        <v>20135</v>
      </c>
      <c r="G19" s="42">
        <v>27082</v>
      </c>
      <c r="H19" s="47">
        <v>19233</v>
      </c>
      <c r="I19" s="154">
        <v>23827</v>
      </c>
      <c r="J19" s="154">
        <v>22700</v>
      </c>
      <c r="K19" s="153">
        <v>21085</v>
      </c>
      <c r="L19" s="46"/>
      <c r="M19" s="46"/>
      <c r="N19" s="46"/>
      <c r="O19" s="46"/>
      <c r="P19" s="46"/>
      <c r="Q19" s="623" t="s">
        <v>339</v>
      </c>
      <c r="R19" s="620">
        <v>35.871499999999997</v>
      </c>
      <c r="S19" s="622">
        <v>40.270000000000003</v>
      </c>
      <c r="T19" s="622">
        <v>31.749120749999999</v>
      </c>
      <c r="U19" s="622">
        <v>32.989708399999998</v>
      </c>
      <c r="V19" s="622">
        <v>33.989708399999998</v>
      </c>
      <c r="W19" s="622" t="e">
        <v>#DIV/0!</v>
      </c>
      <c r="X19" s="622" t="e">
        <v>#DIV/0!</v>
      </c>
      <c r="Y19" s="622" t="e">
        <v>#DIV/0!</v>
      </c>
      <c r="Z19" s="622" t="e">
        <v>#DIV/0!</v>
      </c>
      <c r="AA19" s="622" t="e">
        <v>#DIV/0!</v>
      </c>
      <c r="AB19" s="622" t="e">
        <v>#DIV/0!</v>
      </c>
      <c r="AC19" s="622" t="e">
        <v>#DIV/0!</v>
      </c>
    </row>
    <row r="20" spans="1:29" ht="30" customHeight="1">
      <c r="A20" s="45">
        <v>18</v>
      </c>
      <c r="B20" s="44" t="s">
        <v>338</v>
      </c>
      <c r="C20" s="42"/>
      <c r="D20" s="42"/>
      <c r="E20" s="42">
        <v>498</v>
      </c>
      <c r="F20" s="42">
        <v>500</v>
      </c>
      <c r="G20" s="42">
        <v>853</v>
      </c>
      <c r="H20" s="47">
        <v>583</v>
      </c>
      <c r="I20" s="154">
        <v>628</v>
      </c>
      <c r="J20" s="154">
        <v>614</v>
      </c>
      <c r="K20" s="153">
        <v>502</v>
      </c>
      <c r="L20" s="46"/>
      <c r="M20" s="46"/>
      <c r="N20" s="46"/>
      <c r="O20" s="46"/>
      <c r="P20" s="46"/>
      <c r="Q20" s="626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  <c r="AC20" s="621"/>
    </row>
    <row r="21" spans="1:29" ht="30" customHeight="1">
      <c r="A21" s="45">
        <v>19</v>
      </c>
      <c r="B21" s="44" t="s">
        <v>337</v>
      </c>
      <c r="C21" s="42"/>
      <c r="D21" s="42"/>
      <c r="E21" s="42">
        <v>3487</v>
      </c>
      <c r="F21" s="42">
        <v>11546</v>
      </c>
      <c r="G21" s="42">
        <v>13862</v>
      </c>
      <c r="H21" s="47">
        <v>14539</v>
      </c>
      <c r="I21" s="154">
        <v>18114</v>
      </c>
      <c r="J21" s="154">
        <v>13796</v>
      </c>
      <c r="K21" s="153">
        <v>13275</v>
      </c>
      <c r="L21" s="46"/>
      <c r="M21" s="46"/>
      <c r="N21" s="46"/>
      <c r="O21" s="46"/>
      <c r="P21" s="46"/>
      <c r="Q21" s="623" t="s">
        <v>336</v>
      </c>
      <c r="R21" s="620">
        <v>6.4336000000000002</v>
      </c>
      <c r="S21" s="622">
        <v>9.7434599160000008</v>
      </c>
      <c r="T21" s="622">
        <v>10.32166791</v>
      </c>
      <c r="U21" s="622">
        <v>12.80969163</v>
      </c>
      <c r="V21" s="622">
        <v>13.80969163</v>
      </c>
      <c r="W21" s="622" t="e">
        <v>#DIV/0!</v>
      </c>
      <c r="X21" s="622" t="e">
        <v>#DIV/0!</v>
      </c>
      <c r="Y21" s="622" t="e">
        <v>#DIV/0!</v>
      </c>
      <c r="Z21" s="622" t="e">
        <v>#DIV/0!</v>
      </c>
      <c r="AA21" s="622" t="e">
        <v>#DIV/0!</v>
      </c>
      <c r="AB21" s="622" t="e">
        <v>#DIV/0!</v>
      </c>
      <c r="AC21" s="622" t="e">
        <v>#DIV/0!</v>
      </c>
    </row>
    <row r="22" spans="1:29" ht="30" customHeight="1">
      <c r="A22" s="45">
        <v>20</v>
      </c>
      <c r="B22" s="44" t="s">
        <v>335</v>
      </c>
      <c r="C22" s="42"/>
      <c r="D22" s="42"/>
      <c r="E22" s="42">
        <v>542</v>
      </c>
      <c r="F22" s="42">
        <v>1185</v>
      </c>
      <c r="G22" s="42">
        <v>1343</v>
      </c>
      <c r="H22" s="47">
        <v>1135</v>
      </c>
      <c r="I22" s="154">
        <v>1417</v>
      </c>
      <c r="J22" s="154">
        <v>1079</v>
      </c>
      <c r="K22" s="153">
        <v>1061</v>
      </c>
      <c r="L22" s="46"/>
      <c r="M22" s="46"/>
      <c r="N22" s="46"/>
      <c r="O22" s="46"/>
      <c r="P22" s="46"/>
      <c r="Q22" s="626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  <c r="AC22" s="621"/>
    </row>
    <row r="23" spans="1:29" ht="45" customHeight="1">
      <c r="A23" s="45">
        <v>21</v>
      </c>
      <c r="B23" s="44" t="s">
        <v>334</v>
      </c>
      <c r="C23" s="42"/>
      <c r="D23" s="42"/>
      <c r="E23" s="42">
        <v>0</v>
      </c>
      <c r="F23" s="42">
        <v>1485</v>
      </c>
      <c r="G23" s="42">
        <v>198</v>
      </c>
      <c r="H23" s="47">
        <v>1178</v>
      </c>
      <c r="I23" s="154">
        <v>1657</v>
      </c>
      <c r="J23" s="154">
        <v>1859</v>
      </c>
      <c r="K23" s="153">
        <v>750</v>
      </c>
      <c r="L23" s="46"/>
      <c r="M23" s="46"/>
      <c r="N23" s="46"/>
      <c r="O23" s="46"/>
      <c r="P23" s="46"/>
      <c r="Q23" s="623" t="s">
        <v>333</v>
      </c>
      <c r="R23" s="622" t="e">
        <v>#DIV/0!</v>
      </c>
      <c r="S23" s="622">
        <v>3.0681818179999998</v>
      </c>
      <c r="T23" s="622">
        <v>0.25882352939999997</v>
      </c>
      <c r="U23" s="622">
        <v>5.4537037039999996</v>
      </c>
      <c r="V23" s="622">
        <v>6.4537037039999996</v>
      </c>
      <c r="W23" s="622" t="e">
        <v>#DIV/0!</v>
      </c>
      <c r="X23" s="622" t="e">
        <v>#DIV/0!</v>
      </c>
      <c r="Y23" s="622" t="e">
        <v>#DIV/0!</v>
      </c>
      <c r="Z23" s="622" t="e">
        <v>#DIV/0!</v>
      </c>
      <c r="AA23" s="622" t="e">
        <v>#DIV/0!</v>
      </c>
      <c r="AB23" s="622" t="e">
        <v>#DIV/0!</v>
      </c>
      <c r="AC23" s="622" t="e">
        <v>#DIV/0!</v>
      </c>
    </row>
    <row r="24" spans="1:29" ht="60" customHeight="1">
      <c r="A24" s="45">
        <v>22</v>
      </c>
      <c r="B24" s="44" t="s">
        <v>332</v>
      </c>
      <c r="C24" s="42"/>
      <c r="D24" s="42"/>
      <c r="E24" s="42">
        <v>0</v>
      </c>
      <c r="F24" s="42">
        <v>484</v>
      </c>
      <c r="G24" s="42">
        <v>765</v>
      </c>
      <c r="H24" s="47">
        <v>216</v>
      </c>
      <c r="I24" s="154">
        <v>648</v>
      </c>
      <c r="J24" s="154">
        <v>475</v>
      </c>
      <c r="K24" s="153">
        <v>278</v>
      </c>
      <c r="L24" s="46"/>
      <c r="M24" s="46"/>
      <c r="N24" s="46"/>
      <c r="O24" s="46"/>
      <c r="P24" s="46"/>
      <c r="Q24" s="626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  <c r="AC24" s="621"/>
    </row>
    <row r="25" spans="1:29" ht="15" customHeight="1">
      <c r="A25" s="45">
        <v>23</v>
      </c>
      <c r="B25" s="44" t="s">
        <v>331</v>
      </c>
      <c r="C25" s="42"/>
      <c r="D25" s="42"/>
      <c r="E25" s="42">
        <v>1</v>
      </c>
      <c r="F25" s="42">
        <v>0</v>
      </c>
      <c r="G25" s="42">
        <v>2</v>
      </c>
      <c r="H25" s="47">
        <v>0</v>
      </c>
      <c r="I25" s="154">
        <v>0</v>
      </c>
      <c r="J25" s="154">
        <v>1</v>
      </c>
      <c r="K25" s="153">
        <v>0</v>
      </c>
      <c r="L25" s="46"/>
      <c r="M25" s="46"/>
      <c r="N25" s="46"/>
      <c r="O25" s="46"/>
      <c r="P25" s="46"/>
      <c r="Q25" s="623" t="s">
        <v>330</v>
      </c>
      <c r="R25" s="620">
        <v>1E-4</v>
      </c>
      <c r="S25" s="622" t="e">
        <v>#DIV/0!</v>
      </c>
      <c r="T25" s="622">
        <v>6078</v>
      </c>
      <c r="U25" s="622">
        <v>6079</v>
      </c>
      <c r="V25" s="622">
        <v>6080</v>
      </c>
      <c r="W25" s="622" t="e">
        <v>#DIV/0!</v>
      </c>
      <c r="X25" s="622" t="e">
        <v>#DIV/0!</v>
      </c>
      <c r="Y25" s="622" t="e">
        <v>#DIV/0!</v>
      </c>
      <c r="Z25" s="622" t="e">
        <v>#DIV/0!</v>
      </c>
      <c r="AA25" s="622" t="e">
        <v>#DIV/0!</v>
      </c>
      <c r="AB25" s="622" t="e">
        <v>#DIV/0!</v>
      </c>
      <c r="AC25" s="622" t="e">
        <v>#DIV/0!</v>
      </c>
    </row>
    <row r="26" spans="1:29" ht="45" customHeight="1">
      <c r="A26" s="45">
        <v>24</v>
      </c>
      <c r="B26" s="44" t="s">
        <v>329</v>
      </c>
      <c r="C26" s="42"/>
      <c r="D26" s="42"/>
      <c r="E26" s="42">
        <v>1</v>
      </c>
      <c r="F26" s="42">
        <v>0</v>
      </c>
      <c r="G26" s="42">
        <v>11</v>
      </c>
      <c r="H26" s="41">
        <v>7</v>
      </c>
      <c r="I26" s="154">
        <v>21</v>
      </c>
      <c r="J26" s="154">
        <v>21</v>
      </c>
      <c r="K26" s="153">
        <v>13</v>
      </c>
      <c r="L26" s="40"/>
      <c r="M26" s="40"/>
      <c r="N26" s="40"/>
      <c r="O26" s="40"/>
      <c r="P26" s="40"/>
      <c r="Q26" s="626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  <c r="AC26" s="621"/>
    </row>
    <row r="27" spans="1:29" ht="30" customHeight="1">
      <c r="A27" s="45">
        <v>25</v>
      </c>
      <c r="B27" s="44" t="s">
        <v>328</v>
      </c>
      <c r="C27" s="42"/>
      <c r="D27" s="42"/>
      <c r="E27" s="42">
        <v>1</v>
      </c>
      <c r="F27" s="43"/>
      <c r="G27" s="42">
        <v>11</v>
      </c>
      <c r="H27" s="41">
        <v>7</v>
      </c>
      <c r="I27" s="154">
        <v>21</v>
      </c>
      <c r="J27" s="154">
        <v>21</v>
      </c>
      <c r="K27" s="153">
        <v>13</v>
      </c>
      <c r="L27" s="40"/>
      <c r="M27" s="40"/>
      <c r="N27" s="40"/>
      <c r="O27" s="40"/>
      <c r="P27" s="40"/>
      <c r="Q27" s="623" t="s">
        <v>327</v>
      </c>
      <c r="R27" s="620">
        <v>1E-4</v>
      </c>
      <c r="S27" s="622" t="e">
        <v>#DIV/0!</v>
      </c>
      <c r="T27" s="622">
        <v>1105.090909</v>
      </c>
      <c r="U27" s="622">
        <v>1106.090909</v>
      </c>
      <c r="V27" s="622">
        <v>1107.090909</v>
      </c>
      <c r="W27" s="622" t="e">
        <v>#DIV/0!</v>
      </c>
      <c r="X27" s="622" t="e">
        <v>#DIV/0!</v>
      </c>
      <c r="Y27" s="622" t="e">
        <v>#DIV/0!</v>
      </c>
      <c r="Z27" s="622" t="e">
        <v>#DIV/0!</v>
      </c>
      <c r="AA27" s="622" t="e">
        <v>#DIV/0!</v>
      </c>
      <c r="AB27" s="622" t="e">
        <v>#DIV/0!</v>
      </c>
      <c r="AC27" s="622" t="e">
        <v>#DIV/0!</v>
      </c>
    </row>
    <row r="28" spans="1:29" ht="15" customHeight="1">
      <c r="A28" s="45">
        <v>26</v>
      </c>
      <c r="B28" s="44" t="s">
        <v>326</v>
      </c>
      <c r="C28" s="42"/>
      <c r="D28" s="42"/>
      <c r="E28" s="42">
        <v>53</v>
      </c>
      <c r="F28" s="42">
        <v>56</v>
      </c>
      <c r="G28" s="42">
        <v>52</v>
      </c>
      <c r="H28" s="41">
        <v>45</v>
      </c>
      <c r="I28" s="154">
        <v>16</v>
      </c>
      <c r="J28" s="154">
        <v>40</v>
      </c>
      <c r="K28" s="153">
        <v>69</v>
      </c>
      <c r="L28" s="40"/>
      <c r="M28" s="40"/>
      <c r="N28" s="40"/>
      <c r="O28" s="40"/>
      <c r="P28" s="40"/>
      <c r="Q28" s="626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  <c r="AC28" s="621"/>
    </row>
    <row r="29" spans="1:29" ht="30" customHeight="1">
      <c r="A29" s="45">
        <v>27</v>
      </c>
      <c r="B29" s="44" t="s">
        <v>325</v>
      </c>
      <c r="C29" s="42"/>
      <c r="D29" s="42"/>
      <c r="E29" s="42">
        <v>50</v>
      </c>
      <c r="F29" s="42">
        <v>55</v>
      </c>
      <c r="G29" s="42">
        <v>52</v>
      </c>
      <c r="H29" s="41">
        <v>45</v>
      </c>
      <c r="I29" s="154">
        <v>16</v>
      </c>
      <c r="J29" s="154">
        <v>40</v>
      </c>
      <c r="K29" s="153">
        <v>69</v>
      </c>
      <c r="L29" s="40"/>
      <c r="M29" s="40"/>
      <c r="N29" s="40"/>
      <c r="O29" s="40"/>
      <c r="P29" s="40"/>
      <c r="Q29" s="623" t="s">
        <v>324</v>
      </c>
      <c r="R29" s="620">
        <v>1</v>
      </c>
      <c r="S29" s="620">
        <v>2</v>
      </c>
      <c r="T29" s="620">
        <v>3</v>
      </c>
      <c r="U29" s="620">
        <v>4</v>
      </c>
      <c r="V29" s="620">
        <v>5</v>
      </c>
      <c r="W29" s="622" t="e">
        <v>#DIV/0!</v>
      </c>
      <c r="X29" s="622" t="e">
        <v>#DIV/0!</v>
      </c>
      <c r="Y29" s="622" t="e">
        <v>#DIV/0!</v>
      </c>
      <c r="Z29" s="622" t="e">
        <v>#DIV/0!</v>
      </c>
      <c r="AA29" s="622" t="e">
        <v>#DIV/0!</v>
      </c>
      <c r="AB29" s="622" t="e">
        <v>#DIV/0!</v>
      </c>
      <c r="AC29" s="622" t="e">
        <v>#DIV/0!</v>
      </c>
    </row>
    <row r="30" spans="1:29" ht="45" customHeight="1">
      <c r="A30" s="45">
        <v>28</v>
      </c>
      <c r="B30" s="44" t="s">
        <v>323</v>
      </c>
      <c r="C30" s="42"/>
      <c r="D30" s="42"/>
      <c r="E30" s="42">
        <v>17</v>
      </c>
      <c r="F30" s="42">
        <v>2</v>
      </c>
      <c r="G30" s="42">
        <v>9</v>
      </c>
      <c r="H30" s="41"/>
      <c r="I30" s="154">
        <v>2</v>
      </c>
      <c r="J30" s="154">
        <v>3</v>
      </c>
      <c r="K30" s="153">
        <v>0</v>
      </c>
      <c r="L30" s="40"/>
      <c r="M30" s="40"/>
      <c r="N30" s="40"/>
      <c r="O30" s="40"/>
      <c r="P30" s="40"/>
      <c r="Q30" s="626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  <c r="AC30" s="621"/>
    </row>
    <row r="31" spans="1:29" ht="30" customHeight="1">
      <c r="A31" s="45">
        <v>29</v>
      </c>
      <c r="B31" s="44" t="s">
        <v>322</v>
      </c>
      <c r="C31" s="42"/>
      <c r="D31" s="42"/>
      <c r="E31" s="42">
        <v>121</v>
      </c>
      <c r="F31" s="42">
        <v>218</v>
      </c>
      <c r="G31" s="42">
        <v>812</v>
      </c>
      <c r="H31" s="47">
        <v>381</v>
      </c>
      <c r="I31" s="154">
        <v>259</v>
      </c>
      <c r="J31" s="154">
        <v>679</v>
      </c>
      <c r="K31" s="153">
        <v>1479</v>
      </c>
      <c r="L31" s="46"/>
      <c r="M31" s="46"/>
      <c r="N31" s="46"/>
      <c r="O31" s="46"/>
      <c r="P31" s="46"/>
      <c r="Q31" s="623" t="s">
        <v>321</v>
      </c>
      <c r="R31" s="620">
        <v>0.94340000000000002</v>
      </c>
      <c r="S31" s="620">
        <v>1.9434</v>
      </c>
      <c r="T31" s="620">
        <v>2.9434</v>
      </c>
      <c r="U31" s="620">
        <v>3.9434</v>
      </c>
      <c r="V31" s="620">
        <v>4.9433999999999996</v>
      </c>
      <c r="W31" s="622" t="e">
        <v>#DIV/0!</v>
      </c>
      <c r="X31" s="622" t="e">
        <v>#DIV/0!</v>
      </c>
      <c r="Y31" s="622" t="e">
        <v>#DIV/0!</v>
      </c>
      <c r="Z31" s="622" t="e">
        <v>#DIV/0!</v>
      </c>
      <c r="AA31" s="622" t="e">
        <v>#DIV/0!</v>
      </c>
      <c r="AB31" s="622" t="e">
        <v>#DIV/0!</v>
      </c>
      <c r="AC31" s="622" t="e">
        <v>#DIV/0!</v>
      </c>
    </row>
    <row r="32" spans="1:29" ht="30" customHeight="1">
      <c r="A32" s="45">
        <v>30</v>
      </c>
      <c r="B32" s="44" t="s">
        <v>320</v>
      </c>
      <c r="C32" s="42"/>
      <c r="D32" s="42"/>
      <c r="E32" s="42">
        <v>0</v>
      </c>
      <c r="F32" s="42">
        <v>0</v>
      </c>
      <c r="G32" s="42">
        <v>3</v>
      </c>
      <c r="H32" s="41"/>
      <c r="I32" s="154">
        <v>0</v>
      </c>
      <c r="J32" s="154">
        <v>0</v>
      </c>
      <c r="K32" s="153">
        <v>0</v>
      </c>
      <c r="L32" s="40"/>
      <c r="M32" s="40"/>
      <c r="N32" s="40"/>
      <c r="O32" s="40"/>
      <c r="P32" s="40"/>
      <c r="Q32" s="626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  <c r="AC32" s="621"/>
    </row>
    <row r="33" spans="1:29" ht="15" customHeight="1">
      <c r="A33" s="45">
        <v>31</v>
      </c>
      <c r="B33" s="44" t="s">
        <v>319</v>
      </c>
      <c r="C33" s="42"/>
      <c r="D33" s="42"/>
      <c r="E33" s="42">
        <v>8</v>
      </c>
      <c r="F33" s="42">
        <v>17</v>
      </c>
      <c r="G33" s="42">
        <v>41</v>
      </c>
      <c r="H33" s="47">
        <v>13</v>
      </c>
      <c r="I33" s="154">
        <v>20</v>
      </c>
      <c r="J33" s="154">
        <v>67</v>
      </c>
      <c r="K33" s="153">
        <v>80</v>
      </c>
      <c r="L33" s="46"/>
      <c r="M33" s="46"/>
      <c r="N33" s="46"/>
      <c r="O33" s="46"/>
      <c r="P33" s="46"/>
      <c r="Q33" s="623" t="s">
        <v>318</v>
      </c>
      <c r="R33" s="620">
        <v>0</v>
      </c>
      <c r="S33" s="620">
        <v>1</v>
      </c>
      <c r="T33" s="620">
        <v>2</v>
      </c>
      <c r="U33" s="620">
        <v>3</v>
      </c>
      <c r="V33" s="620">
        <v>4</v>
      </c>
      <c r="W33" s="622" t="e">
        <v>#DIV/0!</v>
      </c>
      <c r="X33" s="622" t="e">
        <v>#DIV/0!</v>
      </c>
      <c r="Y33" s="622" t="e">
        <v>#DIV/0!</v>
      </c>
      <c r="Z33" s="622" t="e">
        <v>#DIV/0!</v>
      </c>
      <c r="AA33" s="622" t="e">
        <v>#DIV/0!</v>
      </c>
      <c r="AB33" s="622" t="e">
        <v>#DIV/0!</v>
      </c>
      <c r="AC33" s="622" t="e">
        <v>#DIV/0!</v>
      </c>
    </row>
    <row r="34" spans="1:29" ht="15" customHeight="1">
      <c r="A34" s="45">
        <v>32</v>
      </c>
      <c r="B34" s="44" t="s">
        <v>317</v>
      </c>
      <c r="C34" s="42"/>
      <c r="D34" s="42"/>
      <c r="E34" s="42">
        <v>60</v>
      </c>
      <c r="F34" s="42">
        <v>55</v>
      </c>
      <c r="G34" s="42">
        <v>56</v>
      </c>
      <c r="H34" s="47">
        <v>30</v>
      </c>
      <c r="I34" s="154">
        <v>65</v>
      </c>
      <c r="J34" s="154">
        <v>80</v>
      </c>
      <c r="K34" s="153">
        <v>37</v>
      </c>
      <c r="L34" s="46"/>
      <c r="M34" s="46"/>
      <c r="N34" s="46"/>
      <c r="O34" s="46"/>
      <c r="P34" s="46"/>
      <c r="Q34" s="626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  <c r="AC34" s="621"/>
    </row>
    <row r="35" spans="1:29" ht="30" customHeight="1">
      <c r="A35" s="45">
        <v>33</v>
      </c>
      <c r="B35" s="44" t="s">
        <v>316</v>
      </c>
      <c r="C35" s="42"/>
      <c r="D35" s="42"/>
      <c r="E35" s="42">
        <v>22</v>
      </c>
      <c r="F35" s="42">
        <v>20</v>
      </c>
      <c r="G35" s="42">
        <v>20</v>
      </c>
      <c r="H35" s="47">
        <v>20</v>
      </c>
      <c r="I35" s="154">
        <v>20</v>
      </c>
      <c r="J35" s="154">
        <v>20</v>
      </c>
      <c r="K35" s="153">
        <v>20</v>
      </c>
      <c r="L35" s="46"/>
      <c r="M35" s="46"/>
      <c r="N35" s="46"/>
      <c r="O35" s="46"/>
      <c r="P35" s="46"/>
      <c r="Q35" s="623" t="s">
        <v>315</v>
      </c>
      <c r="R35" s="620">
        <v>0.95989999999999998</v>
      </c>
      <c r="S35" s="620">
        <v>1.9599</v>
      </c>
      <c r="T35" s="620">
        <v>2.9599000000000002</v>
      </c>
      <c r="U35" s="620">
        <v>3.9599000000000002</v>
      </c>
      <c r="V35" s="620">
        <v>4.9599000000000002</v>
      </c>
      <c r="W35" s="622" t="e">
        <v>#DIV/0!</v>
      </c>
      <c r="X35" s="622" t="e">
        <v>#DIV/0!</v>
      </c>
      <c r="Y35" s="622" t="e">
        <v>#DIV/0!</v>
      </c>
      <c r="Z35" s="622" t="e">
        <v>#DIV/0!</v>
      </c>
      <c r="AA35" s="622" t="e">
        <v>#DIV/0!</v>
      </c>
      <c r="AB35" s="622" t="e">
        <v>#DIV/0!</v>
      </c>
      <c r="AC35" s="622" t="e">
        <v>#DIV/0!</v>
      </c>
    </row>
    <row r="36" spans="1:29" ht="30" customHeight="1">
      <c r="A36" s="45">
        <v>34</v>
      </c>
      <c r="B36" s="44" t="s">
        <v>314</v>
      </c>
      <c r="C36" s="42"/>
      <c r="D36" s="42"/>
      <c r="E36" s="43"/>
      <c r="F36" s="42">
        <v>3692</v>
      </c>
      <c r="G36" s="42">
        <v>3648</v>
      </c>
      <c r="H36" s="47">
        <v>3456</v>
      </c>
      <c r="I36" s="154">
        <v>4059</v>
      </c>
      <c r="J36" s="154">
        <v>3488</v>
      </c>
      <c r="K36" s="153">
        <v>3960</v>
      </c>
      <c r="L36" s="46"/>
      <c r="M36" s="46"/>
      <c r="N36" s="46"/>
      <c r="O36" s="46"/>
      <c r="P36" s="46"/>
      <c r="Q36" s="626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  <c r="AC36" s="621"/>
    </row>
    <row r="37" spans="1:29" ht="30" customHeight="1">
      <c r="A37" s="45">
        <v>35</v>
      </c>
      <c r="B37" s="44" t="s">
        <v>313</v>
      </c>
      <c r="C37" s="42"/>
      <c r="D37" s="42"/>
      <c r="E37" s="42">
        <v>4400</v>
      </c>
      <c r="F37" s="42">
        <v>4000</v>
      </c>
      <c r="G37" s="42">
        <v>4000</v>
      </c>
      <c r="H37" s="47">
        <v>4000</v>
      </c>
      <c r="I37" s="154">
        <v>4300</v>
      </c>
      <c r="J37" s="154">
        <v>4300</v>
      </c>
      <c r="K37" s="153">
        <v>4300</v>
      </c>
      <c r="L37" s="46"/>
      <c r="M37" s="46"/>
      <c r="N37" s="46"/>
      <c r="O37" s="46"/>
      <c r="P37" s="46"/>
      <c r="Q37" s="623" t="s">
        <v>312</v>
      </c>
      <c r="R37" s="620">
        <v>0.45839999999999997</v>
      </c>
      <c r="S37" s="620">
        <v>1.4583999999999999</v>
      </c>
      <c r="T37" s="620">
        <v>2.4584000000000001</v>
      </c>
      <c r="U37" s="620">
        <v>3.4584000000000001</v>
      </c>
      <c r="V37" s="620">
        <v>4.4584000000000001</v>
      </c>
      <c r="W37" s="622" t="e">
        <v>#DIV/0!</v>
      </c>
      <c r="X37" s="622" t="e">
        <v>#DIV/0!</v>
      </c>
      <c r="Y37" s="622" t="e">
        <v>#DIV/0!</v>
      </c>
      <c r="Z37" s="622" t="e">
        <v>#DIV/0!</v>
      </c>
      <c r="AA37" s="622" t="e">
        <v>#DIV/0!</v>
      </c>
      <c r="AB37" s="622" t="e">
        <v>#DIV/0!</v>
      </c>
      <c r="AC37" s="622" t="e">
        <v>#DIV/0!</v>
      </c>
    </row>
    <row r="38" spans="1:29" ht="30" customHeight="1">
      <c r="A38" s="45">
        <v>36</v>
      </c>
      <c r="B38" s="44" t="s">
        <v>311</v>
      </c>
      <c r="C38" s="42"/>
      <c r="D38" s="42"/>
      <c r="E38" s="42">
        <v>4817</v>
      </c>
      <c r="F38" s="42">
        <v>4766</v>
      </c>
      <c r="G38" s="42">
        <v>5187</v>
      </c>
      <c r="H38" s="78">
        <v>4078</v>
      </c>
      <c r="I38" s="154">
        <v>2703</v>
      </c>
      <c r="J38" s="154">
        <v>3678</v>
      </c>
      <c r="K38" s="153">
        <v>3588</v>
      </c>
      <c r="L38" s="40"/>
      <c r="M38" s="40"/>
      <c r="N38" s="40"/>
      <c r="O38" s="40"/>
      <c r="P38" s="40"/>
      <c r="Q38" s="626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  <c r="AC38" s="621"/>
    </row>
    <row r="39" spans="1:29" ht="15" customHeight="1">
      <c r="A39" s="45">
        <v>37</v>
      </c>
      <c r="B39" s="44" t="s">
        <v>310</v>
      </c>
      <c r="C39" s="42"/>
      <c r="D39" s="42"/>
      <c r="E39" s="42">
        <v>4624</v>
      </c>
      <c r="F39" s="42">
        <v>4670</v>
      </c>
      <c r="G39" s="42">
        <v>5083</v>
      </c>
      <c r="H39" s="80">
        <v>3914</v>
      </c>
      <c r="I39" s="154">
        <v>2648</v>
      </c>
      <c r="J39" s="154">
        <v>3494</v>
      </c>
      <c r="K39" s="153">
        <v>3444</v>
      </c>
      <c r="L39" s="40"/>
      <c r="M39" s="40"/>
      <c r="N39" s="40"/>
      <c r="O39" s="40"/>
      <c r="P39" s="40"/>
      <c r="Q39" s="623" t="s">
        <v>309</v>
      </c>
      <c r="R39" s="620">
        <v>0</v>
      </c>
      <c r="S39" s="620">
        <v>1</v>
      </c>
      <c r="T39" s="620">
        <v>2</v>
      </c>
      <c r="U39" s="620">
        <v>3</v>
      </c>
      <c r="V39" s="620">
        <v>4</v>
      </c>
      <c r="W39" s="622" t="e">
        <v>#DIV/0!</v>
      </c>
      <c r="X39" s="622" t="e">
        <v>#DIV/0!</v>
      </c>
      <c r="Y39" s="622" t="e">
        <v>#DIV/0!</v>
      </c>
      <c r="Z39" s="622" t="e">
        <v>#DIV/0!</v>
      </c>
      <c r="AA39" s="622" t="e">
        <v>#DIV/0!</v>
      </c>
      <c r="AB39" s="622" t="e">
        <v>#DIV/0!</v>
      </c>
      <c r="AC39" s="622" t="e">
        <v>#DIV/0!</v>
      </c>
    </row>
    <row r="40" spans="1:29" ht="30" customHeight="1">
      <c r="A40" s="45">
        <v>38</v>
      </c>
      <c r="B40" s="44" t="s">
        <v>308</v>
      </c>
      <c r="C40" s="151"/>
      <c r="D40" s="151"/>
      <c r="E40" s="43"/>
      <c r="F40" s="42">
        <v>2507</v>
      </c>
      <c r="G40" s="42">
        <v>1680</v>
      </c>
      <c r="H40" s="80">
        <v>2529</v>
      </c>
      <c r="I40" s="155">
        <v>2122</v>
      </c>
      <c r="J40" s="154">
        <v>2505</v>
      </c>
      <c r="K40" s="153"/>
      <c r="L40" s="152"/>
      <c r="M40" s="152"/>
      <c r="N40" s="152"/>
      <c r="O40" s="152"/>
      <c r="P40" s="152"/>
      <c r="Q40" s="624"/>
      <c r="R40" s="625"/>
      <c r="S40" s="625"/>
      <c r="T40" s="625"/>
      <c r="U40" s="625"/>
      <c r="V40" s="625"/>
      <c r="W40" s="625"/>
      <c r="X40" s="625"/>
      <c r="Y40" s="625"/>
      <c r="Z40" s="625"/>
      <c r="AA40" s="625"/>
      <c r="AB40" s="625"/>
      <c r="AC40" s="625"/>
    </row>
    <row r="41" spans="1:29" ht="30">
      <c r="A41" s="45">
        <v>39</v>
      </c>
      <c r="B41" s="156" t="s">
        <v>570</v>
      </c>
      <c r="C41" s="157"/>
      <c r="D41" s="157"/>
      <c r="E41" s="158">
        <v>8144</v>
      </c>
      <c r="F41" s="159">
        <v>8801</v>
      </c>
      <c r="G41" s="159">
        <v>5764</v>
      </c>
      <c r="H41" s="159">
        <v>3056</v>
      </c>
      <c r="I41" s="160">
        <v>3937</v>
      </c>
      <c r="J41" s="154">
        <v>5387</v>
      </c>
      <c r="K41" s="153">
        <v>7083</v>
      </c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</row>
    <row r="42" spans="1:29">
      <c r="A42" s="45">
        <v>40</v>
      </c>
      <c r="B42" s="155" t="s">
        <v>571</v>
      </c>
      <c r="C42" s="157"/>
      <c r="D42" s="157"/>
      <c r="E42" s="161">
        <v>32166</v>
      </c>
      <c r="F42" s="162">
        <v>34762</v>
      </c>
      <c r="G42" s="162">
        <v>35278</v>
      </c>
      <c r="H42" s="162">
        <v>28210</v>
      </c>
      <c r="I42" s="163">
        <v>35151</v>
      </c>
      <c r="J42" s="154">
        <v>36390</v>
      </c>
      <c r="K42" s="153">
        <v>31826</v>
      </c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/>
      <c r="Y42" s="157"/>
      <c r="Z42" s="157"/>
      <c r="AA42" s="157"/>
      <c r="AB42" s="157"/>
      <c r="AC42" s="157"/>
    </row>
    <row r="43" spans="1:29">
      <c r="A43" s="45">
        <v>41</v>
      </c>
      <c r="B43" s="155" t="s">
        <v>572</v>
      </c>
      <c r="C43" s="157"/>
      <c r="D43" s="157"/>
      <c r="E43" s="161">
        <v>25816</v>
      </c>
      <c r="F43" s="162">
        <v>22043</v>
      </c>
      <c r="G43" s="162">
        <v>14918</v>
      </c>
      <c r="H43" s="162">
        <v>10295</v>
      </c>
      <c r="I43" s="163">
        <v>10868</v>
      </c>
      <c r="J43" s="154">
        <v>26529</v>
      </c>
      <c r="K43" s="153">
        <v>28376</v>
      </c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</row>
    <row r="44" spans="1:29" ht="30">
      <c r="A44" s="45">
        <v>42</v>
      </c>
      <c r="B44" s="155" t="s">
        <v>573</v>
      </c>
      <c r="C44" s="157"/>
      <c r="D44" s="157"/>
      <c r="E44" s="164"/>
      <c r="F44" s="162">
        <v>22043</v>
      </c>
      <c r="G44" s="162">
        <v>14918</v>
      </c>
      <c r="H44" s="162">
        <v>10295</v>
      </c>
      <c r="I44" s="163">
        <v>10868</v>
      </c>
      <c r="J44" s="154">
        <v>26529</v>
      </c>
      <c r="K44" s="153">
        <v>28376</v>
      </c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7"/>
      <c r="AC44" s="157"/>
    </row>
    <row r="45" spans="1:29" ht="30">
      <c r="A45" s="45">
        <v>43</v>
      </c>
      <c r="B45" s="155" t="s">
        <v>574</v>
      </c>
      <c r="C45" s="157"/>
      <c r="D45" s="157"/>
      <c r="E45" s="161">
        <v>710</v>
      </c>
      <c r="F45" s="162">
        <v>1068</v>
      </c>
      <c r="G45" s="162">
        <v>185</v>
      </c>
      <c r="H45" s="162">
        <v>434</v>
      </c>
      <c r="I45" s="163">
        <v>223</v>
      </c>
      <c r="J45" s="154">
        <v>375</v>
      </c>
      <c r="K45" s="153">
        <v>822</v>
      </c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7"/>
      <c r="AC45" s="157"/>
    </row>
    <row r="46" spans="1:29" ht="30">
      <c r="A46" s="45">
        <v>44</v>
      </c>
      <c r="B46" s="155" t="s">
        <v>575</v>
      </c>
      <c r="C46" s="157"/>
      <c r="D46" s="157"/>
      <c r="E46" s="161">
        <v>57982</v>
      </c>
      <c r="F46" s="162">
        <v>56805</v>
      </c>
      <c r="G46" s="162">
        <v>50196</v>
      </c>
      <c r="H46" s="162">
        <v>38505</v>
      </c>
      <c r="I46" s="163">
        <v>46019</v>
      </c>
      <c r="J46" s="154">
        <v>62919</v>
      </c>
      <c r="K46" s="153">
        <v>60202</v>
      </c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7"/>
      <c r="AC46" s="157"/>
    </row>
    <row r="47" spans="1:29">
      <c r="K47" s="651"/>
    </row>
    <row r="48" spans="1:29">
      <c r="K48" s="650"/>
    </row>
    <row r="49" spans="11:11">
      <c r="K49" s="652"/>
    </row>
  </sheetData>
  <mergeCells count="248">
    <mergeCell ref="Z3:Z4"/>
    <mergeCell ref="AA3:AA4"/>
    <mergeCell ref="AB3:AB4"/>
    <mergeCell ref="AC3:AC4"/>
    <mergeCell ref="Q5:Q6"/>
    <mergeCell ref="R5:R6"/>
    <mergeCell ref="S5:S6"/>
    <mergeCell ref="T5:T6"/>
    <mergeCell ref="U5:U6"/>
    <mergeCell ref="V5:V6"/>
    <mergeCell ref="W5:W6"/>
    <mergeCell ref="X5:X6"/>
    <mergeCell ref="Q3:Q4"/>
    <mergeCell ref="R3:R4"/>
    <mergeCell ref="S3:S4"/>
    <mergeCell ref="T3:T4"/>
    <mergeCell ref="U3:U4"/>
    <mergeCell ref="Y5:Y6"/>
    <mergeCell ref="V3:V4"/>
    <mergeCell ref="W3:W4"/>
    <mergeCell ref="X3:X4"/>
    <mergeCell ref="Y3:Y4"/>
    <mergeCell ref="Z5:Z6"/>
    <mergeCell ref="AA5:AA6"/>
    <mergeCell ref="AB5:AB6"/>
    <mergeCell ref="AC5:AC6"/>
    <mergeCell ref="Q7:Q8"/>
    <mergeCell ref="R7:R8"/>
    <mergeCell ref="S7:S8"/>
    <mergeCell ref="T7:T8"/>
    <mergeCell ref="U7:U8"/>
    <mergeCell ref="AB7:AB8"/>
    <mergeCell ref="W7:W8"/>
    <mergeCell ref="X7:X8"/>
    <mergeCell ref="Y7:Y8"/>
    <mergeCell ref="Z7:Z8"/>
    <mergeCell ref="AA7:AA8"/>
    <mergeCell ref="AC7:AC8"/>
    <mergeCell ref="V7:V8"/>
    <mergeCell ref="R13:R14"/>
    <mergeCell ref="S13:S14"/>
    <mergeCell ref="T13:T14"/>
    <mergeCell ref="U13:U14"/>
    <mergeCell ref="V13:V14"/>
    <mergeCell ref="AB9:AB10"/>
    <mergeCell ref="Y13:Y14"/>
    <mergeCell ref="Z13:Z14"/>
    <mergeCell ref="AA13:AA14"/>
    <mergeCell ref="AB13:AB14"/>
    <mergeCell ref="AC9:AC10"/>
    <mergeCell ref="Q11:Q12"/>
    <mergeCell ref="R11:R12"/>
    <mergeCell ref="S11:S12"/>
    <mergeCell ref="T11:T12"/>
    <mergeCell ref="U11:U12"/>
    <mergeCell ref="AB11:AB12"/>
    <mergeCell ref="AC11:AC12"/>
    <mergeCell ref="Z11:Z12"/>
    <mergeCell ref="Q9:Q10"/>
    <mergeCell ref="R9:R10"/>
    <mergeCell ref="S9:S10"/>
    <mergeCell ref="T9:T10"/>
    <mergeCell ref="U9:U10"/>
    <mergeCell ref="V9:V10"/>
    <mergeCell ref="AA11:AA12"/>
    <mergeCell ref="Y9:Y10"/>
    <mergeCell ref="Z9:Z10"/>
    <mergeCell ref="AA9:AA10"/>
    <mergeCell ref="W9:W10"/>
    <mergeCell ref="X9:X10"/>
    <mergeCell ref="AC13:AC14"/>
    <mergeCell ref="W13:W14"/>
    <mergeCell ref="X13:X14"/>
    <mergeCell ref="V11:V12"/>
    <mergeCell ref="W11:W12"/>
    <mergeCell ref="X11:X12"/>
    <mergeCell ref="Y11:Y12"/>
    <mergeCell ref="Q17:Q18"/>
    <mergeCell ref="R17:R18"/>
    <mergeCell ref="S17:S18"/>
    <mergeCell ref="T17:T18"/>
    <mergeCell ref="U17:U18"/>
    <mergeCell ref="V17:V18"/>
    <mergeCell ref="W17:W18"/>
    <mergeCell ref="X17:X18"/>
    <mergeCell ref="V15:V16"/>
    <mergeCell ref="Q15:Q16"/>
    <mergeCell ref="R15:R16"/>
    <mergeCell ref="S15:S16"/>
    <mergeCell ref="T15:T16"/>
    <mergeCell ref="U15:U16"/>
    <mergeCell ref="W15:W16"/>
    <mergeCell ref="X15:X16"/>
    <mergeCell ref="Q13:Q14"/>
    <mergeCell ref="Z19:Z20"/>
    <mergeCell ref="AA15:AA16"/>
    <mergeCell ref="Y17:Y18"/>
    <mergeCell ref="Z17:Z18"/>
    <mergeCell ref="AA17:AA18"/>
    <mergeCell ref="AB17:AB18"/>
    <mergeCell ref="AC17:AC18"/>
    <mergeCell ref="AC15:AC16"/>
    <mergeCell ref="AB15:AB16"/>
    <mergeCell ref="Y15:Y16"/>
    <mergeCell ref="Z15:Z16"/>
    <mergeCell ref="AA19:AA20"/>
    <mergeCell ref="Y21:Y22"/>
    <mergeCell ref="Z21:Z22"/>
    <mergeCell ref="AA21:AA22"/>
    <mergeCell ref="AB21:AB22"/>
    <mergeCell ref="AC21:AC22"/>
    <mergeCell ref="AC19:AC20"/>
    <mergeCell ref="Q21:Q22"/>
    <mergeCell ref="R21:R22"/>
    <mergeCell ref="S21:S22"/>
    <mergeCell ref="T21:T22"/>
    <mergeCell ref="U21:U22"/>
    <mergeCell ref="V21:V22"/>
    <mergeCell ref="W21:W22"/>
    <mergeCell ref="X21:X22"/>
    <mergeCell ref="V19:V20"/>
    <mergeCell ref="Q19:Q20"/>
    <mergeCell ref="R19:R20"/>
    <mergeCell ref="S19:S20"/>
    <mergeCell ref="T19:T20"/>
    <mergeCell ref="U19:U20"/>
    <mergeCell ref="AB19:AB20"/>
    <mergeCell ref="W19:W20"/>
    <mergeCell ref="X19:X20"/>
    <mergeCell ref="Y19:Y20"/>
    <mergeCell ref="Q25:Q26"/>
    <mergeCell ref="R25:R26"/>
    <mergeCell ref="S25:S26"/>
    <mergeCell ref="T25:T26"/>
    <mergeCell ref="U25:U26"/>
    <mergeCell ref="V25:V26"/>
    <mergeCell ref="W25:W26"/>
    <mergeCell ref="X25:X26"/>
    <mergeCell ref="V23:V24"/>
    <mergeCell ref="Q23:Q24"/>
    <mergeCell ref="R23:R24"/>
    <mergeCell ref="S23:S24"/>
    <mergeCell ref="T23:T24"/>
    <mergeCell ref="U23:U24"/>
    <mergeCell ref="W23:W24"/>
    <mergeCell ref="X23:X24"/>
    <mergeCell ref="Z27:Z28"/>
    <mergeCell ref="AA23:AA24"/>
    <mergeCell ref="Y25:Y26"/>
    <mergeCell ref="Z25:Z26"/>
    <mergeCell ref="AA25:AA26"/>
    <mergeCell ref="AB25:AB26"/>
    <mergeCell ref="AC25:AC26"/>
    <mergeCell ref="AC23:AC24"/>
    <mergeCell ref="AB23:AB24"/>
    <mergeCell ref="Y23:Y24"/>
    <mergeCell ref="Z23:Z24"/>
    <mergeCell ref="AA27:AA28"/>
    <mergeCell ref="Y29:Y30"/>
    <mergeCell ref="Z29:Z30"/>
    <mergeCell ref="AA29:AA30"/>
    <mergeCell ref="AB29:AB30"/>
    <mergeCell ref="AC29:AC30"/>
    <mergeCell ref="AC27:AC28"/>
    <mergeCell ref="Q29:Q30"/>
    <mergeCell ref="R29:R30"/>
    <mergeCell ref="S29:S30"/>
    <mergeCell ref="T29:T30"/>
    <mergeCell ref="U29:U30"/>
    <mergeCell ref="V29:V30"/>
    <mergeCell ref="W29:W30"/>
    <mergeCell ref="X29:X30"/>
    <mergeCell ref="V27:V28"/>
    <mergeCell ref="Q27:Q28"/>
    <mergeCell ref="R27:R28"/>
    <mergeCell ref="S27:S28"/>
    <mergeCell ref="T27:T28"/>
    <mergeCell ref="U27:U28"/>
    <mergeCell ref="AB27:AB28"/>
    <mergeCell ref="W27:W28"/>
    <mergeCell ref="X27:X28"/>
    <mergeCell ref="Y27:Y28"/>
    <mergeCell ref="Q33:Q34"/>
    <mergeCell ref="R33:R34"/>
    <mergeCell ref="S33:S34"/>
    <mergeCell ref="T33:T34"/>
    <mergeCell ref="U33:U34"/>
    <mergeCell ref="V33:V34"/>
    <mergeCell ref="W33:W34"/>
    <mergeCell ref="X33:X34"/>
    <mergeCell ref="V31:V32"/>
    <mergeCell ref="Q31:Q32"/>
    <mergeCell ref="R31:R32"/>
    <mergeCell ref="S31:S32"/>
    <mergeCell ref="T31:T32"/>
    <mergeCell ref="U31:U32"/>
    <mergeCell ref="W31:W32"/>
    <mergeCell ref="X31:X32"/>
    <mergeCell ref="U35:U36"/>
    <mergeCell ref="Y35:Y36"/>
    <mergeCell ref="AB35:AB36"/>
    <mergeCell ref="AC35:AC36"/>
    <mergeCell ref="AA31:AA32"/>
    <mergeCell ref="Z35:Z36"/>
    <mergeCell ref="AA35:AA36"/>
    <mergeCell ref="Y33:Y34"/>
    <mergeCell ref="Z33:Z34"/>
    <mergeCell ref="AA33:AA34"/>
    <mergeCell ref="AC31:AC32"/>
    <mergeCell ref="AB31:AB32"/>
    <mergeCell ref="Y31:Y32"/>
    <mergeCell ref="Z31:Z32"/>
    <mergeCell ref="A1:AC1"/>
    <mergeCell ref="AB39:AB40"/>
    <mergeCell ref="AC39:AC40"/>
    <mergeCell ref="V39:V40"/>
    <mergeCell ref="W39:W40"/>
    <mergeCell ref="X39:X40"/>
    <mergeCell ref="Y39:Y40"/>
    <mergeCell ref="Z39:Z40"/>
    <mergeCell ref="AA39:AA40"/>
    <mergeCell ref="Y37:Y38"/>
    <mergeCell ref="T37:T38"/>
    <mergeCell ref="U37:U38"/>
    <mergeCell ref="V37:V38"/>
    <mergeCell ref="W37:W38"/>
    <mergeCell ref="X37:X38"/>
    <mergeCell ref="V35:V36"/>
    <mergeCell ref="W35:W36"/>
    <mergeCell ref="X35:X36"/>
    <mergeCell ref="AB33:AB34"/>
    <mergeCell ref="AC33:AC34"/>
    <mergeCell ref="Q35:Q36"/>
    <mergeCell ref="R35:R36"/>
    <mergeCell ref="S35:S36"/>
    <mergeCell ref="T35:T36"/>
    <mergeCell ref="R37:R38"/>
    <mergeCell ref="S37:S38"/>
    <mergeCell ref="Z37:Z38"/>
    <mergeCell ref="AA37:AA38"/>
    <mergeCell ref="AB37:AB38"/>
    <mergeCell ref="AC37:AC38"/>
    <mergeCell ref="Q39:Q40"/>
    <mergeCell ref="R39:R40"/>
    <mergeCell ref="S39:S40"/>
    <mergeCell ref="T39:T40"/>
    <mergeCell ref="U39:U40"/>
    <mergeCell ref="Q37:Q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MATRIZ NUEVA</vt:lpstr>
      <vt:lpstr>CONSULTAS</vt:lpstr>
      <vt:lpstr>EXAMENES</vt:lpstr>
      <vt:lpstr>GRAFICAS</vt:lpstr>
      <vt:lpstr>TENDENCIA S CE</vt:lpstr>
      <vt:lpstr>SERVICIOS NO PRESTADOS</vt:lpstr>
      <vt:lpstr>Mapa de riesgos</vt:lpstr>
      <vt:lpstr>INDICADORES DE  RIESGO</vt:lpstr>
      <vt:lpstr>indicadores obligatorios</vt:lpstr>
    </vt:vector>
  </TitlesOfParts>
  <Company>SOCIMEDICOS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PEREZ BOLAÑOS</dc:creator>
  <cp:lastModifiedBy>MACLAPOYODX</cp:lastModifiedBy>
  <dcterms:created xsi:type="dcterms:W3CDTF">2015-01-21T22:21:22Z</dcterms:created>
  <dcterms:modified xsi:type="dcterms:W3CDTF">2017-08-16T23:28:26Z</dcterms:modified>
</cp:coreProperties>
</file>