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 defaultThemeVersion="124226"/>
  <xr:revisionPtr revIDLastSave="0" documentId="8_{31CF9B4C-07D4-4E72-8FA2-455BD1A0D5BE}" xr6:coauthVersionLast="28" xr6:coauthVersionMax="28" xr10:uidLastSave="{00000000-0000-0000-0000-000000000000}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7530" xr2:uid="{00000000-000D-0000-FFFF-FFFF00000000}"/>
  </bookViews>
  <sheets>
    <sheet name="TURNOS MAC" sheetId="8" r:id="rId1"/>
  </sheets>
  <definedNames>
    <definedName name="AÑO." localSheetId="0">'TURNOS MAC'!$S$14</definedName>
    <definedName name="_xlnm.Print_Area" localSheetId="0">'TURNOS MAC'!$A$1:$AR$121</definedName>
    <definedName name="Festivos">'TURNOS MAC'!$AY$20:$AY$48</definedName>
  </definedNames>
  <calcPr calcId="171027"/>
</workbook>
</file>

<file path=xl/calcChain.xml><?xml version="1.0" encoding="utf-8"?>
<calcChain xmlns="http://schemas.openxmlformats.org/spreadsheetml/2006/main">
  <c r="AT22" i="8" l="1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21" i="8"/>
  <c r="AU49" i="8" l="1"/>
  <c r="AU50" i="8"/>
  <c r="AU51" i="8"/>
  <c r="AU52" i="8"/>
  <c r="AU53" i="8"/>
  <c r="AX53" i="8" s="1"/>
  <c r="AU54" i="8"/>
  <c r="AU55" i="8"/>
  <c r="AU56" i="8"/>
  <c r="AU57" i="8"/>
  <c r="AX57" i="8" s="1"/>
  <c r="AU58" i="8"/>
  <c r="AU59" i="8"/>
  <c r="AU61" i="8"/>
  <c r="AX61" i="8" s="1"/>
  <c r="AU62" i="8"/>
  <c r="AU64" i="8"/>
  <c r="AX64" i="8" s="1"/>
  <c r="AU65" i="8"/>
  <c r="AX65" i="8" s="1"/>
  <c r="AU66" i="8"/>
  <c r="AU67" i="8"/>
  <c r="AU68" i="8"/>
  <c r="AX68" i="8" s="1"/>
  <c r="AU69" i="8"/>
  <c r="AX69" i="8" s="1"/>
  <c r="AU70" i="8"/>
  <c r="AU71" i="8"/>
  <c r="AU72" i="8"/>
  <c r="AU73" i="8"/>
  <c r="AX73" i="8" s="1"/>
  <c r="AU74" i="8"/>
  <c r="AU75" i="8"/>
  <c r="AU76" i="8"/>
  <c r="AU77" i="8"/>
  <c r="AX77" i="8" s="1"/>
  <c r="AU78" i="8"/>
  <c r="AU80" i="8"/>
  <c r="AX80" i="8" s="1"/>
  <c r="AU81" i="8"/>
  <c r="AX81" i="8" s="1"/>
  <c r="AU82" i="8"/>
  <c r="AU83" i="8"/>
  <c r="AU84" i="8"/>
  <c r="AX84" i="8" s="1"/>
  <c r="AU85" i="8"/>
  <c r="AX85" i="8" s="1"/>
  <c r="AU86" i="8"/>
  <c r="AU87" i="8"/>
  <c r="AU88" i="8"/>
  <c r="AU89" i="8"/>
  <c r="AX89" i="8" s="1"/>
  <c r="AU90" i="8"/>
  <c r="AU91" i="8"/>
  <c r="AU92" i="8"/>
  <c r="AU93" i="8"/>
  <c r="AX93" i="8" s="1"/>
  <c r="AU94" i="8"/>
  <c r="AU96" i="8"/>
  <c r="AU97" i="8"/>
  <c r="AU98" i="8"/>
  <c r="AU99" i="8"/>
  <c r="AU101" i="8"/>
  <c r="AU102" i="8"/>
  <c r="AU103" i="8"/>
  <c r="AU104" i="8"/>
  <c r="AU106" i="8"/>
  <c r="AU107" i="8"/>
  <c r="AU108" i="8"/>
  <c r="AX108" i="8" s="1"/>
  <c r="AU109" i="8"/>
  <c r="AU110" i="8"/>
  <c r="AU112" i="8"/>
  <c r="AX112" i="8" s="1"/>
  <c r="AU113" i="8"/>
  <c r="AX113" i="8" s="1"/>
  <c r="AU114" i="8"/>
  <c r="AU115" i="8"/>
  <c r="AU117" i="8"/>
  <c r="AU118" i="8"/>
  <c r="AU120" i="8"/>
  <c r="AU121" i="8"/>
  <c r="AX97" i="8" l="1"/>
  <c r="AX101" i="8"/>
  <c r="AX92" i="8"/>
  <c r="AX120" i="8"/>
  <c r="AX96" i="8"/>
  <c r="AU105" i="8"/>
  <c r="AX105" i="8" s="1"/>
  <c r="AU100" i="8"/>
  <c r="AX100" i="8" s="1"/>
  <c r="AX76" i="8"/>
  <c r="AU60" i="8"/>
  <c r="AX60" i="8" s="1"/>
  <c r="AX107" i="8"/>
  <c r="AX83" i="8"/>
  <c r="AX67" i="8"/>
  <c r="AX52" i="8"/>
  <c r="AX51" i="8"/>
  <c r="AX121" i="8"/>
  <c r="AX117" i="8"/>
  <c r="AX109" i="8"/>
  <c r="AX104" i="8"/>
  <c r="AX103" i="8"/>
  <c r="AX88" i="8"/>
  <c r="AX87" i="8"/>
  <c r="AX72" i="8"/>
  <c r="AX71" i="8"/>
  <c r="AX56" i="8"/>
  <c r="AX55" i="8"/>
  <c r="AU119" i="8"/>
  <c r="AX119" i="8" s="1"/>
  <c r="AX115" i="8"/>
  <c r="AU111" i="8"/>
  <c r="AX111" i="8" s="1"/>
  <c r="AX99" i="8"/>
  <c r="AU95" i="8"/>
  <c r="AX95" i="8" s="1"/>
  <c r="AX91" i="8"/>
  <c r="AU79" i="8"/>
  <c r="AX79" i="8" s="1"/>
  <c r="AX75" i="8"/>
  <c r="AU63" i="8"/>
  <c r="AX63" i="8" s="1"/>
  <c r="AX59" i="8"/>
  <c r="AU116" i="8"/>
  <c r="AX116" i="8" s="1"/>
  <c r="AX49" i="8"/>
  <c r="AX114" i="8"/>
  <c r="AX106" i="8"/>
  <c r="AX102" i="8"/>
  <c r="AX98" i="8"/>
  <c r="AX94" i="8"/>
  <c r="AX90" i="8"/>
  <c r="AX86" i="8"/>
  <c r="AX82" i="8"/>
  <c r="AX78" i="8"/>
  <c r="AX74" i="8"/>
  <c r="AX70" i="8"/>
  <c r="AX66" i="8"/>
  <c r="AX62" i="8"/>
  <c r="AX58" i="8"/>
  <c r="AX54" i="8"/>
  <c r="AX50" i="8"/>
  <c r="AX118" i="8"/>
  <c r="AX110" i="8"/>
  <c r="AY20" i="8"/>
  <c r="AY37" i="8" l="1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S18" i="8" l="1"/>
  <c r="D20" i="8" s="1"/>
  <c r="AU25" i="8" l="1"/>
  <c r="AX25" i="8" s="1"/>
  <c r="AU33" i="8"/>
  <c r="AX33" i="8" s="1"/>
  <c r="AU41" i="8"/>
  <c r="AX41" i="8" s="1"/>
  <c r="AU22" i="8"/>
  <c r="AX22" i="8" s="1"/>
  <c r="AU42" i="8"/>
  <c r="AX42" i="8" s="1"/>
  <c r="AU46" i="8"/>
  <c r="AX46" i="8" s="1"/>
  <c r="AU23" i="8"/>
  <c r="AX23" i="8" s="1"/>
  <c r="AU27" i="8"/>
  <c r="AX27" i="8" s="1"/>
  <c r="AU31" i="8"/>
  <c r="AX31" i="8" s="1"/>
  <c r="AU35" i="8"/>
  <c r="AX35" i="8" s="1"/>
  <c r="AU39" i="8"/>
  <c r="AX39" i="8" s="1"/>
  <c r="AU43" i="8"/>
  <c r="AX43" i="8" s="1"/>
  <c r="AU47" i="8"/>
  <c r="AX47" i="8" s="1"/>
  <c r="AU29" i="8"/>
  <c r="AX29" i="8" s="1"/>
  <c r="AU37" i="8"/>
  <c r="AX37" i="8" s="1"/>
  <c r="AU45" i="8"/>
  <c r="AX45" i="8" s="1"/>
  <c r="AU26" i="8"/>
  <c r="AX26" i="8" s="1"/>
  <c r="AU30" i="8"/>
  <c r="AX30" i="8" s="1"/>
  <c r="AU34" i="8"/>
  <c r="AX34" i="8" s="1"/>
  <c r="AU38" i="8"/>
  <c r="AX38" i="8" s="1"/>
  <c r="AU24" i="8"/>
  <c r="AX24" i="8" s="1"/>
  <c r="AU32" i="8"/>
  <c r="AX32" i="8" s="1"/>
  <c r="AU36" i="8"/>
  <c r="AX36" i="8" s="1"/>
  <c r="AU40" i="8"/>
  <c r="AX40" i="8" s="1"/>
  <c r="AU44" i="8"/>
  <c r="AX44" i="8" s="1"/>
  <c r="AU48" i="8"/>
  <c r="AX48" i="8" s="1"/>
  <c r="AU28" i="8"/>
  <c r="AX28" i="8" s="1"/>
  <c r="AU21" i="8"/>
  <c r="AX21" i="8" s="1"/>
  <c r="E20" i="8"/>
  <c r="D19" i="8"/>
  <c r="F20" i="8" l="1"/>
  <c r="E19" i="8"/>
  <c r="F19" i="8" l="1"/>
  <c r="G20" i="8"/>
  <c r="G19" i="8" l="1"/>
  <c r="H20" i="8"/>
  <c r="I20" i="8" l="1"/>
  <c r="H19" i="8"/>
  <c r="J20" i="8" l="1"/>
  <c r="I19" i="8"/>
  <c r="J19" i="8" l="1"/>
  <c r="K20" i="8"/>
  <c r="K19" i="8" l="1"/>
  <c r="L20" i="8"/>
  <c r="M20" i="8" l="1"/>
  <c r="L19" i="8"/>
  <c r="N20" i="8" l="1"/>
  <c r="M19" i="8"/>
  <c r="N19" i="8" l="1"/>
  <c r="O20" i="8"/>
  <c r="P20" i="8" l="1"/>
  <c r="O19" i="8"/>
  <c r="Q20" i="8" l="1"/>
  <c r="P19" i="8"/>
  <c r="R20" i="8" l="1"/>
  <c r="Q19" i="8"/>
  <c r="R19" i="8" l="1"/>
  <c r="S20" i="8"/>
  <c r="S19" i="8" l="1"/>
  <c r="T20" i="8"/>
  <c r="U20" i="8" l="1"/>
  <c r="T19" i="8"/>
  <c r="V20" i="8" l="1"/>
  <c r="U19" i="8"/>
  <c r="V19" i="8" l="1"/>
  <c r="W20" i="8"/>
  <c r="X20" i="8" l="1"/>
  <c r="W19" i="8"/>
  <c r="Y20" i="8" l="1"/>
  <c r="X19" i="8"/>
  <c r="Z20" i="8" l="1"/>
  <c r="Y19" i="8"/>
  <c r="Z19" i="8" l="1"/>
  <c r="AA20" i="8"/>
  <c r="AA19" i="8" l="1"/>
  <c r="AB20" i="8"/>
  <c r="AC20" i="8" l="1"/>
  <c r="AB19" i="8"/>
  <c r="AD20" i="8" l="1"/>
  <c r="AC19" i="8"/>
  <c r="AD19" i="8" l="1"/>
  <c r="AE20" i="8"/>
  <c r="AF20" i="8" l="1"/>
  <c r="AE19" i="8"/>
  <c r="AG20" i="8" l="1"/>
  <c r="AF19" i="8"/>
  <c r="AG19" i="8" l="1"/>
  <c r="AH20" i="8"/>
  <c r="AH19" i="8" l="1"/>
  <c r="AI20" i="8"/>
  <c r="AJ20" i="8" l="1"/>
  <c r="AI19" i="8"/>
  <c r="AK20" i="8" l="1"/>
  <c r="AJ19" i="8"/>
  <c r="AL20" i="8" l="1"/>
  <c r="AK19" i="8"/>
  <c r="AL19" i="8" l="1"/>
  <c r="AM20" i="8"/>
  <c r="AN20" i="8" l="1"/>
  <c r="AM19" i="8"/>
  <c r="AO20" i="8" l="1"/>
  <c r="AN19" i="8"/>
  <c r="AP20" i="8" l="1"/>
  <c r="AO19" i="8"/>
  <c r="AQ20" i="8" l="1"/>
  <c r="AP19" i="8"/>
  <c r="AQ19" i="8" l="1"/>
  <c r="AR20" i="8"/>
  <c r="AR19" i="8" s="1"/>
</calcChain>
</file>

<file path=xl/sharedStrings.xml><?xml version="1.0" encoding="utf-8"?>
<sst xmlns="http://schemas.openxmlformats.org/spreadsheetml/2006/main" count="57" uniqueCount="52">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</sst>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  <font>
      <u/>
      <sz val="10"/>
      <color indexed="12"/>
      <name val="Arial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14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68" fontId="0" fillId="4" borderId="18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15" fillId="5" borderId="36" xfId="0" applyFont="1" applyFill="1" applyBorder="1" applyAlignment="1" applyProtection="1">
      <alignment horizontal="center" vertical="center"/>
      <protection locked="0" hidden="1"/>
    </xf>
    <xf numFmtId="0" fontId="15" fillId="5" borderId="38" xfId="0" applyFont="1" applyFill="1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7" xfId="0" applyNumberFormat="1" applyFill="1" applyBorder="1" applyAlignment="1" applyProtection="1">
      <alignment horizontal="center"/>
      <protection locked="0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0" fontId="0" fillId="17" borderId="32" xfId="0" applyFill="1" applyBorder="1" applyAlignment="1" applyProtection="1">
      <alignment horizontal="center"/>
    </xf>
    <xf numFmtId="1" fontId="0" fillId="13" borderId="32" xfId="0" applyNumberFormat="1" applyFill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/>
    </xf>
    <xf numFmtId="2" fontId="0" fillId="8" borderId="17" xfId="0" applyNumberForma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Alignment="1" applyProtection="1"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</xf>
    <xf numFmtId="0" fontId="0" fillId="18" borderId="35" xfId="0" applyFill="1" applyBorder="1" applyAlignment="1" applyProtection="1">
      <alignment horizontal="center"/>
    </xf>
    <xf numFmtId="0" fontId="0" fillId="18" borderId="63" xfId="0" applyFill="1" applyBorder="1" applyAlignment="1" applyProtection="1">
      <alignment horizontal="center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0" fillId="18" borderId="39" xfId="0" applyFill="1" applyBorder="1" applyAlignment="1" applyProtection="1">
      <alignment horizontal="center"/>
    </xf>
    <xf numFmtId="0" fontId="0" fillId="18" borderId="3" xfId="0" applyFill="1" applyBorder="1" applyAlignment="1" applyProtection="1">
      <alignment horizontal="center"/>
    </xf>
    <xf numFmtId="0" fontId="0" fillId="18" borderId="22" xfId="0" applyFill="1" applyBorder="1" applyAlignment="1" applyProtection="1">
      <alignment horizontal="center"/>
    </xf>
    <xf numFmtId="0" fontId="0" fillId="18" borderId="1" xfId="0" applyFill="1" applyBorder="1" applyAlignment="1" applyProtection="1">
      <alignment horizontal="center"/>
    </xf>
    <xf numFmtId="0" fontId="0" fillId="18" borderId="58" xfId="0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horizontal="center"/>
      <protection locked="0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/>
      <protection locked="0" hidden="1"/>
    </xf>
    <xf numFmtId="0" fontId="0" fillId="0" borderId="49" xfId="0" applyBorder="1" applyAlignment="1" applyProtection="1">
      <alignment horizontal="center"/>
      <protection locked="0"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21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8" fontId="0" fillId="0" borderId="22" xfId="0" applyNumberFormat="1" applyBorder="1" applyAlignment="1" applyProtection="1">
      <alignment horizontal="center"/>
      <protection locked="0"/>
    </xf>
    <xf numFmtId="18" fontId="0" fillId="0" borderId="23" xfId="0" applyNumberFormat="1" applyBorder="1" applyAlignment="1" applyProtection="1">
      <alignment horizontal="center"/>
      <protection locked="0"/>
    </xf>
    <xf numFmtId="169" fontId="0" fillId="0" borderId="20" xfId="0" applyNumberFormat="1" applyBorder="1" applyAlignment="1" applyProtection="1">
      <alignment horizontal="center"/>
      <protection locked="0"/>
    </xf>
    <xf numFmtId="169" fontId="0" fillId="0" borderId="21" xfId="0" applyNumberFormat="1" applyBorder="1" applyAlignment="1" applyProtection="1">
      <alignment horizontal="center"/>
      <protection locked="0"/>
    </xf>
    <xf numFmtId="169" fontId="0" fillId="0" borderId="22" xfId="0" applyNumberFormat="1" applyBorder="1" applyAlignment="1" applyProtection="1">
      <alignment horizontal="center"/>
      <protection locked="0"/>
    </xf>
    <xf numFmtId="169" fontId="0" fillId="0" borderId="23" xfId="0" applyNumberFormat="1" applyBorder="1" applyAlignment="1" applyProtection="1">
      <alignment horizontal="center"/>
      <protection locked="0"/>
    </xf>
    <xf numFmtId="169" fontId="0" fillId="0" borderId="64" xfId="0" applyNumberFormat="1" applyBorder="1" applyAlignment="1" applyProtection="1">
      <alignment horizontal="center"/>
      <protection locked="0"/>
    </xf>
    <xf numFmtId="169" fontId="0" fillId="0" borderId="6" xfId="0" applyNumberForma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18" fontId="0" fillId="0" borderId="24" xfId="0" applyNumberFormat="1" applyBorder="1" applyAlignment="1" applyProtection="1">
      <alignment horizontal="center"/>
      <protection locked="0"/>
    </xf>
    <xf numFmtId="18" fontId="0" fillId="0" borderId="25" xfId="0" applyNumberFormat="1" applyBorder="1" applyAlignment="1" applyProtection="1">
      <alignment horizontal="center"/>
      <protection locked="0"/>
    </xf>
    <xf numFmtId="169" fontId="0" fillId="0" borderId="44" xfId="0" applyNumberFormat="1" applyBorder="1" applyAlignment="1" applyProtection="1">
      <alignment horizontal="center"/>
      <protection locked="0"/>
    </xf>
    <xf numFmtId="169" fontId="0" fillId="0" borderId="25" xfId="0" applyNumberFormat="1" applyBorder="1" applyAlignment="1" applyProtection="1">
      <alignment horizontal="center"/>
      <protection locked="0"/>
    </xf>
  </cellXfs>
  <cellStyles count="5">
    <cellStyle name="Hipervínculo 2" xfId="1" xr:uid="{00000000-0005-0000-0000-000000000000}"/>
    <cellStyle name="Hipervínculo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11"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9999FF"/>
        </patternFill>
      </fill>
    </dxf>
    <dxf>
      <fill>
        <patternFill>
          <bgColor rgb="FF9EFECC"/>
        </patternFill>
      </fill>
    </dxf>
    <dxf>
      <fill>
        <patternFill>
          <bgColor rgb="FFFABF8F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18" horiz="1" max="2200" min="1900" page="10" val="2018"/>
</file>

<file path=xl/ctrlProps/ctrlProp2.xml><?xml version="1.0" encoding="utf-8"?>
<formControlPr xmlns="http://schemas.microsoft.com/office/spreadsheetml/2009/9/main" objectType="Scroll" dx="15" fmlaLink="$O$18" horiz="1" max="12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6</xdr:col>
          <xdr:colOff>276225</xdr:colOff>
          <xdr:row>18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200025</xdr:rowOff>
        </xdr:from>
        <xdr:to>
          <xdr:col>17</xdr:col>
          <xdr:colOff>209550</xdr:colOff>
          <xdr:row>17</xdr:row>
          <xdr:rowOff>200025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09"/>
  <sheetViews>
    <sheetView showGridLines="0" tabSelected="1" zoomScaleNormal="100" zoomScaleSheetLayoutView="100" workbookViewId="0">
      <selection activeCell="X12" sqref="X12:AB12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7" width="4.28515625" style="11" customWidth="1"/>
    <col min="38" max="38" width="4.85546875" style="11" customWidth="1"/>
    <col min="39" max="39" width="4.28515625" style="11" customWidth="1"/>
    <col min="40" max="40" width="5.140625" style="11" bestFit="1" customWidth="1"/>
    <col min="41" max="41" width="4.85546875" style="11" bestFit="1" customWidth="1"/>
    <col min="42" max="42" width="4.5703125" style="11" bestFit="1" customWidth="1"/>
    <col min="43" max="43" width="4.42578125" style="11" bestFit="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63" ht="15.75" thickBot="1" x14ac:dyDescent="0.3">
      <c r="L1" s="116" t="s">
        <v>50</v>
      </c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2:63" ht="15" customHeight="1" thickBot="1" x14ac:dyDescent="0.3">
      <c r="B2" s="109"/>
      <c r="C2" s="110"/>
      <c r="D2" s="110"/>
      <c r="E2" s="118" t="s">
        <v>45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20"/>
      <c r="R2" s="152" t="s">
        <v>51</v>
      </c>
      <c r="S2" s="153"/>
      <c r="T2" s="153"/>
      <c r="U2" s="154"/>
      <c r="V2" s="109"/>
      <c r="W2" s="110"/>
      <c r="X2" s="110"/>
      <c r="Y2" s="110"/>
      <c r="Z2" s="110"/>
      <c r="AA2" s="110"/>
      <c r="AB2" s="110"/>
      <c r="AC2" s="111"/>
      <c r="AE2" s="89" t="s">
        <v>28</v>
      </c>
      <c r="AF2" s="90"/>
      <c r="AG2" s="90"/>
      <c r="AH2" s="90"/>
      <c r="AI2" s="91"/>
      <c r="AJ2" s="143" t="s">
        <v>24</v>
      </c>
      <c r="AK2" s="144"/>
      <c r="AL2" s="144"/>
      <c r="AM2" s="145"/>
      <c r="AN2" s="149" t="s">
        <v>27</v>
      </c>
      <c r="AO2" s="150"/>
      <c r="AP2" s="150"/>
      <c r="AQ2" s="151"/>
    </row>
    <row r="3" spans="2:63" ht="15.75" thickBot="1" x14ac:dyDescent="0.3">
      <c r="B3" s="112"/>
      <c r="C3" s="113"/>
      <c r="D3" s="113"/>
      <c r="E3" s="12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3"/>
      <c r="R3" s="155"/>
      <c r="S3" s="156"/>
      <c r="T3" s="156"/>
      <c r="U3" s="157"/>
      <c r="V3" s="112"/>
      <c r="W3" s="113"/>
      <c r="X3" s="113"/>
      <c r="Y3" s="113"/>
      <c r="Z3" s="113"/>
      <c r="AA3" s="113"/>
      <c r="AB3" s="113"/>
      <c r="AC3" s="114"/>
      <c r="AE3" s="98" t="s">
        <v>7</v>
      </c>
      <c r="AF3" s="99"/>
      <c r="AG3" s="99"/>
      <c r="AH3" s="99"/>
      <c r="AI3" s="61" t="s">
        <v>30</v>
      </c>
      <c r="AJ3" s="147" t="s">
        <v>8</v>
      </c>
      <c r="AK3" s="148"/>
      <c r="AL3" s="146" t="s">
        <v>10</v>
      </c>
      <c r="AM3" s="147"/>
      <c r="AN3" s="146" t="s">
        <v>26</v>
      </c>
      <c r="AO3" s="147"/>
      <c r="AP3" s="147" t="s">
        <v>25</v>
      </c>
      <c r="AQ3" s="148"/>
    </row>
    <row r="4" spans="2:63" ht="15.75" thickBot="1" x14ac:dyDescent="0.3">
      <c r="B4" s="112"/>
      <c r="C4" s="113"/>
      <c r="D4" s="113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6"/>
      <c r="R4" s="158" t="s">
        <v>46</v>
      </c>
      <c r="S4" s="159"/>
      <c r="T4" s="159"/>
      <c r="U4" s="160"/>
      <c r="V4" s="112"/>
      <c r="W4" s="113"/>
      <c r="X4" s="113"/>
      <c r="Y4" s="113"/>
      <c r="Z4" s="113"/>
      <c r="AA4" s="113"/>
      <c r="AB4" s="113"/>
      <c r="AC4" s="114"/>
      <c r="AE4" s="95" t="s">
        <v>32</v>
      </c>
      <c r="AF4" s="96"/>
      <c r="AG4" s="96"/>
      <c r="AH4" s="97"/>
      <c r="AI4" s="77" t="s">
        <v>0</v>
      </c>
      <c r="AJ4" s="184">
        <v>8</v>
      </c>
      <c r="AK4" s="185"/>
      <c r="AL4" s="187"/>
      <c r="AM4" s="185"/>
      <c r="AN4" s="178">
        <v>0.25</v>
      </c>
      <c r="AO4" s="179"/>
      <c r="AP4" s="182">
        <v>0.58333333333333337</v>
      </c>
      <c r="AQ4" s="179"/>
    </row>
    <row r="5" spans="2:63" ht="15.75" customHeight="1" thickBot="1" x14ac:dyDescent="0.3">
      <c r="B5" s="112"/>
      <c r="C5" s="113"/>
      <c r="D5" s="113"/>
      <c r="E5" s="118" t="s">
        <v>43</v>
      </c>
      <c r="F5" s="119"/>
      <c r="G5" s="119"/>
      <c r="H5" s="119"/>
      <c r="I5" s="119"/>
      <c r="J5" s="119"/>
      <c r="K5" s="120"/>
      <c r="L5" s="170" t="s">
        <v>44</v>
      </c>
      <c r="M5" s="171"/>
      <c r="N5" s="171"/>
      <c r="O5" s="171"/>
      <c r="P5" s="171"/>
      <c r="Q5" s="172"/>
      <c r="R5" s="161"/>
      <c r="S5" s="162"/>
      <c r="T5" s="162"/>
      <c r="U5" s="163"/>
      <c r="V5" s="112"/>
      <c r="W5" s="113"/>
      <c r="X5" s="113"/>
      <c r="Y5" s="113"/>
      <c r="Z5" s="113"/>
      <c r="AA5" s="113"/>
      <c r="AB5" s="113"/>
      <c r="AC5" s="114"/>
      <c r="AE5" s="102" t="s">
        <v>31</v>
      </c>
      <c r="AF5" s="103"/>
      <c r="AG5" s="103"/>
      <c r="AH5" s="104"/>
      <c r="AI5" s="77" t="s">
        <v>33</v>
      </c>
      <c r="AJ5" s="106">
        <v>8</v>
      </c>
      <c r="AK5" s="186"/>
      <c r="AL5" s="188"/>
      <c r="AM5" s="108"/>
      <c r="AN5" s="180">
        <v>0.29166666666666669</v>
      </c>
      <c r="AO5" s="181"/>
      <c r="AP5" s="183">
        <v>0.625</v>
      </c>
      <c r="AQ5" s="181"/>
    </row>
    <row r="6" spans="2:63" ht="16.5" customHeight="1" x14ac:dyDescent="0.25">
      <c r="B6" s="112"/>
      <c r="C6" s="113"/>
      <c r="D6" s="113"/>
      <c r="E6" s="121"/>
      <c r="F6" s="122"/>
      <c r="G6" s="122"/>
      <c r="H6" s="122"/>
      <c r="I6" s="122"/>
      <c r="J6" s="122"/>
      <c r="K6" s="123"/>
      <c r="L6" s="173"/>
      <c r="M6" s="174"/>
      <c r="N6" s="174"/>
      <c r="O6" s="174"/>
      <c r="P6" s="174"/>
      <c r="Q6" s="175"/>
      <c r="R6" s="164" t="s">
        <v>42</v>
      </c>
      <c r="S6" s="165"/>
      <c r="T6" s="165"/>
      <c r="U6" s="166"/>
      <c r="V6" s="112"/>
      <c r="W6" s="113"/>
      <c r="X6" s="113"/>
      <c r="Y6" s="113"/>
      <c r="Z6" s="113"/>
      <c r="AA6" s="113"/>
      <c r="AB6" s="113"/>
      <c r="AC6" s="114"/>
      <c r="AE6" s="102" t="s">
        <v>22</v>
      </c>
      <c r="AF6" s="103"/>
      <c r="AG6" s="103"/>
      <c r="AH6" s="104"/>
      <c r="AI6" s="77" t="s">
        <v>1</v>
      </c>
      <c r="AJ6" s="106">
        <v>8</v>
      </c>
      <c r="AK6" s="186"/>
      <c r="AL6" s="188"/>
      <c r="AM6" s="108"/>
      <c r="AN6" s="180">
        <v>0.33333333333333298</v>
      </c>
      <c r="AO6" s="181"/>
      <c r="AP6" s="183">
        <v>0.66666666666666696</v>
      </c>
      <c r="AQ6" s="181"/>
    </row>
    <row r="7" spans="2:63" ht="15.75" thickBot="1" x14ac:dyDescent="0.3">
      <c r="B7" s="115"/>
      <c r="C7" s="116"/>
      <c r="D7" s="116"/>
      <c r="E7" s="124"/>
      <c r="F7" s="125"/>
      <c r="G7" s="125"/>
      <c r="H7" s="125"/>
      <c r="I7" s="125"/>
      <c r="J7" s="125"/>
      <c r="K7" s="126"/>
      <c r="L7" s="155"/>
      <c r="M7" s="156"/>
      <c r="N7" s="156"/>
      <c r="O7" s="156"/>
      <c r="P7" s="156"/>
      <c r="Q7" s="157"/>
      <c r="R7" s="167"/>
      <c r="S7" s="168"/>
      <c r="T7" s="168"/>
      <c r="U7" s="169"/>
      <c r="V7" s="115"/>
      <c r="W7" s="116"/>
      <c r="X7" s="116"/>
      <c r="Y7" s="116"/>
      <c r="Z7" s="116"/>
      <c r="AA7" s="116"/>
      <c r="AB7" s="116"/>
      <c r="AC7" s="117"/>
      <c r="AE7" s="102" t="s">
        <v>34</v>
      </c>
      <c r="AF7" s="103"/>
      <c r="AG7" s="103"/>
      <c r="AH7" s="104"/>
      <c r="AI7" s="77" t="s">
        <v>36</v>
      </c>
      <c r="AJ7" s="106">
        <v>8</v>
      </c>
      <c r="AK7" s="186"/>
      <c r="AL7" s="188"/>
      <c r="AM7" s="108">
        <v>0</v>
      </c>
      <c r="AN7" s="176"/>
      <c r="AO7" s="177"/>
      <c r="AP7" s="183"/>
      <c r="AQ7" s="181"/>
    </row>
    <row r="8" spans="2:63" x14ac:dyDescent="0.25">
      <c r="Z8" s="19"/>
      <c r="AA8" s="19"/>
      <c r="AB8" s="19"/>
      <c r="AE8" s="102" t="s">
        <v>35</v>
      </c>
      <c r="AF8" s="103"/>
      <c r="AG8" s="103"/>
      <c r="AH8" s="104"/>
      <c r="AI8" s="77" t="s">
        <v>37</v>
      </c>
      <c r="AJ8" s="106">
        <v>8</v>
      </c>
      <c r="AK8" s="186"/>
      <c r="AL8" s="188"/>
      <c r="AM8" s="108">
        <v>0</v>
      </c>
      <c r="AN8" s="176"/>
      <c r="AO8" s="177"/>
      <c r="AP8" s="183"/>
      <c r="AQ8" s="181"/>
    </row>
    <row r="9" spans="2:63" ht="15" customHeight="1" thickBot="1" x14ac:dyDescent="0.3">
      <c r="AE9" s="100" t="s">
        <v>21</v>
      </c>
      <c r="AF9" s="101"/>
      <c r="AG9" s="101"/>
      <c r="AH9" s="101"/>
      <c r="AI9" s="77" t="s">
        <v>16</v>
      </c>
      <c r="AJ9" s="106">
        <v>8</v>
      </c>
      <c r="AK9" s="186"/>
      <c r="AL9" s="188"/>
      <c r="AM9" s="108">
        <v>0</v>
      </c>
      <c r="AN9" s="176"/>
      <c r="AO9" s="177"/>
      <c r="AP9" s="183"/>
      <c r="AQ9" s="181"/>
    </row>
    <row r="10" spans="2:63" ht="15.75" thickBot="1" x14ac:dyDescent="0.3">
      <c r="B10" s="79" t="s">
        <v>47</v>
      </c>
      <c r="C10" s="108"/>
      <c r="D10" s="204"/>
      <c r="E10" s="204"/>
      <c r="F10" s="204"/>
      <c r="G10" s="188"/>
      <c r="W10" s="127" t="s">
        <v>12</v>
      </c>
      <c r="X10" s="128"/>
      <c r="Y10" s="128"/>
      <c r="Z10" s="128"/>
      <c r="AA10" s="128"/>
      <c r="AB10" s="129"/>
      <c r="AE10" s="100" t="s">
        <v>38</v>
      </c>
      <c r="AF10" s="101"/>
      <c r="AG10" s="101"/>
      <c r="AH10" s="101"/>
      <c r="AI10" s="77" t="s">
        <v>41</v>
      </c>
      <c r="AJ10" s="106">
        <v>0</v>
      </c>
      <c r="AK10" s="186"/>
      <c r="AL10" s="188"/>
      <c r="AM10" s="108">
        <v>0</v>
      </c>
      <c r="AN10" s="176"/>
      <c r="AO10" s="177"/>
      <c r="AP10" s="183"/>
      <c r="AQ10" s="181"/>
    </row>
    <row r="11" spans="2:63" ht="15.75" customHeight="1" x14ac:dyDescent="0.25">
      <c r="W11" s="65" t="s">
        <v>3</v>
      </c>
      <c r="X11" s="171" t="s">
        <v>4</v>
      </c>
      <c r="Y11" s="171"/>
      <c r="Z11" s="171"/>
      <c r="AA11" s="171"/>
      <c r="AB11" s="171"/>
      <c r="AE11" s="102" t="s">
        <v>39</v>
      </c>
      <c r="AF11" s="103"/>
      <c r="AG11" s="103"/>
      <c r="AH11" s="104"/>
      <c r="AI11" s="78" t="s">
        <v>17</v>
      </c>
      <c r="AJ11" s="106">
        <v>0</v>
      </c>
      <c r="AK11" s="186"/>
      <c r="AL11" s="188"/>
      <c r="AM11" s="108">
        <v>0</v>
      </c>
      <c r="AN11" s="176"/>
      <c r="AO11" s="177"/>
      <c r="AP11" s="183"/>
      <c r="AQ11" s="181"/>
      <c r="AZ11" s="19"/>
      <c r="BA11" s="19"/>
    </row>
    <row r="12" spans="2:63" ht="15.75" customHeight="1" x14ac:dyDescent="0.25">
      <c r="B12" s="79" t="s">
        <v>48</v>
      </c>
      <c r="C12" s="108"/>
      <c r="D12" s="204"/>
      <c r="E12" s="204"/>
      <c r="F12" s="204"/>
      <c r="G12" s="188"/>
      <c r="W12" s="64" t="s">
        <v>3</v>
      </c>
      <c r="X12" s="174" t="s">
        <v>2</v>
      </c>
      <c r="Y12" s="174"/>
      <c r="Z12" s="174"/>
      <c r="AA12" s="174"/>
      <c r="AB12" s="174"/>
      <c r="AE12" s="102" t="s">
        <v>40</v>
      </c>
      <c r="AF12" s="103"/>
      <c r="AG12" s="103"/>
      <c r="AH12" s="104"/>
      <c r="AI12" s="78" t="s">
        <v>18</v>
      </c>
      <c r="AJ12" s="106">
        <v>0</v>
      </c>
      <c r="AK12" s="186"/>
      <c r="AL12" s="188"/>
      <c r="AM12" s="108">
        <v>0</v>
      </c>
      <c r="AN12" s="176"/>
      <c r="AO12" s="177"/>
      <c r="AP12" s="183"/>
      <c r="AQ12" s="181"/>
      <c r="AZ12" s="19"/>
    </row>
    <row r="13" spans="2:63" x14ac:dyDescent="0.25">
      <c r="AE13" s="106"/>
      <c r="AF13" s="107"/>
      <c r="AG13" s="107"/>
      <c r="AH13" s="108"/>
      <c r="AI13" s="62"/>
      <c r="AJ13" s="106"/>
      <c r="AK13" s="186"/>
      <c r="AL13" s="188"/>
      <c r="AM13" s="108"/>
      <c r="AN13" s="176"/>
      <c r="AO13" s="177"/>
      <c r="AP13" s="183"/>
      <c r="AQ13" s="181"/>
    </row>
    <row r="14" spans="2:63" ht="16.5" thickBot="1" x14ac:dyDescent="0.3"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P14" s="16"/>
      <c r="Q14" s="1"/>
      <c r="Y14" s="13"/>
      <c r="Z14" s="12"/>
      <c r="AE14" s="106"/>
      <c r="AF14" s="107"/>
      <c r="AG14" s="107"/>
      <c r="AH14" s="108"/>
      <c r="AI14" s="62"/>
      <c r="AJ14" s="106"/>
      <c r="AK14" s="186"/>
      <c r="AL14" s="188"/>
      <c r="AM14" s="108"/>
      <c r="AN14" s="176"/>
      <c r="AO14" s="177"/>
      <c r="AP14" s="183"/>
      <c r="AQ14" s="181"/>
    </row>
    <row r="15" spans="2:63" ht="15" customHeight="1" thickBot="1" x14ac:dyDescent="0.3">
      <c r="D15" s="192" t="s">
        <v>23</v>
      </c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4"/>
      <c r="W15" s="195" t="s">
        <v>29</v>
      </c>
      <c r="X15" s="196"/>
      <c r="Y15" s="196"/>
      <c r="Z15" s="196"/>
      <c r="AA15" s="196"/>
      <c r="AB15" s="197"/>
      <c r="AE15" s="106"/>
      <c r="AF15" s="107"/>
      <c r="AG15" s="107"/>
      <c r="AH15" s="108"/>
      <c r="AI15" s="62"/>
      <c r="AJ15" s="106"/>
      <c r="AK15" s="186"/>
      <c r="AL15" s="188"/>
      <c r="AM15" s="108"/>
      <c r="AN15" s="176"/>
      <c r="AO15" s="177"/>
      <c r="AP15" s="183"/>
      <c r="AQ15" s="181"/>
    </row>
    <row r="16" spans="2:63" ht="16.5" thickBot="1" x14ac:dyDescent="0.3"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5"/>
      <c r="P16" s="82"/>
      <c r="Q16" s="83"/>
      <c r="R16" s="5"/>
      <c r="S16" s="5"/>
      <c r="T16" s="5"/>
      <c r="U16" s="5"/>
      <c r="V16" s="5"/>
      <c r="W16" s="198"/>
      <c r="X16" s="199"/>
      <c r="Y16" s="199"/>
      <c r="Z16" s="199"/>
      <c r="AA16" s="199"/>
      <c r="AB16" s="200"/>
      <c r="AE16" s="106"/>
      <c r="AF16" s="107"/>
      <c r="AG16" s="107"/>
      <c r="AH16" s="108"/>
      <c r="AI16" s="62"/>
      <c r="AJ16" s="106"/>
      <c r="AK16" s="186"/>
      <c r="AL16" s="188"/>
      <c r="AM16" s="108"/>
      <c r="AN16" s="176"/>
      <c r="AO16" s="177"/>
      <c r="AP16" s="183"/>
      <c r="AQ16" s="181"/>
      <c r="BI16" s="13"/>
      <c r="BK16" s="12"/>
    </row>
    <row r="17" spans="1:76" ht="16.5" thickTop="1" thickBot="1" x14ac:dyDescent="0.3">
      <c r="D17" s="130" t="s">
        <v>5</v>
      </c>
      <c r="E17" s="131"/>
      <c r="F17" s="131"/>
      <c r="G17" s="132"/>
      <c r="H17" s="17"/>
      <c r="I17" s="17"/>
      <c r="J17" s="17"/>
      <c r="K17" s="17"/>
      <c r="L17" s="17"/>
      <c r="M17" s="17"/>
      <c r="O17" s="133" t="s">
        <v>6</v>
      </c>
      <c r="P17" s="134"/>
      <c r="Q17" s="134"/>
      <c r="R17" s="134"/>
      <c r="S17" s="5"/>
      <c r="T17" s="84"/>
      <c r="U17" s="84"/>
      <c r="V17" s="84"/>
      <c r="W17" s="201"/>
      <c r="X17" s="202"/>
      <c r="Y17" s="202"/>
      <c r="Z17" s="202"/>
      <c r="AA17" s="202"/>
      <c r="AB17" s="203"/>
      <c r="AE17" s="205"/>
      <c r="AF17" s="206"/>
      <c r="AG17" s="206"/>
      <c r="AH17" s="207"/>
      <c r="AI17" s="63"/>
      <c r="AJ17" s="205"/>
      <c r="AK17" s="208"/>
      <c r="AL17" s="209"/>
      <c r="AM17" s="207"/>
      <c r="AN17" s="210"/>
      <c r="AO17" s="211"/>
      <c r="AP17" s="212"/>
      <c r="AQ17" s="213"/>
      <c r="BI17" s="13"/>
      <c r="BK17" s="12"/>
    </row>
    <row r="18" spans="1:76" ht="17.25" customHeight="1" thickTop="1" thickBot="1" x14ac:dyDescent="0.3">
      <c r="D18" s="135"/>
      <c r="E18" s="136"/>
      <c r="F18" s="136"/>
      <c r="G18" s="136"/>
      <c r="H18" s="137">
        <v>2018</v>
      </c>
      <c r="I18" s="138"/>
      <c r="J18" s="138"/>
      <c r="K18" s="138"/>
      <c r="L18" s="139"/>
      <c r="M18" s="49"/>
      <c r="N18" s="50"/>
      <c r="O18" s="51">
        <v>3</v>
      </c>
      <c r="P18" s="52"/>
      <c r="Q18" s="52"/>
      <c r="R18" s="52"/>
      <c r="S18" s="140">
        <f>DATE(H18,O18,1)</f>
        <v>43160</v>
      </c>
      <c r="T18" s="141"/>
      <c r="U18" s="141"/>
      <c r="V18" s="142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T18" s="18"/>
      <c r="AU18" s="18"/>
      <c r="AV18" s="18"/>
      <c r="AW18" s="18"/>
      <c r="AY18" s="18"/>
      <c r="AZ18" s="17"/>
      <c r="BA18" s="17"/>
      <c r="BB18" s="17"/>
      <c r="BC18" s="17"/>
      <c r="BD18" s="19"/>
      <c r="BE18" s="19"/>
      <c r="BF18" s="19"/>
      <c r="BH18" s="12"/>
      <c r="BV18" s="13"/>
      <c r="BX18" s="11" t="s">
        <v>2</v>
      </c>
    </row>
    <row r="19" spans="1:76" ht="12" customHeight="1" thickBot="1" x14ac:dyDescent="0.3">
      <c r="C19" s="53"/>
      <c r="D19" s="56">
        <f>D20</f>
        <v>43157</v>
      </c>
      <c r="E19" s="55">
        <f t="shared" ref="E19:AR19" si="0">E20</f>
        <v>43158</v>
      </c>
      <c r="F19" s="55">
        <f t="shared" si="0"/>
        <v>43159</v>
      </c>
      <c r="G19" s="55">
        <f t="shared" si="0"/>
        <v>43160</v>
      </c>
      <c r="H19" s="55">
        <f t="shared" si="0"/>
        <v>43161</v>
      </c>
      <c r="I19" s="55">
        <f t="shared" si="0"/>
        <v>43162</v>
      </c>
      <c r="J19" s="55">
        <f t="shared" si="0"/>
        <v>43163</v>
      </c>
      <c r="K19" s="55">
        <f t="shared" si="0"/>
        <v>43164</v>
      </c>
      <c r="L19" s="55">
        <f t="shared" si="0"/>
        <v>43165</v>
      </c>
      <c r="M19" s="57">
        <f t="shared" si="0"/>
        <v>43166</v>
      </c>
      <c r="N19" s="55">
        <f t="shared" si="0"/>
        <v>43167</v>
      </c>
      <c r="O19" s="55">
        <f t="shared" si="0"/>
        <v>43168</v>
      </c>
      <c r="P19" s="55">
        <f t="shared" si="0"/>
        <v>43169</v>
      </c>
      <c r="Q19" s="57">
        <f t="shared" si="0"/>
        <v>43170</v>
      </c>
      <c r="R19" s="55">
        <f t="shared" si="0"/>
        <v>43171</v>
      </c>
      <c r="S19" s="55">
        <f t="shared" si="0"/>
        <v>43172</v>
      </c>
      <c r="T19" s="55">
        <f t="shared" si="0"/>
        <v>43173</v>
      </c>
      <c r="U19" s="55">
        <f t="shared" si="0"/>
        <v>43174</v>
      </c>
      <c r="V19" s="55">
        <f t="shared" si="0"/>
        <v>43175</v>
      </c>
      <c r="W19" s="55">
        <f t="shared" si="0"/>
        <v>43176</v>
      </c>
      <c r="X19" s="55">
        <f t="shared" si="0"/>
        <v>43177</v>
      </c>
      <c r="Y19" s="55">
        <f t="shared" si="0"/>
        <v>43178</v>
      </c>
      <c r="Z19" s="55">
        <f t="shared" si="0"/>
        <v>43179</v>
      </c>
      <c r="AA19" s="55">
        <f t="shared" si="0"/>
        <v>43180</v>
      </c>
      <c r="AB19" s="55">
        <f t="shared" si="0"/>
        <v>43181</v>
      </c>
      <c r="AC19" s="55">
        <f t="shared" si="0"/>
        <v>43182</v>
      </c>
      <c r="AD19" s="55">
        <f t="shared" si="0"/>
        <v>43183</v>
      </c>
      <c r="AE19" s="55">
        <f t="shared" si="0"/>
        <v>43184</v>
      </c>
      <c r="AF19" s="55">
        <f t="shared" si="0"/>
        <v>43185</v>
      </c>
      <c r="AG19" s="55">
        <f t="shared" si="0"/>
        <v>43186</v>
      </c>
      <c r="AH19" s="55">
        <f t="shared" si="0"/>
        <v>43187</v>
      </c>
      <c r="AI19" s="57">
        <f t="shared" si="0"/>
        <v>43188</v>
      </c>
      <c r="AJ19" s="55">
        <f t="shared" si="0"/>
        <v>43189</v>
      </c>
      <c r="AK19" s="55">
        <f t="shared" si="0"/>
        <v>43190</v>
      </c>
      <c r="AL19" s="56">
        <f t="shared" si="0"/>
        <v>43191</v>
      </c>
      <c r="AM19" s="56">
        <f t="shared" si="0"/>
        <v>43192</v>
      </c>
      <c r="AN19" s="56">
        <f t="shared" si="0"/>
        <v>43193</v>
      </c>
      <c r="AO19" s="55">
        <f t="shared" si="0"/>
        <v>43194</v>
      </c>
      <c r="AP19" s="55">
        <f t="shared" si="0"/>
        <v>43195</v>
      </c>
      <c r="AQ19" s="55">
        <f t="shared" si="0"/>
        <v>43196</v>
      </c>
      <c r="AR19" s="54">
        <f t="shared" si="0"/>
        <v>43197</v>
      </c>
      <c r="AS19" s="105"/>
      <c r="AT19" s="85" t="s">
        <v>9</v>
      </c>
      <c r="AU19" s="87" t="s">
        <v>11</v>
      </c>
      <c r="AV19" s="189" t="s">
        <v>19</v>
      </c>
      <c r="AW19" s="189"/>
      <c r="AX19" s="190" t="s">
        <v>20</v>
      </c>
      <c r="AY19" s="80" t="s">
        <v>2</v>
      </c>
    </row>
    <row r="20" spans="1:76" ht="15.75" thickBot="1" x14ac:dyDescent="0.3">
      <c r="C20" s="20" t="s">
        <v>13</v>
      </c>
      <c r="D20" s="60">
        <f>($S$18-WEEKDAY($S$18,3))</f>
        <v>43157</v>
      </c>
      <c r="E20" s="58">
        <f>D20+1</f>
        <v>43158</v>
      </c>
      <c r="F20" s="58">
        <f t="shared" ref="F20:AR20" si="1">E20+1</f>
        <v>43159</v>
      </c>
      <c r="G20" s="58">
        <f t="shared" si="1"/>
        <v>43160</v>
      </c>
      <c r="H20" s="58">
        <f t="shared" si="1"/>
        <v>43161</v>
      </c>
      <c r="I20" s="58">
        <f t="shared" si="1"/>
        <v>43162</v>
      </c>
      <c r="J20" s="58">
        <f t="shared" si="1"/>
        <v>43163</v>
      </c>
      <c r="K20" s="58">
        <f t="shared" si="1"/>
        <v>43164</v>
      </c>
      <c r="L20" s="58">
        <f t="shared" si="1"/>
        <v>43165</v>
      </c>
      <c r="M20" s="58">
        <f t="shared" si="1"/>
        <v>43166</v>
      </c>
      <c r="N20" s="58">
        <f t="shared" si="1"/>
        <v>43167</v>
      </c>
      <c r="O20" s="58">
        <f>N20+1</f>
        <v>43168</v>
      </c>
      <c r="P20" s="58">
        <f t="shared" si="1"/>
        <v>43169</v>
      </c>
      <c r="Q20" s="60">
        <f>P20+1</f>
        <v>43170</v>
      </c>
      <c r="R20" s="58">
        <f>Q20+1</f>
        <v>43171</v>
      </c>
      <c r="S20" s="58">
        <f t="shared" si="1"/>
        <v>43172</v>
      </c>
      <c r="T20" s="58">
        <f t="shared" si="1"/>
        <v>43173</v>
      </c>
      <c r="U20" s="58">
        <f t="shared" si="1"/>
        <v>43174</v>
      </c>
      <c r="V20" s="58">
        <f t="shared" si="1"/>
        <v>43175</v>
      </c>
      <c r="W20" s="58">
        <f t="shared" si="1"/>
        <v>43176</v>
      </c>
      <c r="X20" s="58">
        <f t="shared" si="1"/>
        <v>43177</v>
      </c>
      <c r="Y20" s="58">
        <f t="shared" si="1"/>
        <v>43178</v>
      </c>
      <c r="Z20" s="58">
        <f t="shared" si="1"/>
        <v>43179</v>
      </c>
      <c r="AA20" s="58">
        <f t="shared" si="1"/>
        <v>43180</v>
      </c>
      <c r="AB20" s="58">
        <f t="shared" si="1"/>
        <v>43181</v>
      </c>
      <c r="AC20" s="58">
        <f t="shared" si="1"/>
        <v>43182</v>
      </c>
      <c r="AD20" s="58">
        <f t="shared" si="1"/>
        <v>43183</v>
      </c>
      <c r="AE20" s="58">
        <f t="shared" si="1"/>
        <v>43184</v>
      </c>
      <c r="AF20" s="58">
        <f>AE20+1</f>
        <v>43185</v>
      </c>
      <c r="AG20" s="59">
        <f t="shared" si="1"/>
        <v>43186</v>
      </c>
      <c r="AH20" s="58">
        <f t="shared" si="1"/>
        <v>43187</v>
      </c>
      <c r="AI20" s="58">
        <f t="shared" si="1"/>
        <v>43188</v>
      </c>
      <c r="AJ20" s="58">
        <f t="shared" si="1"/>
        <v>43189</v>
      </c>
      <c r="AK20" s="58">
        <f t="shared" si="1"/>
        <v>43190</v>
      </c>
      <c r="AL20" s="58">
        <f>AK20+1</f>
        <v>43191</v>
      </c>
      <c r="AM20" s="58">
        <f t="shared" si="1"/>
        <v>43192</v>
      </c>
      <c r="AN20" s="58">
        <f t="shared" si="1"/>
        <v>43193</v>
      </c>
      <c r="AO20" s="58">
        <f t="shared" si="1"/>
        <v>43194</v>
      </c>
      <c r="AP20" s="58">
        <f t="shared" si="1"/>
        <v>43195</v>
      </c>
      <c r="AQ20" s="58">
        <f t="shared" si="1"/>
        <v>43196</v>
      </c>
      <c r="AR20" s="58">
        <f t="shared" si="1"/>
        <v>43197</v>
      </c>
      <c r="AS20" s="105"/>
      <c r="AT20" s="86"/>
      <c r="AU20" s="88"/>
      <c r="AV20" s="75" t="s">
        <v>21</v>
      </c>
      <c r="AW20" s="76" t="s">
        <v>22</v>
      </c>
      <c r="AX20" s="191"/>
      <c r="AY20" s="81">
        <f>DATE($H$18,1,1)</f>
        <v>43101</v>
      </c>
    </row>
    <row r="21" spans="1:76" ht="15.75" thickBot="1" x14ac:dyDescent="0.3">
      <c r="A21" s="66" t="s">
        <v>49</v>
      </c>
      <c r="B21" s="21" t="s">
        <v>14</v>
      </c>
      <c r="C21" s="22" t="s">
        <v>15</v>
      </c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4"/>
      <c r="AS21" s="105"/>
      <c r="AT21" s="69">
        <f>+COUNTIF(D21:AR21,$AI$4)*($AJ$4+$AL$4/60)+COUNTIF(D21:AR21,$AI$5)*($AJ$5+$AL$5/60)+COUNTIF(D21:AR21,$AI$6)*($AJ$6+$AL$6/60)+COUNTIF(D21:AR21,$AI$7)*($AJ$7+$AL$7/60)+COUNTIF(D21:AR21,$AI$8)*($AJ$8+$AL$8/60)+COUNTIF(D21:AR21,$AI$9)*($AJ$9+$AL$9/60)+COUNTIF(D21:AR21,$AI$10)*($AJ$10+$AL$10/60)+COUNTIF(D21:AR21,$AI$11)*($AJ$11+$AL$11/60)+COUNTIF(D21:AR21,$AI$12)*($AJ$12+$AL$12/60)+COUNTIF(D21:AR21,$AI$13)*($AJ$13+$AL$13/60)+COUNTIF(D21:AR21,$AI$14)*($AJ$14+$AL$14/60)+COUNTIF(D21:AR21,$AI$15)*($AJ$15+$AL$15/60)+COUNTIF(D21:AR21,$AI$16)*($AJ$16+$AL$16/60)+COUNTIF(D21:AR21,$AI$17)*($AJ$17+$AL$17/60)</f>
        <v>0</v>
      </c>
      <c r="AU21" s="70" t="str">
        <f>CONCATENATE(INT(AT21)," hs. ",(MOD(INT(AT21*60),60))," min.")</f>
        <v>0 hs. 0 min.</v>
      </c>
      <c r="AV21" s="71"/>
      <c r="AW21" s="72"/>
      <c r="AX21" s="73">
        <f>SUM(AT21,AU21,AV21,AW21)</f>
        <v>0</v>
      </c>
      <c r="AY21" s="74">
        <f>DATE($H$18,1,8)</f>
        <v>43108</v>
      </c>
    </row>
    <row r="22" spans="1:76" x14ac:dyDescent="0.25">
      <c r="A22" s="14">
        <v>1</v>
      </c>
      <c r="B22" s="4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47"/>
      <c r="AS22" s="105"/>
      <c r="AT22" s="34">
        <f t="shared" ref="AT22:AT85" si="2">+COUNTIF(D22:AR22,$AI$4)*($AJ$4+$AL$4/60)+COUNTIF(D22:AR22,$AI$5)*($AJ$5+$AL$5/60)+COUNTIF(D22:AR22,$AI$6)*($AJ$6+$AL$6/60)+COUNTIF(D22:AR22,$AI$7)*($AJ$7+$AL$7/60)+COUNTIF(D22:AR22,$AI$8)*($AJ$8+$AL$8/60)+COUNTIF(D22:AR22,$AI$9)*($AJ$9+$AL$9/60)+COUNTIF(D22:AR22,$AI$10)*($AJ$10+$AL$10/60)+COUNTIF(D22:AR22,$AI$11)*($AJ$11+$AL$11/60)+COUNTIF(D22:AR22,$AI$12)*($AJ$12+$AL$12/60)+COUNTIF(D22:AR22,$AI$13)*($AJ$13+$AL$13/60)+COUNTIF(D22:AR22,$AI$14)*($AJ$14+$AL$14/60)+COUNTIF(D22:AR22,$AI$15)*($AJ$15+$AL$15/60)+COUNTIF(D22:AR22,$AI$16)*($AJ$16+$AL$16/60)+COUNTIF(D22:AR22,$AI$17)*($AJ$17+$AL$17/60)</f>
        <v>0</v>
      </c>
      <c r="AU22" s="67" t="str">
        <f t="shared" ref="AU22:AU48" si="3">CONCATENATE(INT(AT22)," hs. ",(MOD(INT(AT22*60),60))," min.")</f>
        <v>0 hs. 0 min.</v>
      </c>
      <c r="AV22" s="39"/>
      <c r="AW22" s="9"/>
      <c r="AX22" s="37">
        <f t="shared" ref="AX22:AX48" si="4">SUM(AT22,AU22,AV22,AW22)</f>
        <v>0</v>
      </c>
      <c r="AY22" s="23">
        <f>DATE($H$18,3,19)</f>
        <v>43178</v>
      </c>
    </row>
    <row r="23" spans="1:76" x14ac:dyDescent="0.25">
      <c r="A23" s="14">
        <v>2</v>
      </c>
      <c r="B23" s="32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7"/>
      <c r="AS23" s="105"/>
      <c r="AT23" s="34">
        <f t="shared" si="2"/>
        <v>0</v>
      </c>
      <c r="AU23" s="67" t="str">
        <f t="shared" si="3"/>
        <v>0 hs. 0 min.</v>
      </c>
      <c r="AV23" s="39"/>
      <c r="AW23" s="9"/>
      <c r="AX23" s="37">
        <f t="shared" si="4"/>
        <v>0</v>
      </c>
      <c r="AY23" s="23">
        <f>DATE($H$18,3,29)</f>
        <v>43188</v>
      </c>
    </row>
    <row r="24" spans="1:76" x14ac:dyDescent="0.25">
      <c r="A24" s="14">
        <v>3</v>
      </c>
      <c r="B24" s="32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47"/>
      <c r="AS24" s="105"/>
      <c r="AT24" s="34">
        <f t="shared" si="2"/>
        <v>0</v>
      </c>
      <c r="AU24" s="67" t="str">
        <f t="shared" si="3"/>
        <v>0 hs. 0 min.</v>
      </c>
      <c r="AV24" s="39"/>
      <c r="AW24" s="9"/>
      <c r="AX24" s="37">
        <f t="shared" si="4"/>
        <v>0</v>
      </c>
      <c r="AY24" s="23">
        <f>DATE($H$18,3,30)</f>
        <v>43189</v>
      </c>
    </row>
    <row r="25" spans="1:76" x14ac:dyDescent="0.25">
      <c r="A25" s="14">
        <v>4</v>
      </c>
      <c r="B25" s="32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7"/>
      <c r="AS25" s="105"/>
      <c r="AT25" s="34">
        <f t="shared" si="2"/>
        <v>0</v>
      </c>
      <c r="AU25" s="67" t="str">
        <f t="shared" si="3"/>
        <v>0 hs. 0 min.</v>
      </c>
      <c r="AV25" s="39"/>
      <c r="AW25" s="9"/>
      <c r="AX25" s="37">
        <f t="shared" si="4"/>
        <v>0</v>
      </c>
      <c r="AY25" s="23">
        <f>DATE($H$18,5,1)</f>
        <v>43221</v>
      </c>
      <c r="BA25" s="19"/>
      <c r="BB25" s="19"/>
    </row>
    <row r="26" spans="1:76" x14ac:dyDescent="0.25">
      <c r="A26" s="14">
        <v>5</v>
      </c>
      <c r="B26" s="32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7"/>
      <c r="AS26" s="105"/>
      <c r="AT26" s="34">
        <f t="shared" si="2"/>
        <v>0</v>
      </c>
      <c r="AU26" s="67" t="str">
        <f t="shared" si="3"/>
        <v>0 hs. 0 min.</v>
      </c>
      <c r="AV26" s="39"/>
      <c r="AW26" s="9"/>
      <c r="AX26" s="37">
        <f t="shared" si="4"/>
        <v>0</v>
      </c>
      <c r="AY26" s="23">
        <f>DATE($H$18,5,14)</f>
        <v>43234</v>
      </c>
      <c r="BA26" s="19"/>
    </row>
    <row r="27" spans="1:76" x14ac:dyDescent="0.25">
      <c r="A27" s="14">
        <v>6</v>
      </c>
      <c r="B27" s="32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7"/>
      <c r="AS27" s="105"/>
      <c r="AT27" s="34">
        <f t="shared" si="2"/>
        <v>0</v>
      </c>
      <c r="AU27" s="67" t="str">
        <f t="shared" si="3"/>
        <v>0 hs. 0 min.</v>
      </c>
      <c r="AV27" s="39"/>
      <c r="AW27" s="9"/>
      <c r="AX27" s="37">
        <f t="shared" si="4"/>
        <v>0</v>
      </c>
      <c r="AY27" s="23">
        <f>DATE($H$18,6,4)</f>
        <v>43255</v>
      </c>
    </row>
    <row r="28" spans="1:76" x14ac:dyDescent="0.25">
      <c r="A28" s="14">
        <v>7</v>
      </c>
      <c r="B28" s="32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47"/>
      <c r="AS28" s="105"/>
      <c r="AT28" s="34">
        <f t="shared" si="2"/>
        <v>0</v>
      </c>
      <c r="AU28" s="67" t="str">
        <f t="shared" si="3"/>
        <v>0 hs. 0 min.</v>
      </c>
      <c r="AV28" s="39"/>
      <c r="AW28" s="9"/>
      <c r="AX28" s="37">
        <f t="shared" si="4"/>
        <v>0</v>
      </c>
      <c r="AY28" s="23">
        <f>DATE($H$18,6,11)</f>
        <v>43262</v>
      </c>
    </row>
    <row r="29" spans="1:76" x14ac:dyDescent="0.25">
      <c r="A29" s="14">
        <v>8</v>
      </c>
      <c r="B29" s="32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47"/>
      <c r="AS29" s="105"/>
      <c r="AT29" s="34">
        <f t="shared" si="2"/>
        <v>0</v>
      </c>
      <c r="AU29" s="67" t="str">
        <f t="shared" si="3"/>
        <v>0 hs. 0 min.</v>
      </c>
      <c r="AV29" s="39"/>
      <c r="AW29" s="9"/>
      <c r="AX29" s="37">
        <f t="shared" si="4"/>
        <v>0</v>
      </c>
      <c r="AY29" s="23">
        <f>DATE($H$18,7,2)</f>
        <v>43283</v>
      </c>
    </row>
    <row r="30" spans="1:76" x14ac:dyDescent="0.25">
      <c r="A30" s="14">
        <v>9</v>
      </c>
      <c r="B30" s="32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47"/>
      <c r="AS30" s="105"/>
      <c r="AT30" s="34">
        <f t="shared" si="2"/>
        <v>0</v>
      </c>
      <c r="AU30" s="67" t="str">
        <f t="shared" si="3"/>
        <v>0 hs. 0 min.</v>
      </c>
      <c r="AV30" s="39"/>
      <c r="AW30" s="9"/>
      <c r="AX30" s="37">
        <f t="shared" si="4"/>
        <v>0</v>
      </c>
      <c r="AY30" s="23">
        <f>DATE($H$18,7,20)</f>
        <v>43301</v>
      </c>
    </row>
    <row r="31" spans="1:76" x14ac:dyDescent="0.25">
      <c r="A31" s="14">
        <v>10</v>
      </c>
      <c r="B31" s="32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7"/>
      <c r="AS31" s="105"/>
      <c r="AT31" s="34">
        <f t="shared" si="2"/>
        <v>0</v>
      </c>
      <c r="AU31" s="67" t="str">
        <f t="shared" si="3"/>
        <v>0 hs. 0 min.</v>
      </c>
      <c r="AV31" s="39"/>
      <c r="AW31" s="9"/>
      <c r="AX31" s="37">
        <f t="shared" si="4"/>
        <v>0</v>
      </c>
      <c r="AY31" s="23">
        <f>DATE($H$18,8,7)</f>
        <v>43319</v>
      </c>
    </row>
    <row r="32" spans="1:76" x14ac:dyDescent="0.25">
      <c r="A32" s="14">
        <v>11</v>
      </c>
      <c r="B32" s="3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7"/>
      <c r="AS32" s="105"/>
      <c r="AT32" s="34">
        <f t="shared" si="2"/>
        <v>0</v>
      </c>
      <c r="AU32" s="67" t="str">
        <f t="shared" si="3"/>
        <v>0 hs. 0 min.</v>
      </c>
      <c r="AV32" s="39"/>
      <c r="AW32" s="9"/>
      <c r="AX32" s="37">
        <f t="shared" si="4"/>
        <v>0</v>
      </c>
      <c r="AY32" s="23">
        <f>DATE($H$18,8,20)</f>
        <v>43332</v>
      </c>
    </row>
    <row r="33" spans="1:51" x14ac:dyDescent="0.25">
      <c r="A33" s="14">
        <v>12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7"/>
      <c r="AS33" s="105"/>
      <c r="AT33" s="34">
        <f t="shared" si="2"/>
        <v>0</v>
      </c>
      <c r="AU33" s="67" t="str">
        <f t="shared" si="3"/>
        <v>0 hs. 0 min.</v>
      </c>
      <c r="AV33" s="39"/>
      <c r="AW33" s="9"/>
      <c r="AX33" s="37">
        <f t="shared" si="4"/>
        <v>0</v>
      </c>
      <c r="AY33" s="23">
        <f>DATE($H$18,10,15)</f>
        <v>43388</v>
      </c>
    </row>
    <row r="34" spans="1:51" x14ac:dyDescent="0.25">
      <c r="A34" s="14">
        <v>13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7"/>
      <c r="AS34" s="105"/>
      <c r="AT34" s="34">
        <f t="shared" si="2"/>
        <v>0</v>
      </c>
      <c r="AU34" s="67" t="str">
        <f t="shared" si="3"/>
        <v>0 hs. 0 min.</v>
      </c>
      <c r="AV34" s="39"/>
      <c r="AW34" s="9"/>
      <c r="AX34" s="37">
        <f t="shared" si="4"/>
        <v>0</v>
      </c>
      <c r="AY34" s="23">
        <f>DATE($H$18,11,5)</f>
        <v>43409</v>
      </c>
    </row>
    <row r="35" spans="1:51" x14ac:dyDescent="0.25">
      <c r="A35" s="14">
        <v>14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7"/>
      <c r="AS35" s="105"/>
      <c r="AT35" s="34">
        <f t="shared" si="2"/>
        <v>0</v>
      </c>
      <c r="AU35" s="67" t="str">
        <f t="shared" si="3"/>
        <v>0 hs. 0 min.</v>
      </c>
      <c r="AV35" s="39"/>
      <c r="AW35" s="9"/>
      <c r="AX35" s="37">
        <f t="shared" si="4"/>
        <v>0</v>
      </c>
      <c r="AY35" s="23">
        <f>DATE($H$18,11,12)</f>
        <v>43416</v>
      </c>
    </row>
    <row r="36" spans="1:51" x14ac:dyDescent="0.25">
      <c r="A36" s="14">
        <v>15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7"/>
      <c r="AS36" s="105"/>
      <c r="AT36" s="34">
        <f t="shared" si="2"/>
        <v>0</v>
      </c>
      <c r="AU36" s="67" t="str">
        <f t="shared" si="3"/>
        <v>0 hs. 0 min.</v>
      </c>
      <c r="AV36" s="39"/>
      <c r="AW36" s="9"/>
      <c r="AX36" s="37">
        <f t="shared" si="4"/>
        <v>0</v>
      </c>
      <c r="AY36" s="23">
        <f>DATE($H$18,12,8)</f>
        <v>43442</v>
      </c>
    </row>
    <row r="37" spans="1:51" ht="15.75" thickBot="1" x14ac:dyDescent="0.3">
      <c r="A37" s="14">
        <v>16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7"/>
      <c r="AS37" s="105"/>
      <c r="AT37" s="34">
        <f t="shared" si="2"/>
        <v>0</v>
      </c>
      <c r="AU37" s="67" t="str">
        <f t="shared" si="3"/>
        <v>0 hs. 0 min.</v>
      </c>
      <c r="AV37" s="39"/>
      <c r="AW37" s="9"/>
      <c r="AX37" s="37">
        <f t="shared" si="4"/>
        <v>0</v>
      </c>
      <c r="AY37" s="24">
        <f>DATE($H$18,12,25)</f>
        <v>43459</v>
      </c>
    </row>
    <row r="38" spans="1:51" x14ac:dyDescent="0.25">
      <c r="A38" s="14">
        <v>17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7"/>
      <c r="AS38" s="105"/>
      <c r="AT38" s="34">
        <f t="shared" si="2"/>
        <v>0</v>
      </c>
      <c r="AU38" s="67" t="str">
        <f t="shared" si="3"/>
        <v>0 hs. 0 min.</v>
      </c>
      <c r="AV38" s="39"/>
      <c r="AW38" s="9"/>
      <c r="AX38" s="37">
        <f t="shared" si="4"/>
        <v>0</v>
      </c>
      <c r="AY38" s="25"/>
    </row>
    <row r="39" spans="1:51" x14ac:dyDescent="0.25">
      <c r="A39" s="14">
        <v>18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7"/>
      <c r="AS39" s="105"/>
      <c r="AT39" s="34">
        <f t="shared" si="2"/>
        <v>0</v>
      </c>
      <c r="AU39" s="67" t="str">
        <f t="shared" si="3"/>
        <v>0 hs. 0 min.</v>
      </c>
      <c r="AV39" s="39"/>
      <c r="AW39" s="9"/>
      <c r="AX39" s="37">
        <f t="shared" si="4"/>
        <v>0</v>
      </c>
      <c r="AY39" s="26"/>
    </row>
    <row r="40" spans="1:51" x14ac:dyDescent="0.25">
      <c r="A40" s="14">
        <v>19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7"/>
      <c r="AS40" s="105"/>
      <c r="AT40" s="34">
        <f t="shared" si="2"/>
        <v>0</v>
      </c>
      <c r="AU40" s="67" t="str">
        <f t="shared" si="3"/>
        <v>0 hs. 0 min.</v>
      </c>
      <c r="AV40" s="39"/>
      <c r="AW40" s="9"/>
      <c r="AX40" s="37">
        <f t="shared" si="4"/>
        <v>0</v>
      </c>
      <c r="AY40" s="25"/>
    </row>
    <row r="41" spans="1:51" x14ac:dyDescent="0.25">
      <c r="A41" s="14">
        <v>20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7"/>
      <c r="AS41" s="105"/>
      <c r="AT41" s="34">
        <f t="shared" si="2"/>
        <v>0</v>
      </c>
      <c r="AU41" s="67" t="str">
        <f t="shared" si="3"/>
        <v>0 hs. 0 min.</v>
      </c>
      <c r="AV41" s="39"/>
      <c r="AW41" s="9"/>
      <c r="AX41" s="37">
        <f t="shared" si="4"/>
        <v>0</v>
      </c>
      <c r="AY41" s="25"/>
    </row>
    <row r="42" spans="1:51" x14ac:dyDescent="0.25">
      <c r="A42" s="14">
        <v>21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7"/>
      <c r="AS42" s="105"/>
      <c r="AT42" s="34">
        <f t="shared" si="2"/>
        <v>0</v>
      </c>
      <c r="AU42" s="67" t="str">
        <f t="shared" si="3"/>
        <v>0 hs. 0 min.</v>
      </c>
      <c r="AV42" s="39"/>
      <c r="AW42" s="9"/>
      <c r="AX42" s="37">
        <f t="shared" si="4"/>
        <v>0</v>
      </c>
      <c r="AY42" s="25"/>
    </row>
    <row r="43" spans="1:51" x14ac:dyDescent="0.25">
      <c r="A43" s="14">
        <v>22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7"/>
      <c r="AS43" s="105"/>
      <c r="AT43" s="34">
        <f t="shared" si="2"/>
        <v>0</v>
      </c>
      <c r="AU43" s="67" t="str">
        <f t="shared" si="3"/>
        <v>0 hs. 0 min.</v>
      </c>
      <c r="AV43" s="39"/>
      <c r="AW43" s="9"/>
      <c r="AX43" s="37">
        <f t="shared" si="4"/>
        <v>0</v>
      </c>
      <c r="AY43" s="25"/>
    </row>
    <row r="44" spans="1:51" x14ac:dyDescent="0.25">
      <c r="A44" s="14">
        <v>23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7"/>
      <c r="AS44" s="105"/>
      <c r="AT44" s="34">
        <f t="shared" si="2"/>
        <v>0</v>
      </c>
      <c r="AU44" s="67" t="str">
        <f t="shared" si="3"/>
        <v>0 hs. 0 min.</v>
      </c>
      <c r="AV44" s="39"/>
      <c r="AW44" s="9"/>
      <c r="AX44" s="37">
        <f t="shared" si="4"/>
        <v>0</v>
      </c>
      <c r="AY44" s="25"/>
    </row>
    <row r="45" spans="1:51" x14ac:dyDescent="0.25">
      <c r="A45" s="14">
        <v>24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7"/>
      <c r="AS45" s="105"/>
      <c r="AT45" s="34">
        <f t="shared" si="2"/>
        <v>0</v>
      </c>
      <c r="AU45" s="67" t="str">
        <f t="shared" si="3"/>
        <v>0 hs. 0 min.</v>
      </c>
      <c r="AV45" s="39"/>
      <c r="AW45" s="9"/>
      <c r="AX45" s="37">
        <f t="shared" si="4"/>
        <v>0</v>
      </c>
      <c r="AY45" s="25"/>
    </row>
    <row r="46" spans="1:51" x14ac:dyDescent="0.25">
      <c r="A46" s="14">
        <v>25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7"/>
      <c r="AS46" s="105"/>
      <c r="AT46" s="34">
        <f t="shared" si="2"/>
        <v>0</v>
      </c>
      <c r="AU46" s="67" t="str">
        <f t="shared" si="3"/>
        <v>0 hs. 0 min.</v>
      </c>
      <c r="AV46" s="39"/>
      <c r="AW46" s="9"/>
      <c r="AX46" s="37">
        <f t="shared" si="4"/>
        <v>0</v>
      </c>
      <c r="AY46" s="36"/>
    </row>
    <row r="47" spans="1:51" x14ac:dyDescent="0.25">
      <c r="A47" s="14">
        <v>26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7"/>
      <c r="AS47" s="105"/>
      <c r="AT47" s="34">
        <f t="shared" si="2"/>
        <v>0</v>
      </c>
      <c r="AU47" s="67" t="str">
        <f t="shared" si="3"/>
        <v>0 hs. 0 min.</v>
      </c>
      <c r="AV47" s="39"/>
      <c r="AW47" s="9"/>
      <c r="AX47" s="37">
        <f t="shared" si="4"/>
        <v>0</v>
      </c>
      <c r="AY47" s="36"/>
    </row>
    <row r="48" spans="1:51" x14ac:dyDescent="0.25">
      <c r="A48" s="14">
        <v>27</v>
      </c>
      <c r="B48" s="32"/>
      <c r="C48" s="2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7"/>
      <c r="AS48" s="105"/>
      <c r="AT48" s="34">
        <f t="shared" si="2"/>
        <v>0</v>
      </c>
      <c r="AU48" s="67" t="str">
        <f t="shared" si="3"/>
        <v>0 hs. 0 min.</v>
      </c>
      <c r="AV48" s="39"/>
      <c r="AW48" s="9"/>
      <c r="AX48" s="37">
        <f t="shared" si="4"/>
        <v>0</v>
      </c>
      <c r="AY48" s="36"/>
    </row>
    <row r="49" spans="1:50" x14ac:dyDescent="0.25">
      <c r="A49" s="14">
        <v>28</v>
      </c>
      <c r="B49" s="42"/>
      <c r="C49" s="3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7"/>
      <c r="AS49" s="105"/>
      <c r="AT49" s="34">
        <f t="shared" si="2"/>
        <v>0</v>
      </c>
      <c r="AU49" s="67" t="str">
        <f t="shared" ref="AU49:AU112" si="5">CONCATENATE(INT(AT49)," hs. ",(MOD(INT(AT49*60),60))," min.")</f>
        <v>0 hs. 0 min.</v>
      </c>
      <c r="AV49" s="39"/>
      <c r="AW49" s="9"/>
      <c r="AX49" s="37">
        <f t="shared" ref="AX49:AX112" si="6">SUM(AT49,AU49,AV49,AW49)</f>
        <v>0</v>
      </c>
    </row>
    <row r="50" spans="1:50" x14ac:dyDescent="0.25">
      <c r="A50" s="14">
        <v>29</v>
      </c>
      <c r="B50" s="32"/>
      <c r="C50" s="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7"/>
      <c r="AS50" s="105"/>
      <c r="AT50" s="34">
        <f t="shared" si="2"/>
        <v>0</v>
      </c>
      <c r="AU50" s="67" t="str">
        <f t="shared" si="5"/>
        <v>0 hs. 0 min.</v>
      </c>
      <c r="AV50" s="39"/>
      <c r="AW50" s="9"/>
      <c r="AX50" s="37">
        <f t="shared" si="6"/>
        <v>0</v>
      </c>
    </row>
    <row r="51" spans="1:50" x14ac:dyDescent="0.25">
      <c r="A51" s="14">
        <v>30</v>
      </c>
      <c r="B51" s="32"/>
      <c r="C51" s="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7"/>
      <c r="AS51" s="105"/>
      <c r="AT51" s="34">
        <f t="shared" si="2"/>
        <v>0</v>
      </c>
      <c r="AU51" s="67" t="str">
        <f t="shared" si="5"/>
        <v>0 hs. 0 min.</v>
      </c>
      <c r="AV51" s="39"/>
      <c r="AW51" s="9"/>
      <c r="AX51" s="37">
        <f t="shared" si="6"/>
        <v>0</v>
      </c>
    </row>
    <row r="52" spans="1:50" x14ac:dyDescent="0.25">
      <c r="A52" s="14">
        <v>31</v>
      </c>
      <c r="B52" s="32"/>
      <c r="C52" s="7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7"/>
      <c r="AS52" s="105"/>
      <c r="AT52" s="34">
        <f t="shared" si="2"/>
        <v>0</v>
      </c>
      <c r="AU52" s="67" t="str">
        <f t="shared" si="5"/>
        <v>0 hs. 0 min.</v>
      </c>
      <c r="AV52" s="39"/>
      <c r="AW52" s="9"/>
      <c r="AX52" s="37">
        <f t="shared" si="6"/>
        <v>0</v>
      </c>
    </row>
    <row r="53" spans="1:50" x14ac:dyDescent="0.25">
      <c r="A53" s="14">
        <v>32</v>
      </c>
      <c r="B53" s="32"/>
      <c r="C53" s="7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7"/>
      <c r="AS53" s="105"/>
      <c r="AT53" s="34">
        <f t="shared" si="2"/>
        <v>0</v>
      </c>
      <c r="AU53" s="67" t="str">
        <f t="shared" si="5"/>
        <v>0 hs. 0 min.</v>
      </c>
      <c r="AV53" s="39"/>
      <c r="AW53" s="9"/>
      <c r="AX53" s="37">
        <f t="shared" si="6"/>
        <v>0</v>
      </c>
    </row>
    <row r="54" spans="1:50" x14ac:dyDescent="0.25">
      <c r="A54" s="14">
        <v>33</v>
      </c>
      <c r="B54" s="32"/>
      <c r="C54" s="7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7"/>
      <c r="AS54" s="105"/>
      <c r="AT54" s="34">
        <f t="shared" si="2"/>
        <v>0</v>
      </c>
      <c r="AU54" s="67" t="str">
        <f t="shared" si="5"/>
        <v>0 hs. 0 min.</v>
      </c>
      <c r="AV54" s="39"/>
      <c r="AW54" s="9"/>
      <c r="AX54" s="37">
        <f t="shared" si="6"/>
        <v>0</v>
      </c>
    </row>
    <row r="55" spans="1:50" x14ac:dyDescent="0.25">
      <c r="A55" s="14">
        <v>34</v>
      </c>
      <c r="B55" s="32"/>
      <c r="C55" s="7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7"/>
      <c r="AS55" s="105"/>
      <c r="AT55" s="34">
        <f t="shared" si="2"/>
        <v>0</v>
      </c>
      <c r="AU55" s="67" t="str">
        <f t="shared" si="5"/>
        <v>0 hs. 0 min.</v>
      </c>
      <c r="AV55" s="39"/>
      <c r="AW55" s="9"/>
      <c r="AX55" s="37">
        <f t="shared" si="6"/>
        <v>0</v>
      </c>
    </row>
    <row r="56" spans="1:50" x14ac:dyDescent="0.25">
      <c r="A56" s="14">
        <v>35</v>
      </c>
      <c r="B56" s="32"/>
      <c r="C56" s="7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7"/>
      <c r="AS56" s="105"/>
      <c r="AT56" s="34">
        <f t="shared" si="2"/>
        <v>0</v>
      </c>
      <c r="AU56" s="67" t="str">
        <f t="shared" si="5"/>
        <v>0 hs. 0 min.</v>
      </c>
      <c r="AV56" s="39"/>
      <c r="AW56" s="9"/>
      <c r="AX56" s="37">
        <f t="shared" si="6"/>
        <v>0</v>
      </c>
    </row>
    <row r="57" spans="1:50" x14ac:dyDescent="0.25">
      <c r="A57" s="14">
        <v>36</v>
      </c>
      <c r="B57" s="32"/>
      <c r="C57" s="7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7"/>
      <c r="AS57" s="105"/>
      <c r="AT57" s="34">
        <f t="shared" si="2"/>
        <v>0</v>
      </c>
      <c r="AU57" s="67" t="str">
        <f t="shared" si="5"/>
        <v>0 hs. 0 min.</v>
      </c>
      <c r="AV57" s="39"/>
      <c r="AW57" s="9"/>
      <c r="AX57" s="37">
        <f t="shared" si="6"/>
        <v>0</v>
      </c>
    </row>
    <row r="58" spans="1:50" x14ac:dyDescent="0.25">
      <c r="A58" s="14">
        <v>37</v>
      </c>
      <c r="B58" s="32"/>
      <c r="C58" s="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7"/>
      <c r="AS58" s="105"/>
      <c r="AT58" s="34">
        <f t="shared" si="2"/>
        <v>0</v>
      </c>
      <c r="AU58" s="67" t="str">
        <f t="shared" si="5"/>
        <v>0 hs. 0 min.</v>
      </c>
      <c r="AV58" s="39"/>
      <c r="AW58" s="9"/>
      <c r="AX58" s="37">
        <f t="shared" si="6"/>
        <v>0</v>
      </c>
    </row>
    <row r="59" spans="1:50" x14ac:dyDescent="0.25">
      <c r="A59" s="14">
        <v>38</v>
      </c>
      <c r="B59" s="32"/>
      <c r="C59" s="7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7"/>
      <c r="AS59" s="105"/>
      <c r="AT59" s="34">
        <f t="shared" si="2"/>
        <v>0</v>
      </c>
      <c r="AU59" s="67" t="str">
        <f t="shared" si="5"/>
        <v>0 hs. 0 min.</v>
      </c>
      <c r="AV59" s="39"/>
      <c r="AW59" s="9"/>
      <c r="AX59" s="37">
        <f t="shared" si="6"/>
        <v>0</v>
      </c>
    </row>
    <row r="60" spans="1:50" x14ac:dyDescent="0.25">
      <c r="A60" s="14">
        <v>39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7"/>
      <c r="AS60" s="105"/>
      <c r="AT60" s="34">
        <f t="shared" si="2"/>
        <v>0</v>
      </c>
      <c r="AU60" s="67" t="str">
        <f t="shared" si="5"/>
        <v>0 hs. 0 min.</v>
      </c>
      <c r="AV60" s="39"/>
      <c r="AW60" s="9"/>
      <c r="AX60" s="37">
        <f t="shared" si="6"/>
        <v>0</v>
      </c>
    </row>
    <row r="61" spans="1:50" x14ac:dyDescent="0.25">
      <c r="A61" s="14">
        <v>40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7"/>
      <c r="AS61" s="105"/>
      <c r="AT61" s="34">
        <f t="shared" si="2"/>
        <v>0</v>
      </c>
      <c r="AU61" s="67" t="str">
        <f t="shared" si="5"/>
        <v>0 hs. 0 min.</v>
      </c>
      <c r="AV61" s="39"/>
      <c r="AW61" s="9"/>
      <c r="AX61" s="37">
        <f t="shared" si="6"/>
        <v>0</v>
      </c>
    </row>
    <row r="62" spans="1:50" x14ac:dyDescent="0.25">
      <c r="A62" s="14">
        <v>41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7"/>
      <c r="AS62" s="105"/>
      <c r="AT62" s="34">
        <f t="shared" si="2"/>
        <v>0</v>
      </c>
      <c r="AU62" s="67" t="str">
        <f t="shared" si="5"/>
        <v>0 hs. 0 min.</v>
      </c>
      <c r="AV62" s="39"/>
      <c r="AW62" s="9"/>
      <c r="AX62" s="37">
        <f t="shared" si="6"/>
        <v>0</v>
      </c>
    </row>
    <row r="63" spans="1:50" x14ac:dyDescent="0.25">
      <c r="A63" s="14">
        <v>42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7"/>
      <c r="AS63" s="105"/>
      <c r="AT63" s="34">
        <f t="shared" si="2"/>
        <v>0</v>
      </c>
      <c r="AU63" s="67" t="str">
        <f t="shared" si="5"/>
        <v>0 hs. 0 min.</v>
      </c>
      <c r="AV63" s="39"/>
      <c r="AW63" s="9"/>
      <c r="AX63" s="37">
        <f t="shared" si="6"/>
        <v>0</v>
      </c>
    </row>
    <row r="64" spans="1:50" x14ac:dyDescent="0.25">
      <c r="A64" s="14">
        <v>43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7"/>
      <c r="AS64" s="105"/>
      <c r="AT64" s="34">
        <f t="shared" si="2"/>
        <v>0</v>
      </c>
      <c r="AU64" s="67" t="str">
        <f t="shared" si="5"/>
        <v>0 hs. 0 min.</v>
      </c>
      <c r="AV64" s="39"/>
      <c r="AW64" s="9"/>
      <c r="AX64" s="37">
        <f t="shared" si="6"/>
        <v>0</v>
      </c>
    </row>
    <row r="65" spans="1:50" x14ac:dyDescent="0.25">
      <c r="A65" s="14">
        <v>44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7"/>
      <c r="AS65" s="105"/>
      <c r="AT65" s="34">
        <f t="shared" si="2"/>
        <v>0</v>
      </c>
      <c r="AU65" s="67" t="str">
        <f t="shared" si="5"/>
        <v>0 hs. 0 min.</v>
      </c>
      <c r="AV65" s="39"/>
      <c r="AW65" s="9"/>
      <c r="AX65" s="37">
        <f t="shared" si="6"/>
        <v>0</v>
      </c>
    </row>
    <row r="66" spans="1:50" x14ac:dyDescent="0.25">
      <c r="A66" s="14">
        <v>45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7"/>
      <c r="AS66" s="105"/>
      <c r="AT66" s="34">
        <f t="shared" si="2"/>
        <v>0</v>
      </c>
      <c r="AU66" s="67" t="str">
        <f t="shared" si="5"/>
        <v>0 hs. 0 min.</v>
      </c>
      <c r="AV66" s="39"/>
      <c r="AW66" s="9"/>
      <c r="AX66" s="37">
        <f t="shared" si="6"/>
        <v>0</v>
      </c>
    </row>
    <row r="67" spans="1:50" x14ac:dyDescent="0.25">
      <c r="A67" s="14">
        <v>46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7"/>
      <c r="AS67" s="105"/>
      <c r="AT67" s="34">
        <f t="shared" si="2"/>
        <v>0</v>
      </c>
      <c r="AU67" s="67" t="str">
        <f t="shared" si="5"/>
        <v>0 hs. 0 min.</v>
      </c>
      <c r="AV67" s="39"/>
      <c r="AW67" s="9"/>
      <c r="AX67" s="37">
        <f t="shared" si="6"/>
        <v>0</v>
      </c>
    </row>
    <row r="68" spans="1:50" x14ac:dyDescent="0.25">
      <c r="A68" s="14">
        <v>47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7"/>
      <c r="AS68" s="105"/>
      <c r="AT68" s="34">
        <f t="shared" si="2"/>
        <v>0</v>
      </c>
      <c r="AU68" s="67" t="str">
        <f t="shared" si="5"/>
        <v>0 hs. 0 min.</v>
      </c>
      <c r="AV68" s="39"/>
      <c r="AW68" s="9"/>
      <c r="AX68" s="37">
        <f t="shared" si="6"/>
        <v>0</v>
      </c>
    </row>
    <row r="69" spans="1:50" x14ac:dyDescent="0.25">
      <c r="A69" s="14">
        <v>48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7"/>
      <c r="AS69" s="105"/>
      <c r="AT69" s="34">
        <f t="shared" si="2"/>
        <v>0</v>
      </c>
      <c r="AU69" s="67" t="str">
        <f t="shared" si="5"/>
        <v>0 hs. 0 min.</v>
      </c>
      <c r="AV69" s="39"/>
      <c r="AW69" s="9"/>
      <c r="AX69" s="37">
        <f t="shared" si="6"/>
        <v>0</v>
      </c>
    </row>
    <row r="70" spans="1:50" x14ac:dyDescent="0.25">
      <c r="A70" s="14">
        <v>49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7"/>
      <c r="AS70" s="105"/>
      <c r="AT70" s="34">
        <f t="shared" si="2"/>
        <v>0</v>
      </c>
      <c r="AU70" s="67" t="str">
        <f t="shared" si="5"/>
        <v>0 hs. 0 min.</v>
      </c>
      <c r="AV70" s="39"/>
      <c r="AW70" s="9"/>
      <c r="AX70" s="37">
        <f t="shared" si="6"/>
        <v>0</v>
      </c>
    </row>
    <row r="71" spans="1:50" x14ac:dyDescent="0.25">
      <c r="A71" s="14">
        <v>50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7"/>
      <c r="AS71" s="105"/>
      <c r="AT71" s="34">
        <f t="shared" si="2"/>
        <v>0</v>
      </c>
      <c r="AU71" s="67" t="str">
        <f t="shared" si="5"/>
        <v>0 hs. 0 min.</v>
      </c>
      <c r="AV71" s="39"/>
      <c r="AW71" s="9"/>
      <c r="AX71" s="37">
        <f t="shared" si="6"/>
        <v>0</v>
      </c>
    </row>
    <row r="72" spans="1:50" x14ac:dyDescent="0.25">
      <c r="A72" s="14">
        <v>51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7"/>
      <c r="AS72" s="105"/>
      <c r="AT72" s="34">
        <f t="shared" si="2"/>
        <v>0</v>
      </c>
      <c r="AU72" s="67" t="str">
        <f t="shared" si="5"/>
        <v>0 hs. 0 min.</v>
      </c>
      <c r="AV72" s="39"/>
      <c r="AW72" s="9"/>
      <c r="AX72" s="37">
        <f t="shared" si="6"/>
        <v>0</v>
      </c>
    </row>
    <row r="73" spans="1:50" x14ac:dyDescent="0.25">
      <c r="A73" s="14">
        <v>52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7"/>
      <c r="AS73" s="105"/>
      <c r="AT73" s="34">
        <f t="shared" si="2"/>
        <v>0</v>
      </c>
      <c r="AU73" s="67" t="str">
        <f t="shared" si="5"/>
        <v>0 hs. 0 min.</v>
      </c>
      <c r="AV73" s="39"/>
      <c r="AW73" s="9"/>
      <c r="AX73" s="37">
        <f t="shared" si="6"/>
        <v>0</v>
      </c>
    </row>
    <row r="74" spans="1:50" x14ac:dyDescent="0.25">
      <c r="A74" s="14">
        <v>53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7"/>
      <c r="AS74" s="105"/>
      <c r="AT74" s="34">
        <f t="shared" si="2"/>
        <v>0</v>
      </c>
      <c r="AU74" s="67" t="str">
        <f t="shared" si="5"/>
        <v>0 hs. 0 min.</v>
      </c>
      <c r="AV74" s="39"/>
      <c r="AW74" s="9"/>
      <c r="AX74" s="37">
        <f t="shared" si="6"/>
        <v>0</v>
      </c>
    </row>
    <row r="75" spans="1:50" x14ac:dyDescent="0.25">
      <c r="A75" s="14">
        <v>54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7"/>
      <c r="AS75" s="105"/>
      <c r="AT75" s="34">
        <f t="shared" si="2"/>
        <v>0</v>
      </c>
      <c r="AU75" s="67" t="str">
        <f t="shared" si="5"/>
        <v>0 hs. 0 min.</v>
      </c>
      <c r="AV75" s="39"/>
      <c r="AW75" s="9"/>
      <c r="AX75" s="37">
        <f t="shared" si="6"/>
        <v>0</v>
      </c>
    </row>
    <row r="76" spans="1:50" x14ac:dyDescent="0.25">
      <c r="A76" s="14">
        <v>55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7"/>
      <c r="AS76" s="105"/>
      <c r="AT76" s="34">
        <f t="shared" si="2"/>
        <v>0</v>
      </c>
      <c r="AU76" s="67" t="str">
        <f t="shared" si="5"/>
        <v>0 hs. 0 min.</v>
      </c>
      <c r="AV76" s="39"/>
      <c r="AW76" s="9"/>
      <c r="AX76" s="37">
        <f t="shared" si="6"/>
        <v>0</v>
      </c>
    </row>
    <row r="77" spans="1:50" x14ac:dyDescent="0.25">
      <c r="A77" s="14">
        <v>56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7"/>
      <c r="AS77" s="105"/>
      <c r="AT77" s="34">
        <f t="shared" si="2"/>
        <v>0</v>
      </c>
      <c r="AU77" s="67" t="str">
        <f t="shared" si="5"/>
        <v>0 hs. 0 min.</v>
      </c>
      <c r="AV77" s="39"/>
      <c r="AW77" s="9"/>
      <c r="AX77" s="37">
        <f t="shared" si="6"/>
        <v>0</v>
      </c>
    </row>
    <row r="78" spans="1:50" x14ac:dyDescent="0.25">
      <c r="A78" s="14">
        <v>57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7"/>
      <c r="AS78" s="105"/>
      <c r="AT78" s="34">
        <f t="shared" si="2"/>
        <v>0</v>
      </c>
      <c r="AU78" s="67" t="str">
        <f t="shared" si="5"/>
        <v>0 hs. 0 min.</v>
      </c>
      <c r="AV78" s="39"/>
      <c r="AW78" s="9"/>
      <c r="AX78" s="37">
        <f t="shared" si="6"/>
        <v>0</v>
      </c>
    </row>
    <row r="79" spans="1:50" x14ac:dyDescent="0.25">
      <c r="A79" s="14">
        <v>58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7"/>
      <c r="AS79" s="105"/>
      <c r="AT79" s="34">
        <f t="shared" si="2"/>
        <v>0</v>
      </c>
      <c r="AU79" s="67" t="str">
        <f t="shared" si="5"/>
        <v>0 hs. 0 min.</v>
      </c>
      <c r="AV79" s="39"/>
      <c r="AW79" s="9"/>
      <c r="AX79" s="37">
        <f t="shared" si="6"/>
        <v>0</v>
      </c>
    </row>
    <row r="80" spans="1:50" x14ac:dyDescent="0.25">
      <c r="A80" s="14">
        <v>59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7"/>
      <c r="AS80" s="105"/>
      <c r="AT80" s="34">
        <f t="shared" si="2"/>
        <v>0</v>
      </c>
      <c r="AU80" s="67" t="str">
        <f t="shared" si="5"/>
        <v>0 hs. 0 min.</v>
      </c>
      <c r="AV80" s="39"/>
      <c r="AW80" s="9"/>
      <c r="AX80" s="37">
        <f t="shared" si="6"/>
        <v>0</v>
      </c>
    </row>
    <row r="81" spans="1:50" x14ac:dyDescent="0.25">
      <c r="A81" s="14">
        <v>60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7"/>
      <c r="AS81" s="105"/>
      <c r="AT81" s="34">
        <f t="shared" si="2"/>
        <v>0</v>
      </c>
      <c r="AU81" s="67" t="str">
        <f t="shared" si="5"/>
        <v>0 hs. 0 min.</v>
      </c>
      <c r="AV81" s="39"/>
      <c r="AW81" s="9"/>
      <c r="AX81" s="37">
        <f t="shared" si="6"/>
        <v>0</v>
      </c>
    </row>
    <row r="82" spans="1:50" x14ac:dyDescent="0.25">
      <c r="A82" s="14">
        <v>61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7"/>
      <c r="AS82" s="105"/>
      <c r="AT82" s="34">
        <f t="shared" si="2"/>
        <v>0</v>
      </c>
      <c r="AU82" s="67" t="str">
        <f t="shared" si="5"/>
        <v>0 hs. 0 min.</v>
      </c>
      <c r="AV82" s="39"/>
      <c r="AW82" s="9"/>
      <c r="AX82" s="37">
        <f t="shared" si="6"/>
        <v>0</v>
      </c>
    </row>
    <row r="83" spans="1:50" x14ac:dyDescent="0.25">
      <c r="A83" s="14">
        <v>62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7"/>
      <c r="AS83" s="105"/>
      <c r="AT83" s="34">
        <f t="shared" si="2"/>
        <v>0</v>
      </c>
      <c r="AU83" s="67" t="str">
        <f t="shared" si="5"/>
        <v>0 hs. 0 min.</v>
      </c>
      <c r="AV83" s="39"/>
      <c r="AW83" s="9"/>
      <c r="AX83" s="37">
        <f t="shared" si="6"/>
        <v>0</v>
      </c>
    </row>
    <row r="84" spans="1:50" x14ac:dyDescent="0.25">
      <c r="A84" s="14">
        <v>63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7"/>
      <c r="AS84" s="105"/>
      <c r="AT84" s="34">
        <f t="shared" si="2"/>
        <v>0</v>
      </c>
      <c r="AU84" s="67" t="str">
        <f t="shared" si="5"/>
        <v>0 hs. 0 min.</v>
      </c>
      <c r="AV84" s="39"/>
      <c r="AW84" s="9"/>
      <c r="AX84" s="37">
        <f t="shared" si="6"/>
        <v>0</v>
      </c>
    </row>
    <row r="85" spans="1:50" x14ac:dyDescent="0.25">
      <c r="A85" s="14">
        <v>64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7"/>
      <c r="AS85" s="105"/>
      <c r="AT85" s="34">
        <f t="shared" si="2"/>
        <v>0</v>
      </c>
      <c r="AU85" s="67" t="str">
        <f t="shared" si="5"/>
        <v>0 hs. 0 min.</v>
      </c>
      <c r="AV85" s="39"/>
      <c r="AW85" s="9"/>
      <c r="AX85" s="37">
        <f t="shared" si="6"/>
        <v>0</v>
      </c>
    </row>
    <row r="86" spans="1:50" x14ac:dyDescent="0.25">
      <c r="A86" s="14">
        <v>65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7"/>
      <c r="AS86" s="105"/>
      <c r="AT86" s="34">
        <f t="shared" ref="AT86:AT121" si="7">+COUNTIF(D86:AR86,$AI$4)*($AJ$4+$AL$4/60)+COUNTIF(D86:AR86,$AI$5)*($AJ$5+$AL$5/60)+COUNTIF(D86:AR86,$AI$6)*($AJ$6+$AL$6/60)+COUNTIF(D86:AR86,$AI$7)*($AJ$7+$AL$7/60)+COUNTIF(D86:AR86,$AI$8)*($AJ$8+$AL$8/60)+COUNTIF(D86:AR86,$AI$9)*($AJ$9+$AL$9/60)+COUNTIF(D86:AR86,$AI$10)*($AJ$10+$AL$10/60)+COUNTIF(D86:AR86,$AI$11)*($AJ$11+$AL$11/60)+COUNTIF(D86:AR86,$AI$12)*($AJ$12+$AL$12/60)+COUNTIF(D86:AR86,$AI$13)*($AJ$13+$AL$13/60)+COUNTIF(D86:AR86,$AI$14)*($AJ$14+$AL$14/60)+COUNTIF(D86:AR86,$AI$15)*($AJ$15+$AL$15/60)+COUNTIF(D86:AR86,$AI$16)*($AJ$16+$AL$16/60)+COUNTIF(D86:AR86,$AI$17)*($AJ$17+$AL$17/60)</f>
        <v>0</v>
      </c>
      <c r="AU86" s="67" t="str">
        <f t="shared" si="5"/>
        <v>0 hs. 0 min.</v>
      </c>
      <c r="AV86" s="39"/>
      <c r="AW86" s="9"/>
      <c r="AX86" s="37">
        <f t="shared" si="6"/>
        <v>0</v>
      </c>
    </row>
    <row r="87" spans="1:50" x14ac:dyDescent="0.25">
      <c r="A87" s="14">
        <v>66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7"/>
      <c r="AS87" s="105"/>
      <c r="AT87" s="34">
        <f t="shared" si="7"/>
        <v>0</v>
      </c>
      <c r="AU87" s="67" t="str">
        <f t="shared" si="5"/>
        <v>0 hs. 0 min.</v>
      </c>
      <c r="AV87" s="39"/>
      <c r="AW87" s="9"/>
      <c r="AX87" s="37">
        <f t="shared" si="6"/>
        <v>0</v>
      </c>
    </row>
    <row r="88" spans="1:50" x14ac:dyDescent="0.25">
      <c r="A88" s="14">
        <v>67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7"/>
      <c r="AS88" s="105"/>
      <c r="AT88" s="34">
        <f t="shared" si="7"/>
        <v>0</v>
      </c>
      <c r="AU88" s="67" t="str">
        <f t="shared" si="5"/>
        <v>0 hs. 0 min.</v>
      </c>
      <c r="AV88" s="39"/>
      <c r="AW88" s="9"/>
      <c r="AX88" s="37">
        <f t="shared" si="6"/>
        <v>0</v>
      </c>
    </row>
    <row r="89" spans="1:50" x14ac:dyDescent="0.25">
      <c r="A89" s="14">
        <v>68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7"/>
      <c r="AS89" s="105"/>
      <c r="AT89" s="34">
        <f t="shared" si="7"/>
        <v>0</v>
      </c>
      <c r="AU89" s="67" t="str">
        <f t="shared" si="5"/>
        <v>0 hs. 0 min.</v>
      </c>
      <c r="AV89" s="39"/>
      <c r="AW89" s="9"/>
      <c r="AX89" s="37">
        <f t="shared" si="6"/>
        <v>0</v>
      </c>
    </row>
    <row r="90" spans="1:50" x14ac:dyDescent="0.25">
      <c r="A90" s="14">
        <v>69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7"/>
      <c r="AS90" s="105"/>
      <c r="AT90" s="34">
        <f t="shared" si="7"/>
        <v>0</v>
      </c>
      <c r="AU90" s="67" t="str">
        <f t="shared" si="5"/>
        <v>0 hs. 0 min.</v>
      </c>
      <c r="AV90" s="39"/>
      <c r="AW90" s="9"/>
      <c r="AX90" s="37">
        <f t="shared" si="6"/>
        <v>0</v>
      </c>
    </row>
    <row r="91" spans="1:50" x14ac:dyDescent="0.25">
      <c r="A91" s="14">
        <v>70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7"/>
      <c r="AS91" s="105"/>
      <c r="AT91" s="34">
        <f t="shared" si="7"/>
        <v>0</v>
      </c>
      <c r="AU91" s="67" t="str">
        <f t="shared" si="5"/>
        <v>0 hs. 0 min.</v>
      </c>
      <c r="AV91" s="39"/>
      <c r="AW91" s="9"/>
      <c r="AX91" s="37">
        <f t="shared" si="6"/>
        <v>0</v>
      </c>
    </row>
    <row r="92" spans="1:50" x14ac:dyDescent="0.25">
      <c r="A92" s="14">
        <v>71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7"/>
      <c r="AS92" s="105"/>
      <c r="AT92" s="34">
        <f t="shared" si="7"/>
        <v>0</v>
      </c>
      <c r="AU92" s="67" t="str">
        <f t="shared" si="5"/>
        <v>0 hs. 0 min.</v>
      </c>
      <c r="AV92" s="39"/>
      <c r="AW92" s="9"/>
      <c r="AX92" s="37">
        <f t="shared" si="6"/>
        <v>0</v>
      </c>
    </row>
    <row r="93" spans="1:50" x14ac:dyDescent="0.25">
      <c r="A93" s="14">
        <v>72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7"/>
      <c r="AS93" s="105"/>
      <c r="AT93" s="34">
        <f t="shared" si="7"/>
        <v>0</v>
      </c>
      <c r="AU93" s="67" t="str">
        <f t="shared" si="5"/>
        <v>0 hs. 0 min.</v>
      </c>
      <c r="AV93" s="39"/>
      <c r="AW93" s="9"/>
      <c r="AX93" s="37">
        <f t="shared" si="6"/>
        <v>0</v>
      </c>
    </row>
    <row r="94" spans="1:50" x14ac:dyDescent="0.25">
      <c r="A94" s="14">
        <v>73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7"/>
      <c r="AS94" s="105"/>
      <c r="AT94" s="34">
        <f t="shared" si="7"/>
        <v>0</v>
      </c>
      <c r="AU94" s="67" t="str">
        <f t="shared" si="5"/>
        <v>0 hs. 0 min.</v>
      </c>
      <c r="AV94" s="39"/>
      <c r="AW94" s="9"/>
      <c r="AX94" s="37">
        <f t="shared" si="6"/>
        <v>0</v>
      </c>
    </row>
    <row r="95" spans="1:50" x14ac:dyDescent="0.25">
      <c r="A95" s="14">
        <v>74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7"/>
      <c r="AS95" s="105"/>
      <c r="AT95" s="34">
        <f t="shared" si="7"/>
        <v>0</v>
      </c>
      <c r="AU95" s="67" t="str">
        <f t="shared" si="5"/>
        <v>0 hs. 0 min.</v>
      </c>
      <c r="AV95" s="39"/>
      <c r="AW95" s="9"/>
      <c r="AX95" s="37">
        <f t="shared" si="6"/>
        <v>0</v>
      </c>
    </row>
    <row r="96" spans="1:50" x14ac:dyDescent="0.25">
      <c r="A96" s="14">
        <v>75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7"/>
      <c r="AS96" s="105"/>
      <c r="AT96" s="34">
        <f t="shared" si="7"/>
        <v>0</v>
      </c>
      <c r="AU96" s="67" t="str">
        <f t="shared" si="5"/>
        <v>0 hs. 0 min.</v>
      </c>
      <c r="AV96" s="39"/>
      <c r="AW96" s="9"/>
      <c r="AX96" s="37">
        <f t="shared" si="6"/>
        <v>0</v>
      </c>
    </row>
    <row r="97" spans="1:50" x14ac:dyDescent="0.25">
      <c r="A97" s="14">
        <v>76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7"/>
      <c r="AS97" s="105"/>
      <c r="AT97" s="34">
        <f t="shared" si="7"/>
        <v>0</v>
      </c>
      <c r="AU97" s="67" t="str">
        <f t="shared" si="5"/>
        <v>0 hs. 0 min.</v>
      </c>
      <c r="AV97" s="39"/>
      <c r="AW97" s="9"/>
      <c r="AX97" s="37">
        <f t="shared" si="6"/>
        <v>0</v>
      </c>
    </row>
    <row r="98" spans="1:50" x14ac:dyDescent="0.25">
      <c r="A98" s="14">
        <v>77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7"/>
      <c r="AS98" s="105"/>
      <c r="AT98" s="34">
        <f t="shared" si="7"/>
        <v>0</v>
      </c>
      <c r="AU98" s="67" t="str">
        <f t="shared" si="5"/>
        <v>0 hs. 0 min.</v>
      </c>
      <c r="AV98" s="39"/>
      <c r="AW98" s="9"/>
      <c r="AX98" s="37">
        <f t="shared" si="6"/>
        <v>0</v>
      </c>
    </row>
    <row r="99" spans="1:50" x14ac:dyDescent="0.25">
      <c r="A99" s="14">
        <v>78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7"/>
      <c r="AS99" s="105"/>
      <c r="AT99" s="34">
        <f t="shared" si="7"/>
        <v>0</v>
      </c>
      <c r="AU99" s="67" t="str">
        <f t="shared" si="5"/>
        <v>0 hs. 0 min.</v>
      </c>
      <c r="AV99" s="39"/>
      <c r="AW99" s="9"/>
      <c r="AX99" s="37">
        <f t="shared" si="6"/>
        <v>0</v>
      </c>
    </row>
    <row r="100" spans="1:50" x14ac:dyDescent="0.25">
      <c r="A100" s="14">
        <v>79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7"/>
      <c r="AS100" s="105"/>
      <c r="AT100" s="34">
        <f t="shared" si="7"/>
        <v>0</v>
      </c>
      <c r="AU100" s="67" t="str">
        <f t="shared" si="5"/>
        <v>0 hs. 0 min.</v>
      </c>
      <c r="AV100" s="39"/>
      <c r="AW100" s="9"/>
      <c r="AX100" s="37">
        <f t="shared" si="6"/>
        <v>0</v>
      </c>
    </row>
    <row r="101" spans="1:50" x14ac:dyDescent="0.25">
      <c r="A101" s="14">
        <v>80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7"/>
      <c r="AS101" s="105"/>
      <c r="AT101" s="34">
        <f t="shared" si="7"/>
        <v>0</v>
      </c>
      <c r="AU101" s="67" t="str">
        <f t="shared" si="5"/>
        <v>0 hs. 0 min.</v>
      </c>
      <c r="AV101" s="39"/>
      <c r="AW101" s="9"/>
      <c r="AX101" s="37">
        <f t="shared" si="6"/>
        <v>0</v>
      </c>
    </row>
    <row r="102" spans="1:50" x14ac:dyDescent="0.25">
      <c r="A102" s="14">
        <v>81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7"/>
      <c r="AS102" s="105"/>
      <c r="AT102" s="34">
        <f t="shared" si="7"/>
        <v>0</v>
      </c>
      <c r="AU102" s="67" t="str">
        <f t="shared" si="5"/>
        <v>0 hs. 0 min.</v>
      </c>
      <c r="AV102" s="39"/>
      <c r="AW102" s="9"/>
      <c r="AX102" s="37">
        <f t="shared" si="6"/>
        <v>0</v>
      </c>
    </row>
    <row r="103" spans="1:50" x14ac:dyDescent="0.25">
      <c r="A103" s="14">
        <v>82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7"/>
      <c r="AS103" s="105"/>
      <c r="AT103" s="34">
        <f t="shared" si="7"/>
        <v>0</v>
      </c>
      <c r="AU103" s="67" t="str">
        <f t="shared" si="5"/>
        <v>0 hs. 0 min.</v>
      </c>
      <c r="AV103" s="39"/>
      <c r="AW103" s="9"/>
      <c r="AX103" s="37">
        <f t="shared" si="6"/>
        <v>0</v>
      </c>
    </row>
    <row r="104" spans="1:50" x14ac:dyDescent="0.25">
      <c r="A104" s="14">
        <v>83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7"/>
      <c r="AS104" s="105"/>
      <c r="AT104" s="34">
        <f t="shared" si="7"/>
        <v>0</v>
      </c>
      <c r="AU104" s="67" t="str">
        <f t="shared" si="5"/>
        <v>0 hs. 0 min.</v>
      </c>
      <c r="AV104" s="39"/>
      <c r="AW104" s="9"/>
      <c r="AX104" s="37">
        <f t="shared" si="6"/>
        <v>0</v>
      </c>
    </row>
    <row r="105" spans="1:50" x14ac:dyDescent="0.25">
      <c r="A105" s="14">
        <v>84</v>
      </c>
      <c r="B105" s="32"/>
      <c r="C105" s="3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7"/>
      <c r="AS105" s="105"/>
      <c r="AT105" s="34">
        <f t="shared" si="7"/>
        <v>0</v>
      </c>
      <c r="AU105" s="67" t="str">
        <f t="shared" si="5"/>
        <v>0 hs. 0 min.</v>
      </c>
      <c r="AV105" s="39"/>
      <c r="AW105" s="9"/>
      <c r="AX105" s="37">
        <f t="shared" si="6"/>
        <v>0</v>
      </c>
    </row>
    <row r="106" spans="1:50" x14ac:dyDescent="0.25">
      <c r="A106" s="14">
        <v>85</v>
      </c>
      <c r="B106" s="8"/>
      <c r="C106" s="2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7"/>
      <c r="AS106" s="105"/>
      <c r="AT106" s="34">
        <f t="shared" si="7"/>
        <v>0</v>
      </c>
      <c r="AU106" s="67" t="str">
        <f t="shared" si="5"/>
        <v>0 hs. 0 min.</v>
      </c>
      <c r="AV106" s="39"/>
      <c r="AW106" s="9"/>
      <c r="AX106" s="37">
        <f t="shared" si="6"/>
        <v>0</v>
      </c>
    </row>
    <row r="107" spans="1:50" x14ac:dyDescent="0.25">
      <c r="A107" s="14">
        <v>86</v>
      </c>
      <c r="B107" s="32"/>
      <c r="C107" s="2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7"/>
      <c r="AS107" s="105"/>
      <c r="AT107" s="34">
        <f t="shared" si="7"/>
        <v>0</v>
      </c>
      <c r="AU107" s="67" t="str">
        <f t="shared" si="5"/>
        <v>0 hs. 0 min.</v>
      </c>
      <c r="AV107" s="39"/>
      <c r="AW107" s="9"/>
      <c r="AX107" s="37">
        <f t="shared" si="6"/>
        <v>0</v>
      </c>
    </row>
    <row r="108" spans="1:50" x14ac:dyDescent="0.25">
      <c r="A108" s="14">
        <v>87</v>
      </c>
      <c r="B108" s="8"/>
      <c r="C108" s="2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7"/>
      <c r="AS108" s="105"/>
      <c r="AT108" s="34">
        <f t="shared" si="7"/>
        <v>0</v>
      </c>
      <c r="AU108" s="67" t="str">
        <f t="shared" si="5"/>
        <v>0 hs. 0 min.</v>
      </c>
      <c r="AV108" s="39"/>
      <c r="AW108" s="9"/>
      <c r="AX108" s="37">
        <f t="shared" si="6"/>
        <v>0</v>
      </c>
    </row>
    <row r="109" spans="1:50" x14ac:dyDescent="0.25">
      <c r="A109" s="14">
        <v>88</v>
      </c>
      <c r="B109" s="32"/>
      <c r="C109" s="2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7"/>
      <c r="AS109" s="105"/>
      <c r="AT109" s="34">
        <f t="shared" si="7"/>
        <v>0</v>
      </c>
      <c r="AU109" s="67" t="str">
        <f t="shared" si="5"/>
        <v>0 hs. 0 min.</v>
      </c>
      <c r="AV109" s="39"/>
      <c r="AW109" s="9"/>
      <c r="AX109" s="37">
        <f t="shared" si="6"/>
        <v>0</v>
      </c>
    </row>
    <row r="110" spans="1:50" x14ac:dyDescent="0.25">
      <c r="A110" s="14">
        <v>89</v>
      </c>
      <c r="B110" s="8"/>
      <c r="C110" s="2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7"/>
      <c r="AS110" s="105"/>
      <c r="AT110" s="34">
        <f t="shared" si="7"/>
        <v>0</v>
      </c>
      <c r="AU110" s="67" t="str">
        <f t="shared" si="5"/>
        <v>0 hs. 0 min.</v>
      </c>
      <c r="AV110" s="39"/>
      <c r="AW110" s="9"/>
      <c r="AX110" s="37">
        <f t="shared" si="6"/>
        <v>0</v>
      </c>
    </row>
    <row r="111" spans="1:50" x14ac:dyDescent="0.25">
      <c r="A111" s="14">
        <v>90</v>
      </c>
      <c r="B111" s="43"/>
      <c r="C111" s="2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7"/>
      <c r="AS111" s="105"/>
      <c r="AT111" s="34">
        <f t="shared" si="7"/>
        <v>0</v>
      </c>
      <c r="AU111" s="67" t="str">
        <f t="shared" si="5"/>
        <v>0 hs. 0 min.</v>
      </c>
      <c r="AV111" s="39"/>
      <c r="AW111" s="9"/>
      <c r="AX111" s="37">
        <f t="shared" si="6"/>
        <v>0</v>
      </c>
    </row>
    <row r="112" spans="1:50" x14ac:dyDescent="0.25">
      <c r="A112" s="14">
        <v>91</v>
      </c>
      <c r="B112" s="32"/>
      <c r="C112" s="2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7"/>
      <c r="AS112" s="105"/>
      <c r="AT112" s="34">
        <f t="shared" si="7"/>
        <v>0</v>
      </c>
      <c r="AU112" s="67" t="str">
        <f t="shared" si="5"/>
        <v>0 hs. 0 min.</v>
      </c>
      <c r="AV112" s="39"/>
      <c r="AW112" s="9"/>
      <c r="AX112" s="37">
        <f t="shared" si="6"/>
        <v>0</v>
      </c>
    </row>
    <row r="113" spans="1:50" x14ac:dyDescent="0.25">
      <c r="A113" s="14">
        <v>92</v>
      </c>
      <c r="B113" s="32"/>
      <c r="C113" s="2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7"/>
      <c r="AS113" s="105"/>
      <c r="AT113" s="34">
        <f t="shared" si="7"/>
        <v>0</v>
      </c>
      <c r="AU113" s="67" t="str">
        <f t="shared" ref="AU113:AU121" si="8">CONCATENATE(INT(AT113)," hs. ",(MOD(INT(AT113*60),60))," min.")</f>
        <v>0 hs. 0 min.</v>
      </c>
      <c r="AV113" s="39"/>
      <c r="AW113" s="9"/>
      <c r="AX113" s="37">
        <f t="shared" ref="AX113:AX121" si="9">SUM(AT113,AU113,AV113,AW113)</f>
        <v>0</v>
      </c>
    </row>
    <row r="114" spans="1:50" x14ac:dyDescent="0.25">
      <c r="A114" s="14">
        <v>93</v>
      </c>
      <c r="B114" s="32"/>
      <c r="C114" s="2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7"/>
      <c r="AS114" s="105"/>
      <c r="AT114" s="34">
        <f t="shared" si="7"/>
        <v>0</v>
      </c>
      <c r="AU114" s="67" t="str">
        <f t="shared" si="8"/>
        <v>0 hs. 0 min.</v>
      </c>
      <c r="AV114" s="39"/>
      <c r="AW114" s="9"/>
      <c r="AX114" s="37">
        <f t="shared" si="9"/>
        <v>0</v>
      </c>
    </row>
    <row r="115" spans="1:50" x14ac:dyDescent="0.25">
      <c r="A115" s="14">
        <v>94</v>
      </c>
      <c r="B115" s="32"/>
      <c r="C115" s="27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7"/>
      <c r="AS115" s="105"/>
      <c r="AT115" s="34">
        <f t="shared" si="7"/>
        <v>0</v>
      </c>
      <c r="AU115" s="67" t="str">
        <f t="shared" si="8"/>
        <v>0 hs. 0 min.</v>
      </c>
      <c r="AV115" s="39"/>
      <c r="AW115" s="9"/>
      <c r="AX115" s="37">
        <f t="shared" si="9"/>
        <v>0</v>
      </c>
    </row>
    <row r="116" spans="1:50" x14ac:dyDescent="0.25">
      <c r="A116" s="14">
        <v>95</v>
      </c>
      <c r="B116" s="32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7"/>
      <c r="AS116" s="105"/>
      <c r="AT116" s="34">
        <f t="shared" si="7"/>
        <v>0</v>
      </c>
      <c r="AU116" s="67" t="str">
        <f t="shared" si="8"/>
        <v>0 hs. 0 min.</v>
      </c>
      <c r="AV116" s="39"/>
      <c r="AW116" s="9"/>
      <c r="AX116" s="37">
        <f t="shared" si="9"/>
        <v>0</v>
      </c>
    </row>
    <row r="117" spans="1:50" x14ac:dyDescent="0.25">
      <c r="A117" s="14">
        <v>96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7"/>
      <c r="AS117" s="105"/>
      <c r="AT117" s="34">
        <f t="shared" si="7"/>
        <v>0</v>
      </c>
      <c r="AU117" s="67" t="str">
        <f t="shared" si="8"/>
        <v>0 hs. 0 min.</v>
      </c>
      <c r="AV117" s="39"/>
      <c r="AW117" s="9"/>
      <c r="AX117" s="37">
        <f t="shared" si="9"/>
        <v>0</v>
      </c>
    </row>
    <row r="118" spans="1:50" x14ac:dyDescent="0.25">
      <c r="A118" s="14">
        <v>97</v>
      </c>
      <c r="B118" s="32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7"/>
      <c r="AS118" s="105"/>
      <c r="AT118" s="34">
        <f t="shared" si="7"/>
        <v>0</v>
      </c>
      <c r="AU118" s="67" t="str">
        <f t="shared" si="8"/>
        <v>0 hs. 0 min.</v>
      </c>
      <c r="AV118" s="39"/>
      <c r="AW118" s="9"/>
      <c r="AX118" s="37">
        <f t="shared" si="9"/>
        <v>0</v>
      </c>
    </row>
    <row r="119" spans="1:50" x14ac:dyDescent="0.25">
      <c r="A119" s="14">
        <v>98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7"/>
      <c r="AS119" s="105"/>
      <c r="AT119" s="34">
        <f t="shared" si="7"/>
        <v>0</v>
      </c>
      <c r="AU119" s="67" t="str">
        <f t="shared" si="8"/>
        <v>0 hs. 0 min.</v>
      </c>
      <c r="AV119" s="39"/>
      <c r="AW119" s="9"/>
      <c r="AX119" s="37">
        <f t="shared" si="9"/>
        <v>0</v>
      </c>
    </row>
    <row r="120" spans="1:50" x14ac:dyDescent="0.25">
      <c r="A120" s="14">
        <v>99</v>
      </c>
      <c r="B120" s="32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7"/>
      <c r="AS120" s="105"/>
      <c r="AT120" s="34">
        <f t="shared" si="7"/>
        <v>0</v>
      </c>
      <c r="AU120" s="67" t="str">
        <f t="shared" si="8"/>
        <v>0 hs. 0 min.</v>
      </c>
      <c r="AV120" s="39"/>
      <c r="AW120" s="9"/>
      <c r="AX120" s="37">
        <f t="shared" si="9"/>
        <v>0</v>
      </c>
    </row>
    <row r="121" spans="1:50" ht="15.75" thickBot="1" x14ac:dyDescent="0.3">
      <c r="A121" s="14">
        <v>100</v>
      </c>
      <c r="B121" s="44"/>
      <c r="C121" s="28"/>
      <c r="D121" s="45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8"/>
      <c r="AS121" s="105"/>
      <c r="AT121" s="35">
        <f t="shared" si="7"/>
        <v>0</v>
      </c>
      <c r="AU121" s="68" t="str">
        <f t="shared" si="8"/>
        <v>0 hs. 0 min.</v>
      </c>
      <c r="AV121" s="40"/>
      <c r="AW121" s="10"/>
      <c r="AX121" s="38">
        <f t="shared" si="9"/>
        <v>0</v>
      </c>
    </row>
    <row r="122" spans="1:50" x14ac:dyDescent="0.25">
      <c r="B122" s="5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V122" s="33"/>
      <c r="AW122" s="5"/>
    </row>
    <row r="123" spans="1:50" x14ac:dyDescent="0.25">
      <c r="B123" s="5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V123" s="5"/>
      <c r="AW123" s="5"/>
    </row>
    <row r="124" spans="1:50" x14ac:dyDescent="0.25">
      <c r="B124" s="5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V124" s="5"/>
      <c r="AW124" s="5"/>
    </row>
    <row r="125" spans="1:50" x14ac:dyDescent="0.25">
      <c r="B125" s="5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V125" s="5"/>
      <c r="AW125" s="5"/>
    </row>
    <row r="126" spans="1:50" x14ac:dyDescent="0.25">
      <c r="B126" s="5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V126" s="5"/>
      <c r="AW126" s="5"/>
    </row>
    <row r="127" spans="1:50" x14ac:dyDescent="0.25">
      <c r="B127" s="5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V127" s="5"/>
      <c r="AW127" s="5"/>
    </row>
    <row r="128" spans="1:50" x14ac:dyDescent="0.25">
      <c r="B128" s="5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V128" s="5"/>
      <c r="AW128" s="5"/>
    </row>
    <row r="129" spans="2:49" x14ac:dyDescent="0.25">
      <c r="B129" s="5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V129" s="5"/>
      <c r="AW129" s="5"/>
    </row>
    <row r="130" spans="2:49" x14ac:dyDescent="0.25">
      <c r="B130" s="5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V130" s="5"/>
      <c r="AW130" s="5"/>
    </row>
    <row r="131" spans="2:49" x14ac:dyDescent="0.25">
      <c r="B131" s="5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V131" s="5"/>
      <c r="AW131" s="5"/>
    </row>
    <row r="132" spans="2:49" x14ac:dyDescent="0.25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5"/>
      <c r="AW132" s="5"/>
    </row>
    <row r="133" spans="2:49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2:49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2:49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2:49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2:49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2:49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2:49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2:49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2:49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2:49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2:49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2:49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AV153" s="5"/>
      <c r="AW153" s="5"/>
    </row>
    <row r="154" spans="2:49" x14ac:dyDescent="0.25">
      <c r="AV154" s="5"/>
      <c r="AW154" s="5"/>
    </row>
    <row r="155" spans="2:49" x14ac:dyDescent="0.25">
      <c r="AV155" s="5"/>
      <c r="AW155" s="5"/>
    </row>
    <row r="156" spans="2:49" x14ac:dyDescent="0.25">
      <c r="AV156" s="5"/>
      <c r="AW156" s="5"/>
    </row>
    <row r="157" spans="2:49" x14ac:dyDescent="0.25">
      <c r="AV157" s="5"/>
      <c r="AW157" s="5"/>
    </row>
    <row r="158" spans="2:49" x14ac:dyDescent="0.25">
      <c r="AV158" s="5"/>
      <c r="AW158" s="5"/>
    </row>
    <row r="159" spans="2:49" x14ac:dyDescent="0.25">
      <c r="AV159" s="5"/>
      <c r="AW159" s="5"/>
    </row>
    <row r="160" spans="2:49" x14ac:dyDescent="0.25">
      <c r="AV160" s="5"/>
      <c r="AW160" s="5"/>
    </row>
    <row r="161" spans="48:49" x14ac:dyDescent="0.25">
      <c r="AV161" s="5"/>
      <c r="AW161" s="5"/>
    </row>
    <row r="162" spans="48:49" x14ac:dyDescent="0.25">
      <c r="AV162" s="5"/>
      <c r="AW162" s="5"/>
    </row>
    <row r="163" spans="48:49" x14ac:dyDescent="0.25">
      <c r="AV163" s="5"/>
      <c r="AW163" s="5"/>
    </row>
    <row r="164" spans="48:49" x14ac:dyDescent="0.25">
      <c r="AV164" s="5"/>
      <c r="AW164" s="5"/>
    </row>
    <row r="165" spans="48:49" x14ac:dyDescent="0.25">
      <c r="AV165" s="5"/>
      <c r="AW165" s="5"/>
    </row>
    <row r="166" spans="48:49" x14ac:dyDescent="0.25">
      <c r="AV166" s="5"/>
      <c r="AW166" s="5"/>
    </row>
    <row r="167" spans="48:49" x14ac:dyDescent="0.25">
      <c r="AV167" s="5"/>
      <c r="AW167" s="5"/>
    </row>
    <row r="168" spans="48:49" x14ac:dyDescent="0.25">
      <c r="AV168" s="5"/>
      <c r="AW168" s="5"/>
    </row>
    <row r="169" spans="48:49" x14ac:dyDescent="0.25">
      <c r="AV169" s="5"/>
      <c r="AW169" s="5"/>
    </row>
    <row r="170" spans="48:49" x14ac:dyDescent="0.25">
      <c r="AV170" s="5"/>
      <c r="AW170" s="5"/>
    </row>
    <row r="171" spans="48:49" x14ac:dyDescent="0.25">
      <c r="AV171" s="5"/>
      <c r="AW171" s="5"/>
    </row>
    <row r="172" spans="48:49" x14ac:dyDescent="0.25">
      <c r="AV172" s="5"/>
      <c r="AW172" s="5"/>
    </row>
    <row r="173" spans="48:49" x14ac:dyDescent="0.25">
      <c r="AV173" s="5"/>
      <c r="AW173" s="5"/>
    </row>
    <row r="174" spans="48:49" x14ac:dyDescent="0.25">
      <c r="AV174" s="5"/>
      <c r="AW174" s="5"/>
    </row>
    <row r="175" spans="48:49" x14ac:dyDescent="0.25">
      <c r="AV175" s="5"/>
      <c r="AW175" s="5"/>
    </row>
    <row r="176" spans="48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</sheetData>
  <sheetProtection algorithmName="SHA-512" hashValue="AzdDKLPmh+Aj/W4Ui8cKKsapPQd1CCmX0lvkuffKB9keHvTaSssCSTNTbON7oIUd6kXFnpHAoR11/JS2mz4Mzw==" saltValue="mwNNETmu4QkAwME1brXGzw==" spinCount="100000" sheet="1" objects="1" scenarios="1"/>
  <mergeCells count="105">
    <mergeCell ref="AV19:AW19"/>
    <mergeCell ref="AX19:AX20"/>
    <mergeCell ref="L1:AC1"/>
    <mergeCell ref="D15:U15"/>
    <mergeCell ref="X11:AB11"/>
    <mergeCell ref="X12:AB12"/>
    <mergeCell ref="W15:AB17"/>
    <mergeCell ref="C10:G10"/>
    <mergeCell ref="C12:G12"/>
    <mergeCell ref="AE17:AH17"/>
    <mergeCell ref="AJ17:AK17"/>
    <mergeCell ref="AL17:AM17"/>
    <mergeCell ref="AN17:AO17"/>
    <mergeCell ref="AP17:AQ17"/>
    <mergeCell ref="AE16:AH16"/>
    <mergeCell ref="AJ16:AK16"/>
    <mergeCell ref="AL16:AM16"/>
    <mergeCell ref="AN16:AO16"/>
    <mergeCell ref="AP16:AQ16"/>
    <mergeCell ref="AE15:AH15"/>
    <mergeCell ref="AJ15:AK15"/>
    <mergeCell ref="AL15:AM15"/>
    <mergeCell ref="AN15:AO15"/>
    <mergeCell ref="AP15:AQ15"/>
    <mergeCell ref="AE14:AH14"/>
    <mergeCell ref="AJ14:AK14"/>
    <mergeCell ref="AL14:AM14"/>
    <mergeCell ref="AN14:AO14"/>
    <mergeCell ref="AP14:AQ14"/>
    <mergeCell ref="AL9:AM9"/>
    <mergeCell ref="AL10:AM10"/>
    <mergeCell ref="AL11:AM11"/>
    <mergeCell ref="AL12:AM12"/>
    <mergeCell ref="AL13:AM13"/>
    <mergeCell ref="AJ13:AK13"/>
    <mergeCell ref="AN13:AO13"/>
    <mergeCell ref="AP13:AQ13"/>
    <mergeCell ref="AJ9:AK9"/>
    <mergeCell ref="AJ10:AK10"/>
    <mergeCell ref="AJ11:AK11"/>
    <mergeCell ref="AJ12:AK12"/>
    <mergeCell ref="AP11:AQ11"/>
    <mergeCell ref="AP12:AQ12"/>
    <mergeCell ref="AJ4:AK4"/>
    <mergeCell ref="AJ5:AK5"/>
    <mergeCell ref="AJ6:AK6"/>
    <mergeCell ref="AJ7:AK7"/>
    <mergeCell ref="AJ8:AK8"/>
    <mergeCell ref="AP7:AQ7"/>
    <mergeCell ref="AP8:AQ8"/>
    <mergeCell ref="AP9:AQ9"/>
    <mergeCell ref="AP10:AQ10"/>
    <mergeCell ref="AL4:AM4"/>
    <mergeCell ref="AL5:AM5"/>
    <mergeCell ref="AL6:AM6"/>
    <mergeCell ref="AL7:AM7"/>
    <mergeCell ref="AL8:AM8"/>
    <mergeCell ref="H18:L18"/>
    <mergeCell ref="S18:V18"/>
    <mergeCell ref="AJ2:AM2"/>
    <mergeCell ref="AL3:AM3"/>
    <mergeCell ref="AJ3:AK3"/>
    <mergeCell ref="AN3:AO3"/>
    <mergeCell ref="AN2:AQ2"/>
    <mergeCell ref="R2:U3"/>
    <mergeCell ref="R4:U5"/>
    <mergeCell ref="R6:U7"/>
    <mergeCell ref="L5:Q7"/>
    <mergeCell ref="AN8:AO8"/>
    <mergeCell ref="AN9:AO9"/>
    <mergeCell ref="AN10:AO10"/>
    <mergeCell ref="AN11:AO11"/>
    <mergeCell ref="AN12:AO12"/>
    <mergeCell ref="AP3:AQ3"/>
    <mergeCell ref="AN4:AO4"/>
    <mergeCell ref="AN5:AO5"/>
    <mergeCell ref="AN6:AO6"/>
    <mergeCell ref="AN7:AO7"/>
    <mergeCell ref="AP4:AQ4"/>
    <mergeCell ref="AP5:AQ5"/>
    <mergeCell ref="AP6:AQ6"/>
    <mergeCell ref="AT19:AT20"/>
    <mergeCell ref="AU19:AU20"/>
    <mergeCell ref="AE2:AI2"/>
    <mergeCell ref="D21:AR21"/>
    <mergeCell ref="AE4:AH4"/>
    <mergeCell ref="AE3:AH3"/>
    <mergeCell ref="AE9:AH9"/>
    <mergeCell ref="AE10:AH10"/>
    <mergeCell ref="AE11:AH11"/>
    <mergeCell ref="AE12:AH12"/>
    <mergeCell ref="AS19:AS121"/>
    <mergeCell ref="AE5:AH5"/>
    <mergeCell ref="AE6:AH6"/>
    <mergeCell ref="AE7:AH7"/>
    <mergeCell ref="AE8:AH8"/>
    <mergeCell ref="AE13:AH13"/>
    <mergeCell ref="V2:AC7"/>
    <mergeCell ref="B2:D7"/>
    <mergeCell ref="E2:Q4"/>
    <mergeCell ref="E5:K7"/>
    <mergeCell ref="W10:AB10"/>
    <mergeCell ref="D17:G17"/>
    <mergeCell ref="O17:R17"/>
    <mergeCell ref="D18:G18"/>
  </mergeCells>
  <conditionalFormatting sqref="AY20">
    <cfRule type="containsText" dxfId="10" priority="8" stopIfTrue="1" operator="containsText" text="domingo">
      <formula>NOT(ISERROR(SEARCH("domingo",AY20)))</formula>
    </cfRule>
  </conditionalFormatting>
  <conditionalFormatting sqref="D20:AR20">
    <cfRule type="expression" dxfId="9" priority="9" stopIfTrue="1">
      <formula>NOT(MONTH(D20)=$O$18)</formula>
    </cfRule>
    <cfRule type="expression" dxfId="8" priority="10" stopIfTrue="1">
      <formula>COUNTIF(Festivos,D20)&gt;0.9</formula>
    </cfRule>
    <cfRule type="expression" dxfId="7" priority="11" stopIfTrue="1">
      <formula>IF(WEEKDAY(D20)=1,TRUE,FALSE)</formula>
    </cfRule>
  </conditionalFormatting>
  <conditionalFormatting sqref="D19:AS19">
    <cfRule type="expression" dxfId="6" priority="12" stopIfTrue="1">
      <formula>NOT(MONTH(D19)=$O$18)</formula>
    </cfRule>
  </conditionalFormatting>
  <conditionalFormatting sqref="T25">
    <cfRule type="cellIs" dxfId="5" priority="6" operator="equal">
      <formula>"D"</formula>
    </cfRule>
  </conditionalFormatting>
  <conditionalFormatting sqref="D22:AR121">
    <cfRule type="cellIs" dxfId="4" priority="5" operator="equal">
      <formula>$AI$10</formula>
    </cfRule>
    <cfRule type="cellIs" dxfId="3" priority="4" operator="equal">
      <formula>$AI$11</formula>
    </cfRule>
    <cfRule type="cellIs" dxfId="2" priority="3" operator="equal">
      <formula>$AI$12</formula>
    </cfRule>
    <cfRule type="cellIs" dxfId="1" priority="2" operator="equal">
      <formula>$AI$12</formula>
    </cfRule>
    <cfRule type="cellIs" dxfId="0" priority="1" operator="equal">
      <formula>$AI$12</formula>
    </cfRule>
  </conditionalFormatting>
  <dataValidations count="6">
    <dataValidation operator="equal" allowBlank="1" showInputMessage="1" showErrorMessage="1" sqref="AZ18:BC18 S18" xr:uid="{00000000-0002-0000-0000-000000000000}"/>
    <dataValidation type="whole" operator="equal" allowBlank="1" showInputMessage="1" showErrorMessage="1" sqref="Q14 Q16" xr:uid="{00000000-0002-0000-0000-000001000000}">
      <formula1>4444</formula1>
    </dataValidation>
    <dataValidation errorStyle="information" allowBlank="1" showInputMessage="1" showErrorMessage="1" sqref="D18 H18" xr:uid="{00000000-0002-0000-0000-000002000000}"/>
    <dataValidation type="whole" operator="lessThanOrEqual" allowBlank="1" showInputMessage="1" showErrorMessage="1" error="Introducir el número del mes:_x000a_desde el mes 1 hasta el 12_x000a_(Enero a Diciembre)_x000a_" sqref="O18:R18" xr:uid="{00000000-0002-0000-0000-000003000000}">
      <formula1>12</formula1>
    </dataValidation>
    <dataValidation type="list" allowBlank="1" showInputMessage="1" showErrorMessage="1" sqref="D21" xr:uid="{00000000-0002-0000-0000-000004000000}">
      <formula1>$AT$12:$AT$18</formula1>
    </dataValidation>
    <dataValidation type="list" allowBlank="1" showInputMessage="1" showErrorMessage="1" sqref="D22:AR121" xr:uid="{00000000-0002-0000-0000-000005000000}">
      <formula1>$AI$4:$AI$13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5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6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16</xdr:row>
                    <xdr:rowOff>200025</xdr:rowOff>
                  </from>
                  <to>
                    <xdr:col>17</xdr:col>
                    <xdr:colOff>209550</xdr:colOff>
                    <xdr:row>17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2018-03-26T13:10:31Z</dcterms:modified>
</cp:coreProperties>
</file>