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defaultThemeVersion="124226"/>
  <xr:revisionPtr revIDLastSave="0" documentId="8_{441BD087-5E7A-40BB-B21F-5BCF4E624391}" xr6:coauthVersionLast="31" xr6:coauthVersionMax="31" xr10:uidLastSave="{00000000-0000-0000-0000-000000000000}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7545" xr2:uid="{00000000-000D-0000-FFFF-FFFF00000000}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79017"/>
</workbook>
</file>

<file path=xl/calcChain.xml><?xml version="1.0" encoding="utf-8"?>
<calcChain xmlns="http://schemas.openxmlformats.org/spreadsheetml/2006/main">
  <c r="AT32" i="8" l="1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1" i="8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<sst xmlns="http://schemas.openxmlformats.org/spreadsheetml/2006/main" count="61" uniqueCount="56">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</sst>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2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68" fontId="0" fillId="4" borderId="18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15" fillId="5" borderId="36" xfId="0" applyFont="1" applyFill="1" applyBorder="1" applyAlignment="1" applyProtection="1">
      <alignment horizontal="center" vertical="center"/>
      <protection locked="0" hidden="1"/>
    </xf>
    <xf numFmtId="0" fontId="15" fillId="5" borderId="38" xfId="0" applyFont="1" applyFill="1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0" fontId="0" fillId="17" borderId="32" xfId="0" applyFill="1" applyBorder="1" applyAlignment="1" applyProtection="1">
      <alignment horizontal="center"/>
    </xf>
    <xf numFmtId="1" fontId="0" fillId="13" borderId="32" xfId="0" applyNumberFormat="1" applyFill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/>
      <protection locked="0" hidden="1"/>
    </xf>
    <xf numFmtId="0" fontId="0" fillId="0" borderId="49" xfId="0" applyBorder="1" applyAlignment="1" applyProtection="1">
      <alignment horizontal="center"/>
      <protection locked="0"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horizontal="center"/>
      <protection locked="0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</cellXfs>
  <cellStyles count="5">
    <cellStyle name="Hipervínculo 2" xfId="1" xr:uid="{00000000-0005-0000-0000-000000000000}"/>
    <cellStyle name="Hipervínculo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11">
    <dxf>
      <fill>
        <patternFill>
          <bgColor rgb="FFFABF8F"/>
        </patternFill>
      </fill>
    </dxf>
    <dxf>
      <fill>
        <patternFill>
          <bgColor rgb="FF9EFECC"/>
        </patternFill>
      </fill>
    </dxf>
    <dxf>
      <fill>
        <patternFill>
          <bgColor rgb="FF9999FF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19"/>
  <sheetViews>
    <sheetView showGridLines="0" tabSelected="1" zoomScale="70" zoomScaleNormal="70" zoomScaleSheetLayoutView="100" workbookViewId="0">
      <selection activeCell="Z34" sqref="Z34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00" t="s">
        <v>50</v>
      </c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</row>
    <row r="2" spans="2:43" ht="15" customHeight="1" thickBot="1" x14ac:dyDescent="0.3">
      <c r="B2" s="193"/>
      <c r="C2" s="194"/>
      <c r="D2" s="194"/>
      <c r="E2" s="201" t="s">
        <v>45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149" t="s">
        <v>51</v>
      </c>
      <c r="S2" s="150"/>
      <c r="T2" s="150"/>
      <c r="U2" s="151"/>
      <c r="V2" s="193"/>
      <c r="W2" s="194"/>
      <c r="X2" s="194"/>
      <c r="Y2" s="194"/>
      <c r="Z2" s="194"/>
      <c r="AA2" s="194"/>
      <c r="AB2" s="194"/>
      <c r="AC2" s="195"/>
      <c r="AE2" s="178" t="s">
        <v>28</v>
      </c>
      <c r="AF2" s="179"/>
      <c r="AG2" s="179"/>
      <c r="AH2" s="179"/>
      <c r="AI2" s="180"/>
      <c r="AJ2" s="140" t="s">
        <v>24</v>
      </c>
      <c r="AK2" s="141"/>
      <c r="AL2" s="141"/>
      <c r="AM2" s="142"/>
      <c r="AN2" s="146" t="s">
        <v>27</v>
      </c>
      <c r="AO2" s="147"/>
      <c r="AP2" s="147"/>
      <c r="AQ2" s="148"/>
    </row>
    <row r="3" spans="2:43" ht="15.75" customHeight="1" thickBot="1" x14ac:dyDescent="0.3">
      <c r="B3" s="196"/>
      <c r="C3" s="197"/>
      <c r="D3" s="197"/>
      <c r="E3" s="204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  <c r="R3" s="152"/>
      <c r="S3" s="153"/>
      <c r="T3" s="153"/>
      <c r="U3" s="154"/>
      <c r="V3" s="196"/>
      <c r="W3" s="197"/>
      <c r="X3" s="197"/>
      <c r="Y3" s="197"/>
      <c r="Z3" s="197"/>
      <c r="AA3" s="197"/>
      <c r="AB3" s="197"/>
      <c r="AC3" s="198"/>
      <c r="AE3" s="187" t="s">
        <v>7</v>
      </c>
      <c r="AF3" s="188"/>
      <c r="AG3" s="188"/>
      <c r="AH3" s="188"/>
      <c r="AI3" s="61" t="s">
        <v>30</v>
      </c>
      <c r="AJ3" s="144" t="s">
        <v>8</v>
      </c>
      <c r="AK3" s="145"/>
      <c r="AL3" s="143" t="s">
        <v>10</v>
      </c>
      <c r="AM3" s="144"/>
      <c r="AN3" s="143" t="s">
        <v>26</v>
      </c>
      <c r="AO3" s="144"/>
      <c r="AP3" s="144" t="s">
        <v>25</v>
      </c>
      <c r="AQ3" s="145"/>
    </row>
    <row r="4" spans="2:43" ht="15.75" thickBot="1" x14ac:dyDescent="0.3">
      <c r="B4" s="196"/>
      <c r="C4" s="197"/>
      <c r="D4" s="197"/>
      <c r="E4" s="207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  <c r="R4" s="155" t="s">
        <v>46</v>
      </c>
      <c r="S4" s="156"/>
      <c r="T4" s="156"/>
      <c r="U4" s="157"/>
      <c r="V4" s="196"/>
      <c r="W4" s="197"/>
      <c r="X4" s="197"/>
      <c r="Y4" s="197"/>
      <c r="Z4" s="197"/>
      <c r="AA4" s="197"/>
      <c r="AB4" s="197"/>
      <c r="AC4" s="198"/>
      <c r="AE4" s="184" t="s">
        <v>32</v>
      </c>
      <c r="AF4" s="185"/>
      <c r="AG4" s="185"/>
      <c r="AH4" s="186"/>
      <c r="AI4" s="93" t="s">
        <v>0</v>
      </c>
      <c r="AJ4" s="129">
        <v>8</v>
      </c>
      <c r="AK4" s="130"/>
      <c r="AL4" s="131">
        <v>30</v>
      </c>
      <c r="AM4" s="130"/>
      <c r="AN4" s="172" t="s">
        <v>52</v>
      </c>
      <c r="AO4" s="173"/>
      <c r="AP4" s="172" t="s">
        <v>53</v>
      </c>
      <c r="AQ4" s="173"/>
    </row>
    <row r="5" spans="2:43" ht="15.75" customHeight="1" thickBot="1" x14ac:dyDescent="0.3">
      <c r="B5" s="196"/>
      <c r="C5" s="197"/>
      <c r="D5" s="197"/>
      <c r="E5" s="201" t="s">
        <v>43</v>
      </c>
      <c r="F5" s="202"/>
      <c r="G5" s="202"/>
      <c r="H5" s="202"/>
      <c r="I5" s="202"/>
      <c r="J5" s="202"/>
      <c r="K5" s="203"/>
      <c r="L5" s="167" t="s">
        <v>44</v>
      </c>
      <c r="M5" s="104"/>
      <c r="N5" s="104"/>
      <c r="O5" s="104"/>
      <c r="P5" s="104"/>
      <c r="Q5" s="168"/>
      <c r="R5" s="158"/>
      <c r="S5" s="159"/>
      <c r="T5" s="159"/>
      <c r="U5" s="160"/>
      <c r="V5" s="196"/>
      <c r="W5" s="197"/>
      <c r="X5" s="197"/>
      <c r="Y5" s="197"/>
      <c r="Z5" s="197"/>
      <c r="AA5" s="197"/>
      <c r="AB5" s="197"/>
      <c r="AC5" s="198"/>
      <c r="AE5" s="190" t="s">
        <v>31</v>
      </c>
      <c r="AF5" s="191"/>
      <c r="AG5" s="191"/>
      <c r="AH5" s="192"/>
      <c r="AI5" s="93" t="s">
        <v>33</v>
      </c>
      <c r="AJ5" s="127">
        <v>8</v>
      </c>
      <c r="AK5" s="128"/>
      <c r="AL5" s="117">
        <v>30</v>
      </c>
      <c r="AM5" s="115"/>
      <c r="AN5" s="95" t="s">
        <v>54</v>
      </c>
      <c r="AO5" s="96"/>
      <c r="AP5" s="95" t="s">
        <v>55</v>
      </c>
      <c r="AQ5" s="96"/>
    </row>
    <row r="6" spans="2:43" ht="16.5" customHeight="1" x14ac:dyDescent="0.25">
      <c r="B6" s="196"/>
      <c r="C6" s="197"/>
      <c r="D6" s="197"/>
      <c r="E6" s="204"/>
      <c r="F6" s="205"/>
      <c r="G6" s="205"/>
      <c r="H6" s="205"/>
      <c r="I6" s="205"/>
      <c r="J6" s="205"/>
      <c r="K6" s="206"/>
      <c r="L6" s="169"/>
      <c r="M6" s="105"/>
      <c r="N6" s="105"/>
      <c r="O6" s="105"/>
      <c r="P6" s="105"/>
      <c r="Q6" s="170"/>
      <c r="R6" s="161" t="s">
        <v>42</v>
      </c>
      <c r="S6" s="162"/>
      <c r="T6" s="162"/>
      <c r="U6" s="163"/>
      <c r="V6" s="196"/>
      <c r="W6" s="197"/>
      <c r="X6" s="197"/>
      <c r="Y6" s="197"/>
      <c r="Z6" s="197"/>
      <c r="AA6" s="197"/>
      <c r="AB6" s="197"/>
      <c r="AC6" s="198"/>
      <c r="AE6" s="190" t="s">
        <v>22</v>
      </c>
      <c r="AF6" s="191"/>
      <c r="AG6" s="191"/>
      <c r="AH6" s="192"/>
      <c r="AI6" s="93" t="s">
        <v>1</v>
      </c>
      <c r="AJ6" s="127">
        <v>8</v>
      </c>
      <c r="AK6" s="128"/>
      <c r="AL6" s="117"/>
      <c r="AM6" s="115"/>
      <c r="AN6" s="95"/>
      <c r="AO6" s="96"/>
      <c r="AP6" s="95"/>
      <c r="AQ6" s="96"/>
    </row>
    <row r="7" spans="2:43" ht="15.75" thickBot="1" x14ac:dyDescent="0.3">
      <c r="B7" s="199"/>
      <c r="C7" s="100"/>
      <c r="D7" s="100"/>
      <c r="E7" s="207"/>
      <c r="F7" s="208"/>
      <c r="G7" s="208"/>
      <c r="H7" s="208"/>
      <c r="I7" s="208"/>
      <c r="J7" s="208"/>
      <c r="K7" s="209"/>
      <c r="L7" s="152"/>
      <c r="M7" s="153"/>
      <c r="N7" s="153"/>
      <c r="O7" s="153"/>
      <c r="P7" s="153"/>
      <c r="Q7" s="171"/>
      <c r="R7" s="164"/>
      <c r="S7" s="165"/>
      <c r="T7" s="165"/>
      <c r="U7" s="166"/>
      <c r="V7" s="199"/>
      <c r="W7" s="100"/>
      <c r="X7" s="100"/>
      <c r="Y7" s="100"/>
      <c r="Z7" s="100"/>
      <c r="AA7" s="100"/>
      <c r="AB7" s="100"/>
      <c r="AC7" s="200"/>
      <c r="AE7" s="190" t="s">
        <v>34</v>
      </c>
      <c r="AF7" s="191"/>
      <c r="AG7" s="191"/>
      <c r="AH7" s="192"/>
      <c r="AI7" s="93" t="s">
        <v>36</v>
      </c>
      <c r="AJ7" s="127">
        <v>8</v>
      </c>
      <c r="AK7" s="128"/>
      <c r="AL7" s="117"/>
      <c r="AM7" s="115">
        <v>0</v>
      </c>
      <c r="AN7" s="95"/>
      <c r="AO7" s="96"/>
      <c r="AP7" s="95"/>
      <c r="AQ7" s="96"/>
    </row>
    <row r="8" spans="2:43" x14ac:dyDescent="0.25">
      <c r="B8" s="82"/>
      <c r="C8" s="82"/>
      <c r="D8" s="82"/>
      <c r="E8" s="83"/>
      <c r="F8" s="83"/>
      <c r="G8" s="83"/>
      <c r="H8" s="83"/>
      <c r="I8" s="83"/>
      <c r="J8" s="83"/>
      <c r="K8" s="83"/>
      <c r="L8" s="91"/>
      <c r="M8" s="91"/>
      <c r="N8" s="91"/>
      <c r="O8" s="91"/>
      <c r="P8" s="91"/>
      <c r="Q8" s="91"/>
      <c r="R8" s="92"/>
      <c r="S8" s="92"/>
      <c r="T8" s="92"/>
      <c r="U8" s="92"/>
      <c r="V8" s="85"/>
      <c r="W8" s="86"/>
      <c r="X8" s="86"/>
      <c r="Y8" s="86"/>
      <c r="Z8" s="86"/>
      <c r="AA8" s="86"/>
      <c r="AB8" s="86"/>
      <c r="AC8" s="87"/>
      <c r="AE8" s="190" t="s">
        <v>35</v>
      </c>
      <c r="AF8" s="191"/>
      <c r="AG8" s="191"/>
      <c r="AH8" s="192"/>
      <c r="AI8" s="93" t="s">
        <v>37</v>
      </c>
      <c r="AJ8" s="132">
        <v>8</v>
      </c>
      <c r="AK8" s="133"/>
      <c r="AL8" s="132"/>
      <c r="AM8" s="133"/>
      <c r="AN8" s="95"/>
      <c r="AO8" s="96"/>
      <c r="AP8" s="95"/>
      <c r="AQ8" s="96"/>
    </row>
    <row r="9" spans="2:43" ht="15.75" thickBot="1" x14ac:dyDescent="0.3">
      <c r="B9" s="82"/>
      <c r="C9" s="82"/>
      <c r="D9" s="82"/>
      <c r="E9" s="83"/>
      <c r="F9" s="83"/>
      <c r="G9" s="83"/>
      <c r="H9" s="83"/>
      <c r="I9" s="83"/>
      <c r="J9" s="83"/>
      <c r="K9" s="83"/>
      <c r="L9" s="91"/>
      <c r="M9" s="91"/>
      <c r="N9" s="91"/>
      <c r="O9" s="91"/>
      <c r="P9" s="91"/>
      <c r="Q9" s="91"/>
      <c r="R9" s="92"/>
      <c r="S9" s="92"/>
      <c r="T9" s="92"/>
      <c r="U9" s="92"/>
      <c r="V9" s="88"/>
      <c r="W9" s="84"/>
      <c r="X9" s="84"/>
      <c r="Y9" s="84"/>
      <c r="Z9" s="84"/>
      <c r="AA9" s="84"/>
      <c r="AB9" s="84"/>
      <c r="AC9" s="89"/>
      <c r="AE9" s="190" t="s">
        <v>21</v>
      </c>
      <c r="AF9" s="191"/>
      <c r="AG9" s="191"/>
      <c r="AH9" s="192"/>
      <c r="AI9" s="93" t="s">
        <v>16</v>
      </c>
      <c r="AJ9" s="132">
        <v>8</v>
      </c>
      <c r="AK9" s="133"/>
      <c r="AL9" s="132"/>
      <c r="AM9" s="133"/>
      <c r="AN9" s="95"/>
      <c r="AO9" s="96"/>
      <c r="AP9" s="95"/>
      <c r="AQ9" s="96"/>
    </row>
    <row r="10" spans="2:43" x14ac:dyDescent="0.25">
      <c r="B10" s="82"/>
      <c r="C10" s="82"/>
      <c r="D10" s="82"/>
      <c r="E10" s="83"/>
      <c r="F10" s="83"/>
      <c r="G10" s="83"/>
      <c r="H10" s="83"/>
      <c r="I10" s="83"/>
      <c r="J10" s="83"/>
      <c r="K10" s="83"/>
      <c r="L10" s="91"/>
      <c r="M10" s="91"/>
      <c r="N10" s="91"/>
      <c r="O10" s="91"/>
      <c r="P10" s="91"/>
      <c r="Q10" s="91"/>
      <c r="R10" s="92"/>
      <c r="S10" s="92"/>
      <c r="T10" s="92"/>
      <c r="U10" s="92"/>
      <c r="V10" s="82"/>
      <c r="W10" s="82"/>
      <c r="X10" s="82"/>
      <c r="Y10" s="82"/>
      <c r="Z10" s="82"/>
      <c r="AA10" s="82"/>
      <c r="AB10" s="82"/>
      <c r="AC10" s="82"/>
      <c r="AE10" s="190" t="s">
        <v>38</v>
      </c>
      <c r="AF10" s="191"/>
      <c r="AG10" s="191"/>
      <c r="AH10" s="192"/>
      <c r="AI10" s="93" t="s">
        <v>41</v>
      </c>
      <c r="AJ10" s="132">
        <v>0</v>
      </c>
      <c r="AK10" s="133"/>
      <c r="AL10" s="132"/>
      <c r="AM10" s="133"/>
      <c r="AN10" s="95"/>
      <c r="AO10" s="96"/>
      <c r="AP10" s="95"/>
      <c r="AQ10" s="96"/>
    </row>
    <row r="11" spans="2:43" x14ac:dyDescent="0.25">
      <c r="B11" s="82"/>
      <c r="C11" s="82"/>
      <c r="D11" s="82"/>
      <c r="E11" s="83"/>
      <c r="F11" s="83"/>
      <c r="G11" s="83"/>
      <c r="H11" s="83"/>
      <c r="I11" s="83"/>
      <c r="J11" s="83"/>
      <c r="K11" s="83"/>
      <c r="L11" s="91"/>
      <c r="M11" s="91"/>
      <c r="N11" s="91"/>
      <c r="O11" s="91"/>
      <c r="P11" s="91"/>
      <c r="Q11" s="91"/>
      <c r="R11" s="92"/>
      <c r="S11" s="92"/>
      <c r="T11" s="92"/>
      <c r="U11" s="92"/>
      <c r="V11" s="82"/>
      <c r="W11" s="82"/>
      <c r="X11" s="82"/>
      <c r="Y11" s="82"/>
      <c r="Z11" s="82"/>
      <c r="AA11" s="82"/>
      <c r="AB11" s="82"/>
      <c r="AC11" s="82"/>
      <c r="AE11" s="190" t="s">
        <v>39</v>
      </c>
      <c r="AF11" s="191"/>
      <c r="AG11" s="191"/>
      <c r="AH11" s="192"/>
      <c r="AI11" s="94" t="s">
        <v>17</v>
      </c>
      <c r="AJ11" s="132">
        <v>0</v>
      </c>
      <c r="AK11" s="133"/>
      <c r="AL11" s="132"/>
      <c r="AM11" s="133"/>
      <c r="AN11" s="95"/>
      <c r="AO11" s="96"/>
      <c r="AP11" s="95"/>
      <c r="AQ11" s="96"/>
    </row>
    <row r="12" spans="2:43" x14ac:dyDescent="0.25">
      <c r="B12" s="82"/>
      <c r="C12" s="82"/>
      <c r="D12" s="82"/>
      <c r="E12" s="83"/>
      <c r="F12" s="83"/>
      <c r="G12" s="83"/>
      <c r="H12" s="83"/>
      <c r="I12" s="83"/>
      <c r="J12" s="83"/>
      <c r="K12" s="83"/>
      <c r="L12" s="91"/>
      <c r="M12" s="91"/>
      <c r="N12" s="91"/>
      <c r="O12" s="91"/>
      <c r="P12" s="91"/>
      <c r="Q12" s="91"/>
      <c r="R12" s="92"/>
      <c r="S12" s="92"/>
      <c r="T12" s="92"/>
      <c r="U12" s="92"/>
      <c r="V12" s="82"/>
      <c r="W12" s="82"/>
      <c r="X12" s="82"/>
      <c r="Y12" s="82"/>
      <c r="Z12" s="82"/>
      <c r="AA12" s="82"/>
      <c r="AB12" s="82"/>
      <c r="AC12" s="82"/>
      <c r="AE12" s="190" t="s">
        <v>40</v>
      </c>
      <c r="AF12" s="191"/>
      <c r="AG12" s="191"/>
      <c r="AH12" s="192"/>
      <c r="AI12" s="94" t="s">
        <v>18</v>
      </c>
      <c r="AJ12" s="132">
        <v>0</v>
      </c>
      <c r="AK12" s="133"/>
      <c r="AL12" s="132"/>
      <c r="AM12" s="133"/>
      <c r="AN12" s="95"/>
      <c r="AO12" s="96"/>
      <c r="AP12" s="95"/>
      <c r="AQ12" s="96"/>
    </row>
    <row r="13" spans="2:43" x14ac:dyDescent="0.25">
      <c r="B13" s="82"/>
      <c r="C13" s="82"/>
      <c r="D13" s="82"/>
      <c r="E13" s="83"/>
      <c r="F13" s="83"/>
      <c r="G13" s="83"/>
      <c r="H13" s="83"/>
      <c r="I13" s="83"/>
      <c r="J13" s="83"/>
      <c r="K13" s="83"/>
      <c r="L13" s="91"/>
      <c r="M13" s="91"/>
      <c r="N13" s="91"/>
      <c r="O13" s="91"/>
      <c r="P13" s="91"/>
      <c r="Q13" s="91"/>
      <c r="R13" s="92"/>
      <c r="S13" s="92"/>
      <c r="T13" s="92"/>
      <c r="U13" s="92"/>
      <c r="V13" s="82"/>
      <c r="W13" s="82"/>
      <c r="X13" s="82"/>
      <c r="Y13" s="82"/>
      <c r="Z13" s="82"/>
      <c r="AA13" s="82"/>
      <c r="AB13" s="82"/>
      <c r="AC13" s="82"/>
      <c r="AE13" s="190"/>
      <c r="AF13" s="191"/>
      <c r="AG13" s="191"/>
      <c r="AH13" s="192"/>
      <c r="AI13" s="93"/>
      <c r="AJ13" s="132"/>
      <c r="AK13" s="133"/>
      <c r="AL13" s="132"/>
      <c r="AM13" s="133"/>
      <c r="AN13" s="95"/>
      <c r="AO13" s="96"/>
      <c r="AP13" s="95"/>
      <c r="AQ13" s="96"/>
    </row>
    <row r="14" spans="2:43" x14ac:dyDescent="0.25">
      <c r="B14" s="82"/>
      <c r="C14" s="82"/>
      <c r="D14" s="82"/>
      <c r="E14" s="83"/>
      <c r="F14" s="83"/>
      <c r="G14" s="83"/>
      <c r="H14" s="83"/>
      <c r="I14" s="83"/>
      <c r="J14" s="83"/>
      <c r="K14" s="83"/>
      <c r="L14" s="91"/>
      <c r="M14" s="91"/>
      <c r="N14" s="91"/>
      <c r="O14" s="91"/>
      <c r="P14" s="91"/>
      <c r="Q14" s="91"/>
      <c r="R14" s="92"/>
      <c r="S14" s="92"/>
      <c r="T14" s="92"/>
      <c r="U14" s="92"/>
      <c r="V14" s="82"/>
      <c r="W14" s="82"/>
      <c r="X14" s="82"/>
      <c r="Y14" s="82"/>
      <c r="Z14" s="82"/>
      <c r="AA14" s="82"/>
      <c r="AB14" s="82"/>
      <c r="AC14" s="82"/>
      <c r="AE14" s="190"/>
      <c r="AF14" s="191"/>
      <c r="AG14" s="191"/>
      <c r="AH14" s="192"/>
      <c r="AI14" s="93"/>
      <c r="AJ14" s="132"/>
      <c r="AK14" s="133"/>
      <c r="AL14" s="132"/>
      <c r="AM14" s="133"/>
      <c r="AN14" s="95"/>
      <c r="AO14" s="96"/>
      <c r="AP14" s="95"/>
      <c r="AQ14" s="96"/>
    </row>
    <row r="15" spans="2:43" x14ac:dyDescent="0.25">
      <c r="B15" s="82"/>
      <c r="C15" s="82"/>
      <c r="D15" s="82"/>
      <c r="E15" s="83"/>
      <c r="F15" s="83"/>
      <c r="G15" s="83"/>
      <c r="H15" s="83"/>
      <c r="I15" s="83"/>
      <c r="J15" s="83"/>
      <c r="K15" s="83"/>
      <c r="L15" s="91"/>
      <c r="M15" s="91"/>
      <c r="N15" s="91"/>
      <c r="O15" s="91"/>
      <c r="P15" s="91"/>
      <c r="Q15" s="91"/>
      <c r="R15" s="92"/>
      <c r="S15" s="92"/>
      <c r="T15" s="92"/>
      <c r="U15" s="92"/>
      <c r="V15" s="82"/>
      <c r="W15" s="82"/>
      <c r="X15" s="82"/>
      <c r="Y15" s="82"/>
      <c r="Z15" s="82"/>
      <c r="AA15" s="82"/>
      <c r="AB15" s="82"/>
      <c r="AC15" s="82"/>
      <c r="AE15" s="190"/>
      <c r="AF15" s="191"/>
      <c r="AG15" s="191"/>
      <c r="AH15" s="192"/>
      <c r="AI15" s="93"/>
      <c r="AJ15" s="132"/>
      <c r="AK15" s="133"/>
      <c r="AL15" s="132"/>
      <c r="AM15" s="133"/>
      <c r="AN15" s="95"/>
      <c r="AO15" s="96"/>
      <c r="AP15" s="95"/>
      <c r="AQ15" s="96"/>
    </row>
    <row r="16" spans="2:43" x14ac:dyDescent="0.25">
      <c r="B16" s="82"/>
      <c r="C16" s="82"/>
      <c r="D16" s="82"/>
      <c r="E16" s="83"/>
      <c r="F16" s="83"/>
      <c r="G16" s="83"/>
      <c r="H16" s="83"/>
      <c r="I16" s="83"/>
      <c r="J16" s="83"/>
      <c r="K16" s="83"/>
      <c r="L16" s="91"/>
      <c r="M16" s="91"/>
      <c r="N16" s="91"/>
      <c r="O16" s="91"/>
      <c r="P16" s="91"/>
      <c r="Q16" s="91"/>
      <c r="R16" s="92"/>
      <c r="S16" s="92"/>
      <c r="T16" s="92"/>
      <c r="U16" s="92"/>
      <c r="V16" s="82"/>
      <c r="W16" s="82"/>
      <c r="X16" s="82"/>
      <c r="Y16" s="82"/>
      <c r="Z16" s="82"/>
      <c r="AA16" s="82"/>
      <c r="AB16" s="82"/>
      <c r="AC16" s="82"/>
      <c r="AE16" s="190"/>
      <c r="AF16" s="191"/>
      <c r="AG16" s="191"/>
      <c r="AH16" s="192"/>
      <c r="AI16" s="93"/>
      <c r="AJ16" s="132"/>
      <c r="AK16" s="133"/>
      <c r="AL16" s="132"/>
      <c r="AM16" s="133"/>
      <c r="AN16" s="95"/>
      <c r="AO16" s="96"/>
      <c r="AP16" s="95"/>
      <c r="AQ16" s="96"/>
    </row>
    <row r="17" spans="1:76" x14ac:dyDescent="0.25">
      <c r="B17" s="82"/>
      <c r="C17" s="82"/>
      <c r="D17" s="82"/>
      <c r="E17" s="83"/>
      <c r="F17" s="83"/>
      <c r="G17" s="83"/>
      <c r="H17" s="83"/>
      <c r="I17" s="83"/>
      <c r="J17" s="83"/>
      <c r="K17" s="83"/>
      <c r="L17" s="91"/>
      <c r="M17" s="91"/>
      <c r="N17" s="91"/>
      <c r="O17" s="91"/>
      <c r="P17" s="91"/>
      <c r="Q17" s="91"/>
      <c r="R17" s="92"/>
      <c r="S17" s="92"/>
      <c r="T17" s="92"/>
      <c r="U17" s="92"/>
      <c r="V17" s="82"/>
      <c r="W17" s="82"/>
      <c r="X17" s="82"/>
      <c r="Y17" s="82"/>
      <c r="Z17" s="82"/>
      <c r="AA17" s="82"/>
      <c r="AB17" s="82"/>
      <c r="AC17" s="82"/>
      <c r="AE17" s="190"/>
      <c r="AF17" s="191"/>
      <c r="AG17" s="191"/>
      <c r="AH17" s="192"/>
      <c r="AI17" s="93"/>
      <c r="AJ17" s="132"/>
      <c r="AK17" s="133"/>
      <c r="AL17" s="132"/>
      <c r="AM17" s="133"/>
      <c r="AN17" s="95"/>
      <c r="AO17" s="96"/>
      <c r="AP17" s="95"/>
      <c r="AQ17" s="96"/>
    </row>
    <row r="18" spans="1:76" x14ac:dyDescent="0.25">
      <c r="Z18" s="19"/>
      <c r="AA18" s="19"/>
      <c r="AB18" s="19"/>
      <c r="AE18" s="190"/>
      <c r="AF18" s="191"/>
      <c r="AG18" s="191"/>
      <c r="AH18" s="192"/>
      <c r="AI18" s="93"/>
      <c r="AJ18" s="127"/>
      <c r="AK18" s="128"/>
      <c r="AL18" s="117"/>
      <c r="AM18" s="115">
        <v>0</v>
      </c>
      <c r="AN18" s="95"/>
      <c r="AO18" s="96"/>
      <c r="AP18" s="95"/>
      <c r="AQ18" s="96"/>
    </row>
    <row r="19" spans="1:76" ht="15" customHeight="1" thickBot="1" x14ac:dyDescent="0.3">
      <c r="AE19" s="190"/>
      <c r="AF19" s="191"/>
      <c r="AG19" s="191"/>
      <c r="AH19" s="192"/>
      <c r="AI19" s="93"/>
      <c r="AJ19" s="127"/>
      <c r="AK19" s="128"/>
      <c r="AL19" s="117"/>
      <c r="AM19" s="115">
        <v>0</v>
      </c>
      <c r="AN19" s="95"/>
      <c r="AO19" s="96"/>
      <c r="AP19" s="95"/>
      <c r="AQ19" s="96"/>
    </row>
    <row r="20" spans="1:76" ht="15.75" thickBot="1" x14ac:dyDescent="0.3">
      <c r="B20" s="76" t="s">
        <v>47</v>
      </c>
      <c r="C20" s="115"/>
      <c r="D20" s="116"/>
      <c r="E20" s="116"/>
      <c r="F20" s="116"/>
      <c r="G20" s="117"/>
      <c r="W20" s="210" t="s">
        <v>12</v>
      </c>
      <c r="X20" s="211"/>
      <c r="Y20" s="211"/>
      <c r="Z20" s="211"/>
      <c r="AA20" s="211"/>
      <c r="AB20" s="212"/>
      <c r="AE20" s="190"/>
      <c r="AF20" s="191"/>
      <c r="AG20" s="191"/>
      <c r="AH20" s="192"/>
      <c r="AI20" s="93"/>
      <c r="AJ20" s="127"/>
      <c r="AK20" s="128"/>
      <c r="AL20" s="117"/>
      <c r="AM20" s="115">
        <v>0</v>
      </c>
      <c r="AN20" s="95"/>
      <c r="AO20" s="96"/>
      <c r="AP20" s="95"/>
      <c r="AQ20" s="96"/>
    </row>
    <row r="21" spans="1:76" ht="15.75" customHeight="1" x14ac:dyDescent="0.25">
      <c r="W21" s="64" t="s">
        <v>3</v>
      </c>
      <c r="X21" s="104" t="s">
        <v>4</v>
      </c>
      <c r="Y21" s="104"/>
      <c r="Z21" s="104"/>
      <c r="AA21" s="104"/>
      <c r="AB21" s="104"/>
      <c r="AE21" s="190"/>
      <c r="AF21" s="191"/>
      <c r="AG21" s="191"/>
      <c r="AH21" s="192"/>
      <c r="AI21" s="94"/>
      <c r="AJ21" s="127"/>
      <c r="AK21" s="128"/>
      <c r="AL21" s="117"/>
      <c r="AM21" s="115">
        <v>0</v>
      </c>
      <c r="AN21" s="95"/>
      <c r="AO21" s="96"/>
      <c r="AP21" s="95"/>
      <c r="AQ21" s="96"/>
      <c r="AZ21" s="19"/>
      <c r="BA21" s="19"/>
    </row>
    <row r="22" spans="1:76" ht="15.75" customHeight="1" x14ac:dyDescent="0.25">
      <c r="B22" s="76" t="s">
        <v>48</v>
      </c>
      <c r="C22" s="115"/>
      <c r="D22" s="116"/>
      <c r="E22" s="116"/>
      <c r="F22" s="116"/>
      <c r="G22" s="117"/>
      <c r="W22" s="63" t="s">
        <v>3</v>
      </c>
      <c r="X22" s="105" t="s">
        <v>2</v>
      </c>
      <c r="Y22" s="105"/>
      <c r="Z22" s="105"/>
      <c r="AA22" s="105"/>
      <c r="AB22" s="105"/>
      <c r="AE22" s="190"/>
      <c r="AF22" s="191"/>
      <c r="AG22" s="191"/>
      <c r="AH22" s="192"/>
      <c r="AI22" s="94"/>
      <c r="AJ22" s="127"/>
      <c r="AK22" s="128"/>
      <c r="AL22" s="117"/>
      <c r="AM22" s="115">
        <v>0</v>
      </c>
      <c r="AN22" s="95"/>
      <c r="AO22" s="96"/>
      <c r="AP22" s="95"/>
      <c r="AQ22" s="96"/>
      <c r="AZ22" s="19"/>
    </row>
    <row r="23" spans="1:76" ht="15.75" thickBot="1" x14ac:dyDescent="0.3">
      <c r="AE23" s="220"/>
      <c r="AF23" s="221"/>
      <c r="AG23" s="221"/>
      <c r="AH23" s="222"/>
      <c r="AI23" s="62"/>
      <c r="AJ23" s="123"/>
      <c r="AK23" s="124"/>
      <c r="AL23" s="121"/>
      <c r="AM23" s="122"/>
      <c r="AN23" s="125"/>
      <c r="AO23" s="126"/>
      <c r="AP23" s="125"/>
      <c r="AQ23" s="126"/>
    </row>
    <row r="24" spans="1:76" ht="16.5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118"/>
      <c r="AF24" s="118"/>
      <c r="AG24" s="118"/>
      <c r="AH24" s="118"/>
      <c r="AI24" s="90"/>
      <c r="AJ24" s="118"/>
      <c r="AK24" s="118"/>
      <c r="AL24" s="118"/>
      <c r="AM24" s="118"/>
      <c r="AN24" s="119"/>
      <c r="AO24" s="119"/>
      <c r="AP24" s="120"/>
      <c r="AQ24" s="120"/>
    </row>
    <row r="25" spans="1:76" ht="15" customHeight="1" thickBot="1" x14ac:dyDescent="0.3">
      <c r="D25" s="101" t="s">
        <v>23</v>
      </c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3"/>
      <c r="W25" s="106" t="s">
        <v>29</v>
      </c>
      <c r="X25" s="107"/>
      <c r="Y25" s="107"/>
      <c r="Z25" s="107"/>
      <c r="AA25" s="107"/>
      <c r="AB25" s="108"/>
      <c r="AE25" s="118"/>
      <c r="AF25" s="118"/>
      <c r="AG25" s="118"/>
      <c r="AH25" s="118"/>
      <c r="AI25" s="90"/>
      <c r="AJ25" s="118"/>
      <c r="AK25" s="118"/>
      <c r="AL25" s="118"/>
      <c r="AM25" s="118"/>
      <c r="AN25" s="119"/>
      <c r="AO25" s="119"/>
      <c r="AP25" s="120"/>
      <c r="AQ25" s="120"/>
    </row>
    <row r="26" spans="1:76" ht="16.5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9"/>
      <c r="Q26" s="80"/>
      <c r="R26" s="5"/>
      <c r="S26" s="5"/>
      <c r="T26" s="5"/>
      <c r="U26" s="5"/>
      <c r="V26" s="5"/>
      <c r="W26" s="109"/>
      <c r="X26" s="110"/>
      <c r="Y26" s="110"/>
      <c r="Z26" s="110"/>
      <c r="AA26" s="110"/>
      <c r="AB26" s="111"/>
      <c r="AE26" s="118"/>
      <c r="AF26" s="118"/>
      <c r="AG26" s="118"/>
      <c r="AH26" s="118"/>
      <c r="AI26" s="90"/>
      <c r="AJ26" s="118"/>
      <c r="AK26" s="118"/>
      <c r="AL26" s="118"/>
      <c r="AM26" s="118"/>
      <c r="AN26" s="119"/>
      <c r="AO26" s="119"/>
      <c r="AP26" s="120"/>
      <c r="AQ26" s="120"/>
      <c r="BI26" s="13"/>
      <c r="BK26" s="12"/>
    </row>
    <row r="27" spans="1:76" ht="16.5" thickTop="1" thickBot="1" x14ac:dyDescent="0.3">
      <c r="D27" s="213" t="s">
        <v>5</v>
      </c>
      <c r="E27" s="214"/>
      <c r="F27" s="214"/>
      <c r="G27" s="215"/>
      <c r="H27" s="17"/>
      <c r="I27" s="17"/>
      <c r="J27" s="17"/>
      <c r="K27" s="17"/>
      <c r="L27" s="17"/>
      <c r="M27" s="17"/>
      <c r="O27" s="216" t="s">
        <v>6</v>
      </c>
      <c r="P27" s="217"/>
      <c r="Q27" s="217"/>
      <c r="R27" s="217"/>
      <c r="S27" s="5"/>
      <c r="T27" s="81"/>
      <c r="U27" s="81"/>
      <c r="V27" s="81"/>
      <c r="W27" s="112"/>
      <c r="X27" s="113"/>
      <c r="Y27" s="113"/>
      <c r="Z27" s="113"/>
      <c r="AA27" s="113"/>
      <c r="AB27" s="114"/>
      <c r="AE27" s="118"/>
      <c r="AF27" s="118"/>
      <c r="AG27" s="118"/>
      <c r="AH27" s="118"/>
      <c r="AI27" s="90"/>
      <c r="AJ27" s="118"/>
      <c r="AK27" s="118"/>
      <c r="AL27" s="118"/>
      <c r="AM27" s="118"/>
      <c r="AN27" s="119"/>
      <c r="AO27" s="119"/>
      <c r="AP27" s="120"/>
      <c r="AQ27" s="120"/>
      <c r="BI27" s="13"/>
      <c r="BK27" s="12"/>
    </row>
    <row r="28" spans="1:76" ht="17.25" customHeight="1" thickTop="1" thickBot="1" x14ac:dyDescent="0.3">
      <c r="D28" s="218"/>
      <c r="E28" s="219"/>
      <c r="F28" s="219"/>
      <c r="G28" s="219"/>
      <c r="H28" s="134">
        <v>2018</v>
      </c>
      <c r="I28" s="135"/>
      <c r="J28" s="135"/>
      <c r="K28" s="135"/>
      <c r="L28" s="136"/>
      <c r="M28" s="49"/>
      <c r="N28" s="50"/>
      <c r="O28" s="51">
        <v>3</v>
      </c>
      <c r="P28" s="52"/>
      <c r="Q28" s="52"/>
      <c r="R28" s="52"/>
      <c r="S28" s="137">
        <f>DATE(H28,O28,1)</f>
        <v>43160</v>
      </c>
      <c r="T28" s="138"/>
      <c r="U28" s="138"/>
      <c r="V28" s="139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T28" s="18"/>
      <c r="AU28" s="18"/>
      <c r="AV28" s="18"/>
      <c r="AW28" s="18"/>
      <c r="AY28" s="18"/>
      <c r="AZ28" s="17"/>
      <c r="BA28" s="17"/>
      <c r="BB28" s="17"/>
      <c r="BC28" s="17"/>
      <c r="BD28" s="19"/>
      <c r="BE28" s="19"/>
      <c r="BF28" s="19"/>
      <c r="BH28" s="12"/>
      <c r="BV28" s="13"/>
      <c r="BX28" s="11" t="s">
        <v>2</v>
      </c>
    </row>
    <row r="29" spans="1:76" ht="12" customHeight="1" thickBot="1" x14ac:dyDescent="0.3">
      <c r="C29" s="53"/>
      <c r="D29" s="56">
        <f>D30</f>
        <v>43157</v>
      </c>
      <c r="E29" s="55">
        <f t="shared" ref="E29:AR29" si="0">E30</f>
        <v>43158</v>
      </c>
      <c r="F29" s="55">
        <f t="shared" si="0"/>
        <v>43159</v>
      </c>
      <c r="G29" s="55">
        <f t="shared" si="0"/>
        <v>43160</v>
      </c>
      <c r="H29" s="55">
        <f t="shared" si="0"/>
        <v>43161</v>
      </c>
      <c r="I29" s="55">
        <f t="shared" si="0"/>
        <v>43162</v>
      </c>
      <c r="J29" s="55">
        <f t="shared" si="0"/>
        <v>43163</v>
      </c>
      <c r="K29" s="55">
        <f t="shared" si="0"/>
        <v>43164</v>
      </c>
      <c r="L29" s="55">
        <f t="shared" si="0"/>
        <v>43165</v>
      </c>
      <c r="M29" s="57">
        <f t="shared" si="0"/>
        <v>43166</v>
      </c>
      <c r="N29" s="55">
        <f t="shared" si="0"/>
        <v>43167</v>
      </c>
      <c r="O29" s="55">
        <f t="shared" si="0"/>
        <v>43168</v>
      </c>
      <c r="P29" s="55">
        <f t="shared" si="0"/>
        <v>43169</v>
      </c>
      <c r="Q29" s="57">
        <f t="shared" si="0"/>
        <v>43170</v>
      </c>
      <c r="R29" s="55">
        <f t="shared" si="0"/>
        <v>43171</v>
      </c>
      <c r="S29" s="55">
        <f t="shared" si="0"/>
        <v>43172</v>
      </c>
      <c r="T29" s="55">
        <f t="shared" si="0"/>
        <v>43173</v>
      </c>
      <c r="U29" s="55">
        <f t="shared" si="0"/>
        <v>43174</v>
      </c>
      <c r="V29" s="55">
        <f t="shared" si="0"/>
        <v>43175</v>
      </c>
      <c r="W29" s="55">
        <f t="shared" si="0"/>
        <v>43176</v>
      </c>
      <c r="X29" s="55">
        <f t="shared" si="0"/>
        <v>43177</v>
      </c>
      <c r="Y29" s="55">
        <f t="shared" si="0"/>
        <v>43178</v>
      </c>
      <c r="Z29" s="55">
        <f t="shared" si="0"/>
        <v>43179</v>
      </c>
      <c r="AA29" s="55">
        <f t="shared" si="0"/>
        <v>43180</v>
      </c>
      <c r="AB29" s="55">
        <f t="shared" si="0"/>
        <v>43181</v>
      </c>
      <c r="AC29" s="55">
        <f t="shared" si="0"/>
        <v>43182</v>
      </c>
      <c r="AD29" s="55">
        <f t="shared" si="0"/>
        <v>43183</v>
      </c>
      <c r="AE29" s="55">
        <f t="shared" si="0"/>
        <v>43184</v>
      </c>
      <c r="AF29" s="55">
        <f t="shared" si="0"/>
        <v>43185</v>
      </c>
      <c r="AG29" s="55">
        <f t="shared" si="0"/>
        <v>43186</v>
      </c>
      <c r="AH29" s="55">
        <f t="shared" si="0"/>
        <v>43187</v>
      </c>
      <c r="AI29" s="57">
        <f t="shared" si="0"/>
        <v>43188</v>
      </c>
      <c r="AJ29" s="55">
        <f t="shared" si="0"/>
        <v>43189</v>
      </c>
      <c r="AK29" s="55">
        <f t="shared" si="0"/>
        <v>43190</v>
      </c>
      <c r="AL29" s="56">
        <f t="shared" si="0"/>
        <v>43191</v>
      </c>
      <c r="AM29" s="56">
        <f t="shared" si="0"/>
        <v>43192</v>
      </c>
      <c r="AN29" s="56">
        <f t="shared" si="0"/>
        <v>43193</v>
      </c>
      <c r="AO29" s="55">
        <f t="shared" si="0"/>
        <v>43194</v>
      </c>
      <c r="AP29" s="55">
        <f t="shared" si="0"/>
        <v>43195</v>
      </c>
      <c r="AQ29" s="55">
        <f t="shared" si="0"/>
        <v>43196</v>
      </c>
      <c r="AR29" s="54">
        <f t="shared" si="0"/>
        <v>43197</v>
      </c>
      <c r="AS29" s="189"/>
      <c r="AT29" s="174" t="s">
        <v>9</v>
      </c>
      <c r="AU29" s="176" t="s">
        <v>11</v>
      </c>
      <c r="AV29" s="97" t="s">
        <v>19</v>
      </c>
      <c r="AW29" s="97"/>
      <c r="AX29" s="98" t="s">
        <v>20</v>
      </c>
      <c r="AY29" s="77" t="s">
        <v>2</v>
      </c>
    </row>
    <row r="30" spans="1:76" ht="15.75" thickBot="1" x14ac:dyDescent="0.3">
      <c r="C30" s="20" t="s">
        <v>13</v>
      </c>
      <c r="D30" s="60">
        <f>($S$28-WEEKDAY($S$28,3))</f>
        <v>43157</v>
      </c>
      <c r="E30" s="58">
        <f>D30+1</f>
        <v>43158</v>
      </c>
      <c r="F30" s="58">
        <f t="shared" ref="F30:AR30" si="1">E30+1</f>
        <v>43159</v>
      </c>
      <c r="G30" s="58">
        <f t="shared" si="1"/>
        <v>43160</v>
      </c>
      <c r="H30" s="58">
        <f t="shared" si="1"/>
        <v>43161</v>
      </c>
      <c r="I30" s="58">
        <f t="shared" si="1"/>
        <v>43162</v>
      </c>
      <c r="J30" s="58">
        <f t="shared" si="1"/>
        <v>43163</v>
      </c>
      <c r="K30" s="58">
        <f t="shared" si="1"/>
        <v>43164</v>
      </c>
      <c r="L30" s="58">
        <f t="shared" si="1"/>
        <v>43165</v>
      </c>
      <c r="M30" s="58">
        <f t="shared" si="1"/>
        <v>43166</v>
      </c>
      <c r="N30" s="58">
        <f t="shared" si="1"/>
        <v>43167</v>
      </c>
      <c r="O30" s="58">
        <f>N30+1</f>
        <v>43168</v>
      </c>
      <c r="P30" s="58">
        <f t="shared" si="1"/>
        <v>43169</v>
      </c>
      <c r="Q30" s="60">
        <f>P30+1</f>
        <v>43170</v>
      </c>
      <c r="R30" s="58">
        <f>Q30+1</f>
        <v>43171</v>
      </c>
      <c r="S30" s="58">
        <f t="shared" si="1"/>
        <v>43172</v>
      </c>
      <c r="T30" s="58">
        <f t="shared" si="1"/>
        <v>43173</v>
      </c>
      <c r="U30" s="58">
        <f t="shared" si="1"/>
        <v>43174</v>
      </c>
      <c r="V30" s="58">
        <f t="shared" si="1"/>
        <v>43175</v>
      </c>
      <c r="W30" s="58">
        <f t="shared" si="1"/>
        <v>43176</v>
      </c>
      <c r="X30" s="58">
        <f t="shared" si="1"/>
        <v>43177</v>
      </c>
      <c r="Y30" s="58">
        <f t="shared" si="1"/>
        <v>43178</v>
      </c>
      <c r="Z30" s="58">
        <f t="shared" si="1"/>
        <v>43179</v>
      </c>
      <c r="AA30" s="58">
        <f t="shared" si="1"/>
        <v>43180</v>
      </c>
      <c r="AB30" s="58">
        <f t="shared" si="1"/>
        <v>43181</v>
      </c>
      <c r="AC30" s="58">
        <f t="shared" si="1"/>
        <v>43182</v>
      </c>
      <c r="AD30" s="58">
        <f t="shared" si="1"/>
        <v>43183</v>
      </c>
      <c r="AE30" s="58">
        <f t="shared" si="1"/>
        <v>43184</v>
      </c>
      <c r="AF30" s="58">
        <f>AE30+1</f>
        <v>43185</v>
      </c>
      <c r="AG30" s="59">
        <f t="shared" si="1"/>
        <v>43186</v>
      </c>
      <c r="AH30" s="58">
        <f t="shared" si="1"/>
        <v>43187</v>
      </c>
      <c r="AI30" s="58">
        <f t="shared" si="1"/>
        <v>43188</v>
      </c>
      <c r="AJ30" s="58">
        <f t="shared" si="1"/>
        <v>43189</v>
      </c>
      <c r="AK30" s="58">
        <f t="shared" si="1"/>
        <v>43190</v>
      </c>
      <c r="AL30" s="58">
        <f>AK30+1</f>
        <v>43191</v>
      </c>
      <c r="AM30" s="58">
        <f t="shared" si="1"/>
        <v>43192</v>
      </c>
      <c r="AN30" s="58">
        <f t="shared" si="1"/>
        <v>43193</v>
      </c>
      <c r="AO30" s="58">
        <f t="shared" si="1"/>
        <v>43194</v>
      </c>
      <c r="AP30" s="58">
        <f t="shared" si="1"/>
        <v>43195</v>
      </c>
      <c r="AQ30" s="58">
        <f t="shared" si="1"/>
        <v>43196</v>
      </c>
      <c r="AR30" s="58">
        <f t="shared" si="1"/>
        <v>43197</v>
      </c>
      <c r="AS30" s="189"/>
      <c r="AT30" s="175"/>
      <c r="AU30" s="177"/>
      <c r="AV30" s="74" t="s">
        <v>21</v>
      </c>
      <c r="AW30" s="75" t="s">
        <v>22</v>
      </c>
      <c r="AX30" s="99"/>
      <c r="AY30" s="78">
        <f>DATE($H$28,1,1)</f>
        <v>43101</v>
      </c>
    </row>
    <row r="31" spans="1:76" ht="15.75" thickBot="1" x14ac:dyDescent="0.3">
      <c r="A31" s="65" t="s">
        <v>49</v>
      </c>
      <c r="B31" s="21" t="s">
        <v>14</v>
      </c>
      <c r="C31" s="22" t="s">
        <v>15</v>
      </c>
      <c r="D31" s="181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3"/>
      <c r="AS31" s="189"/>
      <c r="AT31" s="68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9" t="str">
        <f>CONCATENATE(INT(AT31)," hs. ",(MOD(INT(AT31*60),60))," min.")</f>
        <v>0 hs. 0 min.</v>
      </c>
      <c r="AV31" s="70"/>
      <c r="AW31" s="71"/>
      <c r="AX31" s="72">
        <f>SUM(AT31,AU31,AV31,AW31)</f>
        <v>0</v>
      </c>
      <c r="AY31" s="73">
        <f>DATE($H$28,1,8)</f>
        <v>43108</v>
      </c>
    </row>
    <row r="32" spans="1:76" x14ac:dyDescent="0.25">
      <c r="A32" s="14">
        <v>1</v>
      </c>
      <c r="B32" s="4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7"/>
      <c r="AS32" s="189"/>
      <c r="AT32" s="34">
        <f t="shared" ref="AT32:AT95" si="2">+COUNTIF(D32:AR32,$AI$4)*($AJ$4+$AL$4/60)+COUNTIF(D32:AR32,$AI$5)*($AJ$5+$AL$5/60)+COUNTIF(D32:AR32,$AI$6)*($AJ$6+$AL$6/60)+COUNTIF(D32:AR32,$AI$7)*($AJ$7+$AL$7/60)+COUNTIF(D32:AR32,$AI$18)*($AJ$18+$AL$18/60)+COUNTIF(D32:AR32,$AI$19)*($AJ$19+$AL$19/60)+COUNTIF(D32:AR32,$AI$20)*($AJ$20+$AL$20/60)+COUNTIF(D32:AR32,$AI$21)*($AJ$21+$AL$21/60)+COUNTIF(D32:AR32,$AI$22)*($AJ$22+$AL$22/60)+COUNTIF(D32:AR32,$AI$23)*($AJ$23+$AL$23/60)+COUNTIF(D32:AR32,$AI$24)*($AJ$24+$AL$24/60)+COUNTIF(D32:AR32,$AI$25)*($AJ$25+$AL$25/60)+COUNTIF(D32:AR32,$AI$26)*($AJ$26+$AL$26/60)+COUNTIF(D32:AR32,$AI$27)*($AJ$27+$AL$27/60)</f>
        <v>0</v>
      </c>
      <c r="AU32" s="66" t="str">
        <f t="shared" ref="AU32:AU58" si="3">CONCATENATE(INT(AT32)," hs. ",(MOD(INT(AT32*60),60))," min.")</f>
        <v>0 hs. 0 min.</v>
      </c>
      <c r="AV32" s="39"/>
      <c r="AW32" s="9"/>
      <c r="AX32" s="37">
        <f t="shared" ref="AX32:AX58" si="4">SUM(AT32,AU32,AV32,AW32)</f>
        <v>0</v>
      </c>
      <c r="AY32" s="23">
        <f>DATE($H$28,3,19)</f>
        <v>43178</v>
      </c>
    </row>
    <row r="33" spans="1:54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7"/>
      <c r="AS33" s="189"/>
      <c r="AT33" s="34">
        <f t="shared" si="2"/>
        <v>0</v>
      </c>
      <c r="AU33" s="66" t="str">
        <f t="shared" si="3"/>
        <v>0 hs. 0 min.</v>
      </c>
      <c r="AV33" s="39"/>
      <c r="AW33" s="9"/>
      <c r="AX33" s="37">
        <f t="shared" si="4"/>
        <v>0</v>
      </c>
      <c r="AY33" s="23">
        <f>DATE($H$28,3,29)</f>
        <v>43188</v>
      </c>
    </row>
    <row r="34" spans="1:54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7"/>
      <c r="AS34" s="189"/>
      <c r="AT34" s="34">
        <f t="shared" si="2"/>
        <v>0</v>
      </c>
      <c r="AU34" s="66" t="str">
        <f t="shared" si="3"/>
        <v>0 hs. 0 min.</v>
      </c>
      <c r="AV34" s="39"/>
      <c r="AW34" s="9"/>
      <c r="AX34" s="37">
        <f t="shared" si="4"/>
        <v>0</v>
      </c>
      <c r="AY34" s="23">
        <f>DATE($H$28,3,30)</f>
        <v>43189</v>
      </c>
    </row>
    <row r="35" spans="1:54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7"/>
      <c r="AS35" s="189"/>
      <c r="AT35" s="34">
        <f t="shared" si="2"/>
        <v>0</v>
      </c>
      <c r="AU35" s="66" t="str">
        <f t="shared" si="3"/>
        <v>0 hs. 0 min.</v>
      </c>
      <c r="AV35" s="39"/>
      <c r="AW35" s="9"/>
      <c r="AX35" s="37">
        <f t="shared" si="4"/>
        <v>0</v>
      </c>
      <c r="AY35" s="23">
        <f>DATE($H$28,5,1)</f>
        <v>43221</v>
      </c>
      <c r="BA35" s="19"/>
      <c r="BB35" s="19"/>
    </row>
    <row r="36" spans="1:54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7"/>
      <c r="AS36" s="189"/>
      <c r="AT36" s="34">
        <f t="shared" si="2"/>
        <v>0</v>
      </c>
      <c r="AU36" s="66" t="str">
        <f t="shared" si="3"/>
        <v>0 hs. 0 min.</v>
      </c>
      <c r="AV36" s="39"/>
      <c r="AW36" s="9"/>
      <c r="AX36" s="37">
        <f t="shared" si="4"/>
        <v>0</v>
      </c>
      <c r="AY36" s="23">
        <f>DATE($H$28,5,14)</f>
        <v>43234</v>
      </c>
      <c r="BA36" s="19"/>
    </row>
    <row r="37" spans="1:54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7"/>
      <c r="AS37" s="189"/>
      <c r="AT37" s="34">
        <f t="shared" si="2"/>
        <v>0</v>
      </c>
      <c r="AU37" s="66" t="str">
        <f t="shared" si="3"/>
        <v>0 hs. 0 min.</v>
      </c>
      <c r="AV37" s="39"/>
      <c r="AW37" s="9"/>
      <c r="AX37" s="37">
        <f t="shared" si="4"/>
        <v>0</v>
      </c>
      <c r="AY37" s="23">
        <f>DATE($H$28,6,4)</f>
        <v>43255</v>
      </c>
    </row>
    <row r="38" spans="1:54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7"/>
      <c r="AS38" s="189"/>
      <c r="AT38" s="34">
        <f t="shared" si="2"/>
        <v>0</v>
      </c>
      <c r="AU38" s="66" t="str">
        <f t="shared" si="3"/>
        <v>0 hs. 0 min.</v>
      </c>
      <c r="AV38" s="39"/>
      <c r="AW38" s="9"/>
      <c r="AX38" s="37">
        <f t="shared" si="4"/>
        <v>0</v>
      </c>
      <c r="AY38" s="23">
        <f>DATE($H$28,6,11)</f>
        <v>43262</v>
      </c>
    </row>
    <row r="39" spans="1:54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7"/>
      <c r="AS39" s="189"/>
      <c r="AT39" s="34">
        <f t="shared" si="2"/>
        <v>0</v>
      </c>
      <c r="AU39" s="66" t="str">
        <f t="shared" si="3"/>
        <v>0 hs. 0 min.</v>
      </c>
      <c r="AV39" s="39"/>
      <c r="AW39" s="9"/>
      <c r="AX39" s="37">
        <f t="shared" si="4"/>
        <v>0</v>
      </c>
      <c r="AY39" s="23">
        <f>DATE($H$28,7,2)</f>
        <v>43283</v>
      </c>
    </row>
    <row r="40" spans="1:54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7"/>
      <c r="AS40" s="189"/>
      <c r="AT40" s="34">
        <f t="shared" si="2"/>
        <v>0</v>
      </c>
      <c r="AU40" s="66" t="str">
        <f t="shared" si="3"/>
        <v>0 hs. 0 min.</v>
      </c>
      <c r="AV40" s="39"/>
      <c r="AW40" s="9"/>
      <c r="AX40" s="37">
        <f t="shared" si="4"/>
        <v>0</v>
      </c>
      <c r="AY40" s="23">
        <f>DATE($H$28,7,20)</f>
        <v>43301</v>
      </c>
    </row>
    <row r="41" spans="1:54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7"/>
      <c r="AS41" s="189"/>
      <c r="AT41" s="34">
        <f t="shared" si="2"/>
        <v>0</v>
      </c>
      <c r="AU41" s="66" t="str">
        <f t="shared" si="3"/>
        <v>0 hs. 0 min.</v>
      </c>
      <c r="AV41" s="39"/>
      <c r="AW41" s="9"/>
      <c r="AX41" s="37">
        <f t="shared" si="4"/>
        <v>0</v>
      </c>
      <c r="AY41" s="23">
        <f>DATE($H$28,8,7)</f>
        <v>43319</v>
      </c>
    </row>
    <row r="42" spans="1:54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7"/>
      <c r="AS42" s="189"/>
      <c r="AT42" s="34">
        <f t="shared" si="2"/>
        <v>0</v>
      </c>
      <c r="AU42" s="66" t="str">
        <f t="shared" si="3"/>
        <v>0 hs. 0 min.</v>
      </c>
      <c r="AV42" s="39"/>
      <c r="AW42" s="9"/>
      <c r="AX42" s="37">
        <f t="shared" si="4"/>
        <v>0</v>
      </c>
      <c r="AY42" s="23">
        <f>DATE($H$28,8,20)</f>
        <v>43332</v>
      </c>
    </row>
    <row r="43" spans="1:54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7"/>
      <c r="AS43" s="189"/>
      <c r="AT43" s="34">
        <f t="shared" si="2"/>
        <v>0</v>
      </c>
      <c r="AU43" s="66" t="str">
        <f t="shared" si="3"/>
        <v>0 hs. 0 min.</v>
      </c>
      <c r="AV43" s="39"/>
      <c r="AW43" s="9"/>
      <c r="AX43" s="37">
        <f t="shared" si="4"/>
        <v>0</v>
      </c>
      <c r="AY43" s="23">
        <f>DATE($H$28,10,15)</f>
        <v>43388</v>
      </c>
    </row>
    <row r="44" spans="1:54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7"/>
      <c r="AS44" s="189"/>
      <c r="AT44" s="34">
        <f t="shared" si="2"/>
        <v>0</v>
      </c>
      <c r="AU44" s="66" t="str">
        <f t="shared" si="3"/>
        <v>0 hs. 0 min.</v>
      </c>
      <c r="AV44" s="39"/>
      <c r="AW44" s="9"/>
      <c r="AX44" s="37">
        <f t="shared" si="4"/>
        <v>0</v>
      </c>
      <c r="AY44" s="23">
        <f>DATE($H$28,11,5)</f>
        <v>43409</v>
      </c>
    </row>
    <row r="45" spans="1:54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7"/>
      <c r="AS45" s="189"/>
      <c r="AT45" s="34">
        <f t="shared" si="2"/>
        <v>0</v>
      </c>
      <c r="AU45" s="66" t="str">
        <f t="shared" si="3"/>
        <v>0 hs. 0 min.</v>
      </c>
      <c r="AV45" s="39"/>
      <c r="AW45" s="9"/>
      <c r="AX45" s="37">
        <f t="shared" si="4"/>
        <v>0</v>
      </c>
      <c r="AY45" s="23">
        <f>DATE($H$28,11,12)</f>
        <v>43416</v>
      </c>
    </row>
    <row r="46" spans="1:54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7"/>
      <c r="AS46" s="189"/>
      <c r="AT46" s="34">
        <f t="shared" si="2"/>
        <v>0</v>
      </c>
      <c r="AU46" s="66" t="str">
        <f t="shared" si="3"/>
        <v>0 hs. 0 min.</v>
      </c>
      <c r="AV46" s="39"/>
      <c r="AW46" s="9"/>
      <c r="AX46" s="37">
        <f t="shared" si="4"/>
        <v>0</v>
      </c>
      <c r="AY46" s="23">
        <f>DATE($H$28,12,8)</f>
        <v>43442</v>
      </c>
    </row>
    <row r="47" spans="1:54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7"/>
      <c r="AS47" s="189"/>
      <c r="AT47" s="34">
        <f t="shared" si="2"/>
        <v>0</v>
      </c>
      <c r="AU47" s="66" t="str">
        <f t="shared" si="3"/>
        <v>0 hs. 0 min.</v>
      </c>
      <c r="AV47" s="39"/>
      <c r="AW47" s="9"/>
      <c r="AX47" s="37">
        <f t="shared" si="4"/>
        <v>0</v>
      </c>
      <c r="AY47" s="24">
        <f>DATE($H$28,12,25)</f>
        <v>43459</v>
      </c>
    </row>
    <row r="48" spans="1:54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7"/>
      <c r="AS48" s="189"/>
      <c r="AT48" s="34">
        <f t="shared" si="2"/>
        <v>0</v>
      </c>
      <c r="AU48" s="66" t="str">
        <f t="shared" si="3"/>
        <v>0 hs. 0 min.</v>
      </c>
      <c r="AV48" s="39"/>
      <c r="AW48" s="9"/>
      <c r="AX48" s="37">
        <f t="shared" si="4"/>
        <v>0</v>
      </c>
      <c r="AY48" s="25"/>
    </row>
    <row r="49" spans="1:51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7"/>
      <c r="AS49" s="189"/>
      <c r="AT49" s="34">
        <f t="shared" si="2"/>
        <v>0</v>
      </c>
      <c r="AU49" s="66" t="str">
        <f t="shared" si="3"/>
        <v>0 hs. 0 min.</v>
      </c>
      <c r="AV49" s="39"/>
      <c r="AW49" s="9"/>
      <c r="AX49" s="37">
        <f t="shared" si="4"/>
        <v>0</v>
      </c>
      <c r="AY49" s="26"/>
    </row>
    <row r="50" spans="1:51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7"/>
      <c r="AS50" s="189"/>
      <c r="AT50" s="34">
        <f t="shared" si="2"/>
        <v>0</v>
      </c>
      <c r="AU50" s="66" t="str">
        <f t="shared" si="3"/>
        <v>0 hs. 0 min.</v>
      </c>
      <c r="AV50" s="39"/>
      <c r="AW50" s="9"/>
      <c r="AX50" s="37">
        <f t="shared" si="4"/>
        <v>0</v>
      </c>
      <c r="AY50" s="25"/>
    </row>
    <row r="51" spans="1:51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7"/>
      <c r="AS51" s="189"/>
      <c r="AT51" s="34">
        <f t="shared" si="2"/>
        <v>0</v>
      </c>
      <c r="AU51" s="66" t="str">
        <f t="shared" si="3"/>
        <v>0 hs. 0 min.</v>
      </c>
      <c r="AV51" s="39"/>
      <c r="AW51" s="9"/>
      <c r="AX51" s="37">
        <f t="shared" si="4"/>
        <v>0</v>
      </c>
      <c r="AY51" s="25"/>
    </row>
    <row r="52" spans="1:51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7"/>
      <c r="AS52" s="189"/>
      <c r="AT52" s="34">
        <f t="shared" si="2"/>
        <v>0</v>
      </c>
      <c r="AU52" s="66" t="str">
        <f t="shared" si="3"/>
        <v>0 hs. 0 min.</v>
      </c>
      <c r="AV52" s="39"/>
      <c r="AW52" s="9"/>
      <c r="AX52" s="37">
        <f t="shared" si="4"/>
        <v>0</v>
      </c>
      <c r="AY52" s="25"/>
    </row>
    <row r="53" spans="1:51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7"/>
      <c r="AS53" s="189"/>
      <c r="AT53" s="34">
        <f t="shared" si="2"/>
        <v>0</v>
      </c>
      <c r="AU53" s="66" t="str">
        <f t="shared" si="3"/>
        <v>0 hs. 0 min.</v>
      </c>
      <c r="AV53" s="39"/>
      <c r="AW53" s="9"/>
      <c r="AX53" s="37">
        <f t="shared" si="4"/>
        <v>0</v>
      </c>
      <c r="AY53" s="25"/>
    </row>
    <row r="54" spans="1:51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7"/>
      <c r="AS54" s="189"/>
      <c r="AT54" s="34">
        <f t="shared" si="2"/>
        <v>0</v>
      </c>
      <c r="AU54" s="66" t="str">
        <f t="shared" si="3"/>
        <v>0 hs. 0 min.</v>
      </c>
      <c r="AV54" s="39"/>
      <c r="AW54" s="9"/>
      <c r="AX54" s="37">
        <f t="shared" si="4"/>
        <v>0</v>
      </c>
      <c r="AY54" s="25"/>
    </row>
    <row r="55" spans="1:51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7"/>
      <c r="AS55" s="189"/>
      <c r="AT55" s="34">
        <f t="shared" si="2"/>
        <v>0</v>
      </c>
      <c r="AU55" s="66" t="str">
        <f t="shared" si="3"/>
        <v>0 hs. 0 min.</v>
      </c>
      <c r="AV55" s="39"/>
      <c r="AW55" s="9"/>
      <c r="AX55" s="37">
        <f t="shared" si="4"/>
        <v>0</v>
      </c>
      <c r="AY55" s="25"/>
    </row>
    <row r="56" spans="1:51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7"/>
      <c r="AS56" s="189"/>
      <c r="AT56" s="34">
        <f t="shared" si="2"/>
        <v>0</v>
      </c>
      <c r="AU56" s="66" t="str">
        <f t="shared" si="3"/>
        <v>0 hs. 0 min.</v>
      </c>
      <c r="AV56" s="39"/>
      <c r="AW56" s="9"/>
      <c r="AX56" s="37">
        <f t="shared" si="4"/>
        <v>0</v>
      </c>
      <c r="AY56" s="36"/>
    </row>
    <row r="57" spans="1:51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7"/>
      <c r="AS57" s="189"/>
      <c r="AT57" s="34">
        <f t="shared" si="2"/>
        <v>0</v>
      </c>
      <c r="AU57" s="66" t="str">
        <f t="shared" si="3"/>
        <v>0 hs. 0 min.</v>
      </c>
      <c r="AV57" s="39"/>
      <c r="AW57" s="9"/>
      <c r="AX57" s="37">
        <f t="shared" si="4"/>
        <v>0</v>
      </c>
      <c r="AY57" s="36"/>
    </row>
    <row r="58" spans="1:51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7"/>
      <c r="AS58" s="189"/>
      <c r="AT58" s="34">
        <f t="shared" si="2"/>
        <v>0</v>
      </c>
      <c r="AU58" s="66" t="str">
        <f t="shared" si="3"/>
        <v>0 hs. 0 min.</v>
      </c>
      <c r="AV58" s="39"/>
      <c r="AW58" s="9"/>
      <c r="AX58" s="37">
        <f t="shared" si="4"/>
        <v>0</v>
      </c>
      <c r="AY58" s="36"/>
    </row>
    <row r="59" spans="1:51" x14ac:dyDescent="0.25">
      <c r="A59" s="14">
        <v>28</v>
      </c>
      <c r="B59" s="42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7"/>
      <c r="AS59" s="189"/>
      <c r="AT59" s="34">
        <f t="shared" si="2"/>
        <v>0</v>
      </c>
      <c r="AU59" s="66" t="str">
        <f t="shared" ref="AU59:AU122" si="5">CONCATENATE(INT(AT59)," hs. ",(MOD(INT(AT59*60),60))," min.")</f>
        <v>0 hs. 0 min.</v>
      </c>
      <c r="AV59" s="39"/>
      <c r="AW59" s="9"/>
      <c r="AX59" s="37">
        <f t="shared" ref="AX59:AX122" si="6">SUM(AT59,AU59,AV59,AW59)</f>
        <v>0</v>
      </c>
    </row>
    <row r="60" spans="1:51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7"/>
      <c r="AS60" s="189"/>
      <c r="AT60" s="34">
        <f t="shared" si="2"/>
        <v>0</v>
      </c>
      <c r="AU60" s="66" t="str">
        <f t="shared" si="5"/>
        <v>0 hs. 0 min.</v>
      </c>
      <c r="AV60" s="39"/>
      <c r="AW60" s="9"/>
      <c r="AX60" s="37">
        <f t="shared" si="6"/>
        <v>0</v>
      </c>
    </row>
    <row r="61" spans="1:51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7"/>
      <c r="AS61" s="189"/>
      <c r="AT61" s="34">
        <f t="shared" si="2"/>
        <v>0</v>
      </c>
      <c r="AU61" s="66" t="str">
        <f t="shared" si="5"/>
        <v>0 hs. 0 min.</v>
      </c>
      <c r="AV61" s="39"/>
      <c r="AW61" s="9"/>
      <c r="AX61" s="37">
        <f t="shared" si="6"/>
        <v>0</v>
      </c>
    </row>
    <row r="62" spans="1:51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7"/>
      <c r="AS62" s="189"/>
      <c r="AT62" s="34">
        <f t="shared" si="2"/>
        <v>0</v>
      </c>
      <c r="AU62" s="66" t="str">
        <f t="shared" si="5"/>
        <v>0 hs. 0 min.</v>
      </c>
      <c r="AV62" s="39"/>
      <c r="AW62" s="9"/>
      <c r="AX62" s="37">
        <f t="shared" si="6"/>
        <v>0</v>
      </c>
    </row>
    <row r="63" spans="1:51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7"/>
      <c r="AS63" s="189"/>
      <c r="AT63" s="34">
        <f t="shared" si="2"/>
        <v>0</v>
      </c>
      <c r="AU63" s="66" t="str">
        <f t="shared" si="5"/>
        <v>0 hs. 0 min.</v>
      </c>
      <c r="AV63" s="39"/>
      <c r="AW63" s="9"/>
      <c r="AX63" s="37">
        <f t="shared" si="6"/>
        <v>0</v>
      </c>
    </row>
    <row r="64" spans="1:51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7"/>
      <c r="AS64" s="189"/>
      <c r="AT64" s="34">
        <f t="shared" si="2"/>
        <v>0</v>
      </c>
      <c r="AU64" s="66" t="str">
        <f t="shared" si="5"/>
        <v>0 hs. 0 min.</v>
      </c>
      <c r="AV64" s="39"/>
      <c r="AW64" s="9"/>
      <c r="AX64" s="37">
        <f t="shared" si="6"/>
        <v>0</v>
      </c>
    </row>
    <row r="65" spans="1:50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7"/>
      <c r="AS65" s="189"/>
      <c r="AT65" s="34">
        <f t="shared" si="2"/>
        <v>0</v>
      </c>
      <c r="AU65" s="66" t="str">
        <f t="shared" si="5"/>
        <v>0 hs. 0 min.</v>
      </c>
      <c r="AV65" s="39"/>
      <c r="AW65" s="9"/>
      <c r="AX65" s="37">
        <f t="shared" si="6"/>
        <v>0</v>
      </c>
    </row>
    <row r="66" spans="1:50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7"/>
      <c r="AS66" s="189"/>
      <c r="AT66" s="34">
        <f t="shared" si="2"/>
        <v>0</v>
      </c>
      <c r="AU66" s="66" t="str">
        <f t="shared" si="5"/>
        <v>0 hs. 0 min.</v>
      </c>
      <c r="AV66" s="39"/>
      <c r="AW66" s="9"/>
      <c r="AX66" s="37">
        <f t="shared" si="6"/>
        <v>0</v>
      </c>
    </row>
    <row r="67" spans="1:50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7"/>
      <c r="AS67" s="189"/>
      <c r="AT67" s="34">
        <f t="shared" si="2"/>
        <v>0</v>
      </c>
      <c r="AU67" s="66" t="str">
        <f t="shared" si="5"/>
        <v>0 hs. 0 min.</v>
      </c>
      <c r="AV67" s="39"/>
      <c r="AW67" s="9"/>
      <c r="AX67" s="37">
        <f t="shared" si="6"/>
        <v>0</v>
      </c>
    </row>
    <row r="68" spans="1:50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7"/>
      <c r="AS68" s="189"/>
      <c r="AT68" s="34">
        <f t="shared" si="2"/>
        <v>0</v>
      </c>
      <c r="AU68" s="66" t="str">
        <f t="shared" si="5"/>
        <v>0 hs. 0 min.</v>
      </c>
      <c r="AV68" s="39"/>
      <c r="AW68" s="9"/>
      <c r="AX68" s="37">
        <f t="shared" si="6"/>
        <v>0</v>
      </c>
    </row>
    <row r="69" spans="1:50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7"/>
      <c r="AS69" s="189"/>
      <c r="AT69" s="34">
        <f t="shared" si="2"/>
        <v>0</v>
      </c>
      <c r="AU69" s="66" t="str">
        <f t="shared" si="5"/>
        <v>0 hs. 0 min.</v>
      </c>
      <c r="AV69" s="39"/>
      <c r="AW69" s="9"/>
      <c r="AX69" s="37">
        <f t="shared" si="6"/>
        <v>0</v>
      </c>
    </row>
    <row r="70" spans="1:50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7"/>
      <c r="AS70" s="189"/>
      <c r="AT70" s="34">
        <f t="shared" si="2"/>
        <v>0</v>
      </c>
      <c r="AU70" s="66" t="str">
        <f t="shared" si="5"/>
        <v>0 hs. 0 min.</v>
      </c>
      <c r="AV70" s="39"/>
      <c r="AW70" s="9"/>
      <c r="AX70" s="37">
        <f t="shared" si="6"/>
        <v>0</v>
      </c>
    </row>
    <row r="71" spans="1:50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7"/>
      <c r="AS71" s="189"/>
      <c r="AT71" s="34">
        <f t="shared" si="2"/>
        <v>0</v>
      </c>
      <c r="AU71" s="66" t="str">
        <f t="shared" si="5"/>
        <v>0 hs. 0 min.</v>
      </c>
      <c r="AV71" s="39"/>
      <c r="AW71" s="9"/>
      <c r="AX71" s="37">
        <f t="shared" si="6"/>
        <v>0</v>
      </c>
    </row>
    <row r="72" spans="1:50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7"/>
      <c r="AS72" s="189"/>
      <c r="AT72" s="34">
        <f t="shared" si="2"/>
        <v>0</v>
      </c>
      <c r="AU72" s="66" t="str">
        <f t="shared" si="5"/>
        <v>0 hs. 0 min.</v>
      </c>
      <c r="AV72" s="39"/>
      <c r="AW72" s="9"/>
      <c r="AX72" s="37">
        <f t="shared" si="6"/>
        <v>0</v>
      </c>
    </row>
    <row r="73" spans="1:50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7"/>
      <c r="AS73" s="189"/>
      <c r="AT73" s="34">
        <f t="shared" si="2"/>
        <v>0</v>
      </c>
      <c r="AU73" s="66" t="str">
        <f t="shared" si="5"/>
        <v>0 hs. 0 min.</v>
      </c>
      <c r="AV73" s="39"/>
      <c r="AW73" s="9"/>
      <c r="AX73" s="37">
        <f t="shared" si="6"/>
        <v>0</v>
      </c>
    </row>
    <row r="74" spans="1:50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7"/>
      <c r="AS74" s="189"/>
      <c r="AT74" s="34">
        <f t="shared" si="2"/>
        <v>0</v>
      </c>
      <c r="AU74" s="66" t="str">
        <f t="shared" si="5"/>
        <v>0 hs. 0 min.</v>
      </c>
      <c r="AV74" s="39"/>
      <c r="AW74" s="9"/>
      <c r="AX74" s="37">
        <f t="shared" si="6"/>
        <v>0</v>
      </c>
    </row>
    <row r="75" spans="1:50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7"/>
      <c r="AS75" s="189"/>
      <c r="AT75" s="34">
        <f t="shared" si="2"/>
        <v>0</v>
      </c>
      <c r="AU75" s="66" t="str">
        <f t="shared" si="5"/>
        <v>0 hs. 0 min.</v>
      </c>
      <c r="AV75" s="39"/>
      <c r="AW75" s="9"/>
      <c r="AX75" s="37">
        <f t="shared" si="6"/>
        <v>0</v>
      </c>
    </row>
    <row r="76" spans="1:50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7"/>
      <c r="AS76" s="189"/>
      <c r="AT76" s="34">
        <f t="shared" si="2"/>
        <v>0</v>
      </c>
      <c r="AU76" s="66" t="str">
        <f t="shared" si="5"/>
        <v>0 hs. 0 min.</v>
      </c>
      <c r="AV76" s="39"/>
      <c r="AW76" s="9"/>
      <c r="AX76" s="37">
        <f t="shared" si="6"/>
        <v>0</v>
      </c>
    </row>
    <row r="77" spans="1:50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7"/>
      <c r="AS77" s="189"/>
      <c r="AT77" s="34">
        <f t="shared" si="2"/>
        <v>0</v>
      </c>
      <c r="AU77" s="66" t="str">
        <f t="shared" si="5"/>
        <v>0 hs. 0 min.</v>
      </c>
      <c r="AV77" s="39"/>
      <c r="AW77" s="9"/>
      <c r="AX77" s="37">
        <f t="shared" si="6"/>
        <v>0</v>
      </c>
    </row>
    <row r="78" spans="1:50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7"/>
      <c r="AS78" s="189"/>
      <c r="AT78" s="34">
        <f t="shared" si="2"/>
        <v>0</v>
      </c>
      <c r="AU78" s="66" t="str">
        <f t="shared" si="5"/>
        <v>0 hs. 0 min.</v>
      </c>
      <c r="AV78" s="39"/>
      <c r="AW78" s="9"/>
      <c r="AX78" s="37">
        <f t="shared" si="6"/>
        <v>0</v>
      </c>
    </row>
    <row r="79" spans="1:50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7"/>
      <c r="AS79" s="189"/>
      <c r="AT79" s="34">
        <f t="shared" si="2"/>
        <v>0</v>
      </c>
      <c r="AU79" s="66" t="str">
        <f t="shared" si="5"/>
        <v>0 hs. 0 min.</v>
      </c>
      <c r="AV79" s="39"/>
      <c r="AW79" s="9"/>
      <c r="AX79" s="37">
        <f t="shared" si="6"/>
        <v>0</v>
      </c>
    </row>
    <row r="80" spans="1:50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7"/>
      <c r="AS80" s="189"/>
      <c r="AT80" s="34">
        <f t="shared" si="2"/>
        <v>0</v>
      </c>
      <c r="AU80" s="66" t="str">
        <f t="shared" si="5"/>
        <v>0 hs. 0 min.</v>
      </c>
      <c r="AV80" s="39"/>
      <c r="AW80" s="9"/>
      <c r="AX80" s="37">
        <f t="shared" si="6"/>
        <v>0</v>
      </c>
    </row>
    <row r="81" spans="1:50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7"/>
      <c r="AS81" s="189"/>
      <c r="AT81" s="34">
        <f t="shared" si="2"/>
        <v>0</v>
      </c>
      <c r="AU81" s="66" t="str">
        <f t="shared" si="5"/>
        <v>0 hs. 0 min.</v>
      </c>
      <c r="AV81" s="39"/>
      <c r="AW81" s="9"/>
      <c r="AX81" s="37">
        <f t="shared" si="6"/>
        <v>0</v>
      </c>
    </row>
    <row r="82" spans="1:50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7"/>
      <c r="AS82" s="189"/>
      <c r="AT82" s="34">
        <f t="shared" si="2"/>
        <v>0</v>
      </c>
      <c r="AU82" s="66" t="str">
        <f t="shared" si="5"/>
        <v>0 hs. 0 min.</v>
      </c>
      <c r="AV82" s="39"/>
      <c r="AW82" s="9"/>
      <c r="AX82" s="37">
        <f t="shared" si="6"/>
        <v>0</v>
      </c>
    </row>
    <row r="83" spans="1:50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7"/>
      <c r="AS83" s="189"/>
      <c r="AT83" s="34">
        <f t="shared" si="2"/>
        <v>0</v>
      </c>
      <c r="AU83" s="66" t="str">
        <f t="shared" si="5"/>
        <v>0 hs. 0 min.</v>
      </c>
      <c r="AV83" s="39"/>
      <c r="AW83" s="9"/>
      <c r="AX83" s="37">
        <f t="shared" si="6"/>
        <v>0</v>
      </c>
    </row>
    <row r="84" spans="1:50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7"/>
      <c r="AS84" s="189"/>
      <c r="AT84" s="34">
        <f t="shared" si="2"/>
        <v>0</v>
      </c>
      <c r="AU84" s="66" t="str">
        <f t="shared" si="5"/>
        <v>0 hs. 0 min.</v>
      </c>
      <c r="AV84" s="39"/>
      <c r="AW84" s="9"/>
      <c r="AX84" s="37">
        <f t="shared" si="6"/>
        <v>0</v>
      </c>
    </row>
    <row r="85" spans="1:50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7"/>
      <c r="AS85" s="189"/>
      <c r="AT85" s="34">
        <f t="shared" si="2"/>
        <v>0</v>
      </c>
      <c r="AU85" s="66" t="str">
        <f t="shared" si="5"/>
        <v>0 hs. 0 min.</v>
      </c>
      <c r="AV85" s="39"/>
      <c r="AW85" s="9"/>
      <c r="AX85" s="37">
        <f t="shared" si="6"/>
        <v>0</v>
      </c>
    </row>
    <row r="86" spans="1:50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7"/>
      <c r="AS86" s="189"/>
      <c r="AT86" s="34">
        <f t="shared" si="2"/>
        <v>0</v>
      </c>
      <c r="AU86" s="66" t="str">
        <f t="shared" si="5"/>
        <v>0 hs. 0 min.</v>
      </c>
      <c r="AV86" s="39"/>
      <c r="AW86" s="9"/>
      <c r="AX86" s="37">
        <f t="shared" si="6"/>
        <v>0</v>
      </c>
    </row>
    <row r="87" spans="1:50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7"/>
      <c r="AS87" s="189"/>
      <c r="AT87" s="34">
        <f t="shared" si="2"/>
        <v>0</v>
      </c>
      <c r="AU87" s="66" t="str">
        <f t="shared" si="5"/>
        <v>0 hs. 0 min.</v>
      </c>
      <c r="AV87" s="39"/>
      <c r="AW87" s="9"/>
      <c r="AX87" s="37">
        <f t="shared" si="6"/>
        <v>0</v>
      </c>
    </row>
    <row r="88" spans="1:50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7"/>
      <c r="AS88" s="189"/>
      <c r="AT88" s="34">
        <f t="shared" si="2"/>
        <v>0</v>
      </c>
      <c r="AU88" s="66" t="str">
        <f t="shared" si="5"/>
        <v>0 hs. 0 min.</v>
      </c>
      <c r="AV88" s="39"/>
      <c r="AW88" s="9"/>
      <c r="AX88" s="37">
        <f t="shared" si="6"/>
        <v>0</v>
      </c>
    </row>
    <row r="89" spans="1:50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7"/>
      <c r="AS89" s="189"/>
      <c r="AT89" s="34">
        <f t="shared" si="2"/>
        <v>0</v>
      </c>
      <c r="AU89" s="66" t="str">
        <f t="shared" si="5"/>
        <v>0 hs. 0 min.</v>
      </c>
      <c r="AV89" s="39"/>
      <c r="AW89" s="9"/>
      <c r="AX89" s="37">
        <f t="shared" si="6"/>
        <v>0</v>
      </c>
    </row>
    <row r="90" spans="1:50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7"/>
      <c r="AS90" s="189"/>
      <c r="AT90" s="34">
        <f t="shared" si="2"/>
        <v>0</v>
      </c>
      <c r="AU90" s="66" t="str">
        <f t="shared" si="5"/>
        <v>0 hs. 0 min.</v>
      </c>
      <c r="AV90" s="39"/>
      <c r="AW90" s="9"/>
      <c r="AX90" s="37">
        <f t="shared" si="6"/>
        <v>0</v>
      </c>
    </row>
    <row r="91" spans="1:50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7"/>
      <c r="AS91" s="189"/>
      <c r="AT91" s="34">
        <f t="shared" si="2"/>
        <v>0</v>
      </c>
      <c r="AU91" s="66" t="str">
        <f t="shared" si="5"/>
        <v>0 hs. 0 min.</v>
      </c>
      <c r="AV91" s="39"/>
      <c r="AW91" s="9"/>
      <c r="AX91" s="37">
        <f t="shared" si="6"/>
        <v>0</v>
      </c>
    </row>
    <row r="92" spans="1:50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7"/>
      <c r="AS92" s="189"/>
      <c r="AT92" s="34">
        <f t="shared" si="2"/>
        <v>0</v>
      </c>
      <c r="AU92" s="66" t="str">
        <f t="shared" si="5"/>
        <v>0 hs. 0 min.</v>
      </c>
      <c r="AV92" s="39"/>
      <c r="AW92" s="9"/>
      <c r="AX92" s="37">
        <f t="shared" si="6"/>
        <v>0</v>
      </c>
    </row>
    <row r="93" spans="1:50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7"/>
      <c r="AS93" s="189"/>
      <c r="AT93" s="34">
        <f t="shared" si="2"/>
        <v>0</v>
      </c>
      <c r="AU93" s="66" t="str">
        <f t="shared" si="5"/>
        <v>0 hs. 0 min.</v>
      </c>
      <c r="AV93" s="39"/>
      <c r="AW93" s="9"/>
      <c r="AX93" s="37">
        <f t="shared" si="6"/>
        <v>0</v>
      </c>
    </row>
    <row r="94" spans="1:50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7"/>
      <c r="AS94" s="189"/>
      <c r="AT94" s="34">
        <f t="shared" si="2"/>
        <v>0</v>
      </c>
      <c r="AU94" s="66" t="str">
        <f t="shared" si="5"/>
        <v>0 hs. 0 min.</v>
      </c>
      <c r="AV94" s="39"/>
      <c r="AW94" s="9"/>
      <c r="AX94" s="37">
        <f t="shared" si="6"/>
        <v>0</v>
      </c>
    </row>
    <row r="95" spans="1:50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7"/>
      <c r="AS95" s="189"/>
      <c r="AT95" s="34">
        <f t="shared" si="2"/>
        <v>0</v>
      </c>
      <c r="AU95" s="66" t="str">
        <f t="shared" si="5"/>
        <v>0 hs. 0 min.</v>
      </c>
      <c r="AV95" s="39"/>
      <c r="AW95" s="9"/>
      <c r="AX95" s="37">
        <f t="shared" si="6"/>
        <v>0</v>
      </c>
    </row>
    <row r="96" spans="1:50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7"/>
      <c r="AS96" s="189"/>
      <c r="AT96" s="34">
        <f t="shared" ref="AT96:AT131" si="7">+COUNTIF(D96:AR96,$AI$4)*($AJ$4+$AL$4/60)+COUNTIF(D96:AR96,$AI$5)*($AJ$5+$AL$5/60)+COUNTIF(D96:AR96,$AI$6)*($AJ$6+$AL$6/60)+COUNTIF(D96:AR96,$AI$7)*($AJ$7+$AL$7/60)+COUNTIF(D96:AR96,$AI$18)*($AJ$18+$AL$18/60)+COUNTIF(D96:AR96,$AI$19)*($AJ$19+$AL$19/60)+COUNTIF(D96:AR96,$AI$20)*($AJ$20+$AL$20/60)+COUNTIF(D96:AR96,$AI$21)*($AJ$21+$AL$21/60)+COUNTIF(D96:AR96,$AI$22)*($AJ$22+$AL$22/60)+COUNTIF(D96:AR96,$AI$23)*($AJ$23+$AL$23/60)+COUNTIF(D96:AR96,$AI$24)*($AJ$24+$AL$24/60)+COUNTIF(D96:AR96,$AI$25)*($AJ$25+$AL$25/60)+COUNTIF(D96:AR96,$AI$26)*($AJ$26+$AL$26/60)+COUNTIF(D96:AR96,$AI$27)*($AJ$27+$AL$27/60)</f>
        <v>0</v>
      </c>
      <c r="AU96" s="66" t="str">
        <f t="shared" si="5"/>
        <v>0 hs. 0 min.</v>
      </c>
      <c r="AV96" s="39"/>
      <c r="AW96" s="9"/>
      <c r="AX96" s="37">
        <f t="shared" si="6"/>
        <v>0</v>
      </c>
    </row>
    <row r="97" spans="1:50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7"/>
      <c r="AS97" s="189"/>
      <c r="AT97" s="34">
        <f t="shared" si="7"/>
        <v>0</v>
      </c>
      <c r="AU97" s="66" t="str">
        <f t="shared" si="5"/>
        <v>0 hs. 0 min.</v>
      </c>
      <c r="AV97" s="39"/>
      <c r="AW97" s="9"/>
      <c r="AX97" s="37">
        <f t="shared" si="6"/>
        <v>0</v>
      </c>
    </row>
    <row r="98" spans="1:50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7"/>
      <c r="AS98" s="189"/>
      <c r="AT98" s="34">
        <f t="shared" si="7"/>
        <v>0</v>
      </c>
      <c r="AU98" s="66" t="str">
        <f t="shared" si="5"/>
        <v>0 hs. 0 min.</v>
      </c>
      <c r="AV98" s="39"/>
      <c r="AW98" s="9"/>
      <c r="AX98" s="37">
        <f t="shared" si="6"/>
        <v>0</v>
      </c>
    </row>
    <row r="99" spans="1:50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7"/>
      <c r="AS99" s="189"/>
      <c r="AT99" s="34">
        <f t="shared" si="7"/>
        <v>0</v>
      </c>
      <c r="AU99" s="66" t="str">
        <f t="shared" si="5"/>
        <v>0 hs. 0 min.</v>
      </c>
      <c r="AV99" s="39"/>
      <c r="AW99" s="9"/>
      <c r="AX99" s="37">
        <f t="shared" si="6"/>
        <v>0</v>
      </c>
    </row>
    <row r="100" spans="1:50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7"/>
      <c r="AS100" s="189"/>
      <c r="AT100" s="34">
        <f t="shared" si="7"/>
        <v>0</v>
      </c>
      <c r="AU100" s="66" t="str">
        <f t="shared" si="5"/>
        <v>0 hs. 0 min.</v>
      </c>
      <c r="AV100" s="39"/>
      <c r="AW100" s="9"/>
      <c r="AX100" s="37">
        <f t="shared" si="6"/>
        <v>0</v>
      </c>
    </row>
    <row r="101" spans="1:50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7"/>
      <c r="AS101" s="189"/>
      <c r="AT101" s="34">
        <f t="shared" si="7"/>
        <v>0</v>
      </c>
      <c r="AU101" s="66" t="str">
        <f t="shared" si="5"/>
        <v>0 hs. 0 min.</v>
      </c>
      <c r="AV101" s="39"/>
      <c r="AW101" s="9"/>
      <c r="AX101" s="37">
        <f t="shared" si="6"/>
        <v>0</v>
      </c>
    </row>
    <row r="102" spans="1:50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7"/>
      <c r="AS102" s="189"/>
      <c r="AT102" s="34">
        <f t="shared" si="7"/>
        <v>0</v>
      </c>
      <c r="AU102" s="66" t="str">
        <f t="shared" si="5"/>
        <v>0 hs. 0 min.</v>
      </c>
      <c r="AV102" s="39"/>
      <c r="AW102" s="9"/>
      <c r="AX102" s="37">
        <f t="shared" si="6"/>
        <v>0</v>
      </c>
    </row>
    <row r="103" spans="1:50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7"/>
      <c r="AS103" s="189"/>
      <c r="AT103" s="34">
        <f t="shared" si="7"/>
        <v>0</v>
      </c>
      <c r="AU103" s="66" t="str">
        <f t="shared" si="5"/>
        <v>0 hs. 0 min.</v>
      </c>
      <c r="AV103" s="39"/>
      <c r="AW103" s="9"/>
      <c r="AX103" s="37">
        <f t="shared" si="6"/>
        <v>0</v>
      </c>
    </row>
    <row r="104" spans="1:50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7"/>
      <c r="AS104" s="189"/>
      <c r="AT104" s="34">
        <f t="shared" si="7"/>
        <v>0</v>
      </c>
      <c r="AU104" s="66" t="str">
        <f t="shared" si="5"/>
        <v>0 hs. 0 min.</v>
      </c>
      <c r="AV104" s="39"/>
      <c r="AW104" s="9"/>
      <c r="AX104" s="37">
        <f t="shared" si="6"/>
        <v>0</v>
      </c>
    </row>
    <row r="105" spans="1:50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7"/>
      <c r="AS105" s="189"/>
      <c r="AT105" s="34">
        <f t="shared" si="7"/>
        <v>0</v>
      </c>
      <c r="AU105" s="66" t="str">
        <f t="shared" si="5"/>
        <v>0 hs. 0 min.</v>
      </c>
      <c r="AV105" s="39"/>
      <c r="AW105" s="9"/>
      <c r="AX105" s="37">
        <f t="shared" si="6"/>
        <v>0</v>
      </c>
    </row>
    <row r="106" spans="1:50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7"/>
      <c r="AS106" s="189"/>
      <c r="AT106" s="34">
        <f t="shared" si="7"/>
        <v>0</v>
      </c>
      <c r="AU106" s="66" t="str">
        <f t="shared" si="5"/>
        <v>0 hs. 0 min.</v>
      </c>
      <c r="AV106" s="39"/>
      <c r="AW106" s="9"/>
      <c r="AX106" s="37">
        <f t="shared" si="6"/>
        <v>0</v>
      </c>
    </row>
    <row r="107" spans="1:50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7"/>
      <c r="AS107" s="189"/>
      <c r="AT107" s="34">
        <f t="shared" si="7"/>
        <v>0</v>
      </c>
      <c r="AU107" s="66" t="str">
        <f t="shared" si="5"/>
        <v>0 hs. 0 min.</v>
      </c>
      <c r="AV107" s="39"/>
      <c r="AW107" s="9"/>
      <c r="AX107" s="37">
        <f t="shared" si="6"/>
        <v>0</v>
      </c>
    </row>
    <row r="108" spans="1:50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7"/>
      <c r="AS108" s="189"/>
      <c r="AT108" s="34">
        <f t="shared" si="7"/>
        <v>0</v>
      </c>
      <c r="AU108" s="66" t="str">
        <f t="shared" si="5"/>
        <v>0 hs. 0 min.</v>
      </c>
      <c r="AV108" s="39"/>
      <c r="AW108" s="9"/>
      <c r="AX108" s="37">
        <f t="shared" si="6"/>
        <v>0</v>
      </c>
    </row>
    <row r="109" spans="1:50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7"/>
      <c r="AS109" s="189"/>
      <c r="AT109" s="34">
        <f t="shared" si="7"/>
        <v>0</v>
      </c>
      <c r="AU109" s="66" t="str">
        <f t="shared" si="5"/>
        <v>0 hs. 0 min.</v>
      </c>
      <c r="AV109" s="39"/>
      <c r="AW109" s="9"/>
      <c r="AX109" s="37">
        <f t="shared" si="6"/>
        <v>0</v>
      </c>
    </row>
    <row r="110" spans="1:50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7"/>
      <c r="AS110" s="189"/>
      <c r="AT110" s="34">
        <f t="shared" si="7"/>
        <v>0</v>
      </c>
      <c r="AU110" s="66" t="str">
        <f t="shared" si="5"/>
        <v>0 hs. 0 min.</v>
      </c>
      <c r="AV110" s="39"/>
      <c r="AW110" s="9"/>
      <c r="AX110" s="37">
        <f t="shared" si="6"/>
        <v>0</v>
      </c>
    </row>
    <row r="111" spans="1:50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7"/>
      <c r="AS111" s="189"/>
      <c r="AT111" s="34">
        <f t="shared" si="7"/>
        <v>0</v>
      </c>
      <c r="AU111" s="66" t="str">
        <f t="shared" si="5"/>
        <v>0 hs. 0 min.</v>
      </c>
      <c r="AV111" s="39"/>
      <c r="AW111" s="9"/>
      <c r="AX111" s="37">
        <f t="shared" si="6"/>
        <v>0</v>
      </c>
    </row>
    <row r="112" spans="1:50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7"/>
      <c r="AS112" s="189"/>
      <c r="AT112" s="34">
        <f t="shared" si="7"/>
        <v>0</v>
      </c>
      <c r="AU112" s="66" t="str">
        <f t="shared" si="5"/>
        <v>0 hs. 0 min.</v>
      </c>
      <c r="AV112" s="39"/>
      <c r="AW112" s="9"/>
      <c r="AX112" s="37">
        <f t="shared" si="6"/>
        <v>0</v>
      </c>
    </row>
    <row r="113" spans="1:50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7"/>
      <c r="AS113" s="189"/>
      <c r="AT113" s="34">
        <f t="shared" si="7"/>
        <v>0</v>
      </c>
      <c r="AU113" s="66" t="str">
        <f t="shared" si="5"/>
        <v>0 hs. 0 min.</v>
      </c>
      <c r="AV113" s="39"/>
      <c r="AW113" s="9"/>
      <c r="AX113" s="37">
        <f t="shared" si="6"/>
        <v>0</v>
      </c>
    </row>
    <row r="114" spans="1:50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7"/>
      <c r="AS114" s="189"/>
      <c r="AT114" s="34">
        <f t="shared" si="7"/>
        <v>0</v>
      </c>
      <c r="AU114" s="66" t="str">
        <f t="shared" si="5"/>
        <v>0 hs. 0 min.</v>
      </c>
      <c r="AV114" s="39"/>
      <c r="AW114" s="9"/>
      <c r="AX114" s="37">
        <f t="shared" si="6"/>
        <v>0</v>
      </c>
    </row>
    <row r="115" spans="1:50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7"/>
      <c r="AS115" s="189"/>
      <c r="AT115" s="34">
        <f t="shared" si="7"/>
        <v>0</v>
      </c>
      <c r="AU115" s="66" t="str">
        <f t="shared" si="5"/>
        <v>0 hs. 0 min.</v>
      </c>
      <c r="AV115" s="39"/>
      <c r="AW115" s="9"/>
      <c r="AX115" s="37">
        <f t="shared" si="6"/>
        <v>0</v>
      </c>
    </row>
    <row r="116" spans="1:50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7"/>
      <c r="AS116" s="189"/>
      <c r="AT116" s="34">
        <f t="shared" si="7"/>
        <v>0</v>
      </c>
      <c r="AU116" s="66" t="str">
        <f t="shared" si="5"/>
        <v>0 hs. 0 min.</v>
      </c>
      <c r="AV116" s="39"/>
      <c r="AW116" s="9"/>
      <c r="AX116" s="37">
        <f t="shared" si="6"/>
        <v>0</v>
      </c>
    </row>
    <row r="117" spans="1:50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7"/>
      <c r="AS117" s="189"/>
      <c r="AT117" s="34">
        <f t="shared" si="7"/>
        <v>0</v>
      </c>
      <c r="AU117" s="66" t="str">
        <f t="shared" si="5"/>
        <v>0 hs. 0 min.</v>
      </c>
      <c r="AV117" s="39"/>
      <c r="AW117" s="9"/>
      <c r="AX117" s="37">
        <f t="shared" si="6"/>
        <v>0</v>
      </c>
    </row>
    <row r="118" spans="1:50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7"/>
      <c r="AS118" s="189"/>
      <c r="AT118" s="34">
        <f t="shared" si="7"/>
        <v>0</v>
      </c>
      <c r="AU118" s="66" t="str">
        <f t="shared" si="5"/>
        <v>0 hs. 0 min.</v>
      </c>
      <c r="AV118" s="39"/>
      <c r="AW118" s="9"/>
      <c r="AX118" s="37">
        <f t="shared" si="6"/>
        <v>0</v>
      </c>
    </row>
    <row r="119" spans="1:50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7"/>
      <c r="AS119" s="189"/>
      <c r="AT119" s="34">
        <f t="shared" si="7"/>
        <v>0</v>
      </c>
      <c r="AU119" s="66" t="str">
        <f t="shared" si="5"/>
        <v>0 hs. 0 min.</v>
      </c>
      <c r="AV119" s="39"/>
      <c r="AW119" s="9"/>
      <c r="AX119" s="37">
        <f t="shared" si="6"/>
        <v>0</v>
      </c>
    </row>
    <row r="120" spans="1:50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7"/>
      <c r="AS120" s="189"/>
      <c r="AT120" s="34">
        <f t="shared" si="7"/>
        <v>0</v>
      </c>
      <c r="AU120" s="66" t="str">
        <f t="shared" si="5"/>
        <v>0 hs. 0 min.</v>
      </c>
      <c r="AV120" s="39"/>
      <c r="AW120" s="9"/>
      <c r="AX120" s="37">
        <f t="shared" si="6"/>
        <v>0</v>
      </c>
    </row>
    <row r="121" spans="1:50" x14ac:dyDescent="0.25">
      <c r="A121" s="14">
        <v>90</v>
      </c>
      <c r="B121" s="43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7"/>
      <c r="AS121" s="189"/>
      <c r="AT121" s="34">
        <f t="shared" si="7"/>
        <v>0</v>
      </c>
      <c r="AU121" s="66" t="str">
        <f t="shared" si="5"/>
        <v>0 hs. 0 min.</v>
      </c>
      <c r="AV121" s="39"/>
      <c r="AW121" s="9"/>
      <c r="AX121" s="37">
        <f t="shared" si="6"/>
        <v>0</v>
      </c>
    </row>
    <row r="122" spans="1:50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7"/>
      <c r="AS122" s="189"/>
      <c r="AT122" s="34">
        <f t="shared" si="7"/>
        <v>0</v>
      </c>
      <c r="AU122" s="66" t="str">
        <f t="shared" si="5"/>
        <v>0 hs. 0 min.</v>
      </c>
      <c r="AV122" s="39"/>
      <c r="AW122" s="9"/>
      <c r="AX122" s="37">
        <f t="shared" si="6"/>
        <v>0</v>
      </c>
    </row>
    <row r="123" spans="1:50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7"/>
      <c r="AS123" s="189"/>
      <c r="AT123" s="34">
        <f t="shared" si="7"/>
        <v>0</v>
      </c>
      <c r="AU123" s="66" t="str">
        <f t="shared" ref="AU123:AU131" si="8">CONCATENATE(INT(AT123)," hs. ",(MOD(INT(AT123*60),60))," min.")</f>
        <v>0 hs. 0 min.</v>
      </c>
      <c r="AV123" s="39"/>
      <c r="AW123" s="9"/>
      <c r="AX123" s="37">
        <f t="shared" ref="AX123:AX131" si="9">SUM(AT123,AU123,AV123,AW123)</f>
        <v>0</v>
      </c>
    </row>
    <row r="124" spans="1:50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7"/>
      <c r="AS124" s="189"/>
      <c r="AT124" s="34">
        <f t="shared" si="7"/>
        <v>0</v>
      </c>
      <c r="AU124" s="66" t="str">
        <f t="shared" si="8"/>
        <v>0 hs. 0 min.</v>
      </c>
      <c r="AV124" s="39"/>
      <c r="AW124" s="9"/>
      <c r="AX124" s="37">
        <f t="shared" si="9"/>
        <v>0</v>
      </c>
    </row>
    <row r="125" spans="1:50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7"/>
      <c r="AS125" s="189"/>
      <c r="AT125" s="34">
        <f t="shared" si="7"/>
        <v>0</v>
      </c>
      <c r="AU125" s="66" t="str">
        <f t="shared" si="8"/>
        <v>0 hs. 0 min.</v>
      </c>
      <c r="AV125" s="39"/>
      <c r="AW125" s="9"/>
      <c r="AX125" s="37">
        <f t="shared" si="9"/>
        <v>0</v>
      </c>
    </row>
    <row r="126" spans="1:50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7"/>
      <c r="AS126" s="189"/>
      <c r="AT126" s="34">
        <f t="shared" si="7"/>
        <v>0</v>
      </c>
      <c r="AU126" s="66" t="str">
        <f t="shared" si="8"/>
        <v>0 hs. 0 min.</v>
      </c>
      <c r="AV126" s="39"/>
      <c r="AW126" s="9"/>
      <c r="AX126" s="37">
        <f t="shared" si="9"/>
        <v>0</v>
      </c>
    </row>
    <row r="127" spans="1:50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7"/>
      <c r="AS127" s="189"/>
      <c r="AT127" s="34">
        <f t="shared" si="7"/>
        <v>0</v>
      </c>
      <c r="AU127" s="66" t="str">
        <f t="shared" si="8"/>
        <v>0 hs. 0 min.</v>
      </c>
      <c r="AV127" s="39"/>
      <c r="AW127" s="9"/>
      <c r="AX127" s="37">
        <f t="shared" si="9"/>
        <v>0</v>
      </c>
    </row>
    <row r="128" spans="1:50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7"/>
      <c r="AS128" s="189"/>
      <c r="AT128" s="34">
        <f t="shared" si="7"/>
        <v>0</v>
      </c>
      <c r="AU128" s="66" t="str">
        <f t="shared" si="8"/>
        <v>0 hs. 0 min.</v>
      </c>
      <c r="AV128" s="39"/>
      <c r="AW128" s="9"/>
      <c r="AX128" s="37">
        <f t="shared" si="9"/>
        <v>0</v>
      </c>
    </row>
    <row r="129" spans="1:50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7"/>
      <c r="AS129" s="189"/>
      <c r="AT129" s="34">
        <f t="shared" si="7"/>
        <v>0</v>
      </c>
      <c r="AU129" s="66" t="str">
        <f t="shared" si="8"/>
        <v>0 hs. 0 min.</v>
      </c>
      <c r="AV129" s="39"/>
      <c r="AW129" s="9"/>
      <c r="AX129" s="37">
        <f t="shared" si="9"/>
        <v>0</v>
      </c>
    </row>
    <row r="130" spans="1:50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7"/>
      <c r="AS130" s="189"/>
      <c r="AT130" s="34">
        <f t="shared" si="7"/>
        <v>0</v>
      </c>
      <c r="AU130" s="66" t="str">
        <f t="shared" si="8"/>
        <v>0 hs. 0 min.</v>
      </c>
      <c r="AV130" s="39"/>
      <c r="AW130" s="9"/>
      <c r="AX130" s="37">
        <f t="shared" si="9"/>
        <v>0</v>
      </c>
    </row>
    <row r="131" spans="1:50" ht="15.75" thickBot="1" x14ac:dyDescent="0.3">
      <c r="A131" s="14">
        <v>100</v>
      </c>
      <c r="B131" s="44"/>
      <c r="C131" s="28"/>
      <c r="D131" s="45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8"/>
      <c r="AS131" s="189"/>
      <c r="AT131" s="35">
        <f t="shared" si="7"/>
        <v>0</v>
      </c>
      <c r="AU131" s="67" t="str">
        <f t="shared" si="8"/>
        <v>0 hs. 0 min.</v>
      </c>
      <c r="AV131" s="40"/>
      <c r="AW131" s="10"/>
      <c r="AX131" s="38">
        <f t="shared" si="9"/>
        <v>0</v>
      </c>
    </row>
    <row r="132" spans="1:50" x14ac:dyDescent="0.25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</row>
    <row r="133" spans="1:50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50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50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50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50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50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50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50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50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50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50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50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0GDQsncoActoYhAZC1M8BZYMWfABVhTpA5lkViIXxET8Q3iU4Qg6R2sidVBSHbgeHlUr+GcXziZYhCa82vwXpA==" saltValue="JTpDXDPoT8dA2Ol040DGcw==" spinCount="100000" sheet="1" objects="1" scenarios="1"/>
  <mergeCells count="155">
    <mergeCell ref="AN11:AO11"/>
    <mergeCell ref="AN12:AO12"/>
    <mergeCell ref="AN13:AO13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E14:AH14"/>
    <mergeCell ref="AE15:AH15"/>
    <mergeCell ref="AE16:AH16"/>
    <mergeCell ref="AN8:AO8"/>
    <mergeCell ref="AN9:AO9"/>
    <mergeCell ref="AN10:AO10"/>
    <mergeCell ref="AT29:AT30"/>
    <mergeCell ref="AU29:AU30"/>
    <mergeCell ref="AE2:AI2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L3:AM3"/>
    <mergeCell ref="AJ3:AK3"/>
    <mergeCell ref="AN3:AO3"/>
    <mergeCell ref="AN2:AQ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P3:AQ3"/>
    <mergeCell ref="AN4:AO4"/>
    <mergeCell ref="AN5:AO5"/>
    <mergeCell ref="AN6:AO6"/>
    <mergeCell ref="AN7:AO7"/>
    <mergeCell ref="AP4:AQ4"/>
    <mergeCell ref="AP5:AQ5"/>
    <mergeCell ref="AP6:AQ6"/>
    <mergeCell ref="AJ4:AK4"/>
    <mergeCell ref="AJ5:AK5"/>
    <mergeCell ref="AJ6:AK6"/>
    <mergeCell ref="AJ7:AK7"/>
    <mergeCell ref="AJ18:AK18"/>
    <mergeCell ref="AP7:AQ7"/>
    <mergeCell ref="AP18:AQ18"/>
    <mergeCell ref="AP19:AQ19"/>
    <mergeCell ref="AP20:AQ20"/>
    <mergeCell ref="AL4:AM4"/>
    <mergeCell ref="AL5:AM5"/>
    <mergeCell ref="AL6:AM6"/>
    <mergeCell ref="AL7:AM7"/>
    <mergeCell ref="AL18:AM18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E24:AH24"/>
    <mergeCell ref="AJ24:AK24"/>
    <mergeCell ref="AL24:AM24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10" priority="8" stopIfTrue="1" operator="containsText" text="domingo">
      <formula>NOT(ISERROR(SEARCH("domingo",AY30)))</formula>
    </cfRule>
  </conditionalFormatting>
  <conditionalFormatting sqref="D30:AR30">
    <cfRule type="expression" dxfId="9" priority="9" stopIfTrue="1">
      <formula>NOT(MONTH(D30)=$O$28)</formula>
    </cfRule>
    <cfRule type="expression" dxfId="8" priority="10" stopIfTrue="1">
      <formula>COUNTIF(Festivos,D30)&gt;0.9</formula>
    </cfRule>
    <cfRule type="expression" dxfId="7" priority="11" stopIfTrue="1">
      <formula>IF(WEEKDAY(D30)=1,TRUE,FALSE)</formula>
    </cfRule>
  </conditionalFormatting>
  <conditionalFormatting sqref="D29:AS29">
    <cfRule type="expression" dxfId="6" priority="12" stopIfTrue="1">
      <formula>NOT(MONTH(D29)=$O$28)</formula>
    </cfRule>
  </conditionalFormatting>
  <conditionalFormatting sqref="T35">
    <cfRule type="cellIs" dxfId="5" priority="6" operator="equal">
      <formula>"D"</formula>
    </cfRule>
  </conditionalFormatting>
  <conditionalFormatting sqref="D32:AR131">
    <cfRule type="cellIs" dxfId="4" priority="1" operator="equal">
      <formula>$AI$22</formula>
    </cfRule>
    <cfRule type="cellIs" dxfId="3" priority="2" operator="equal">
      <formula>$AI$22</formula>
    </cfRule>
    <cfRule type="cellIs" dxfId="2" priority="3" operator="equal">
      <formula>$AI$22</formula>
    </cfRule>
    <cfRule type="cellIs" dxfId="1" priority="4" operator="equal">
      <formula>$AI$21</formula>
    </cfRule>
    <cfRule type="cellIs" dxfId="0" priority="5" operator="equal">
      <formula>$AI$20</formula>
    </cfRule>
  </conditionalFormatting>
  <dataValidations count="6">
    <dataValidation operator="equal" allowBlank="1" showInputMessage="1" showErrorMessage="1" sqref="AZ28:BC28 S28" xr:uid="{00000000-0002-0000-0000-000000000000}"/>
    <dataValidation type="whole" operator="equal" allowBlank="1" showInputMessage="1" showErrorMessage="1" sqref="Q24 Q26" xr:uid="{00000000-0002-0000-0000-000001000000}">
      <formula1>4444</formula1>
    </dataValidation>
    <dataValidation errorStyle="information" allowBlank="1" showInputMessage="1" showErrorMessage="1" sqref="D28 H28" xr:uid="{00000000-0002-0000-0000-000002000000}"/>
    <dataValidation type="whole" operator="lessThanOrEqual" allowBlank="1" showInputMessage="1" showErrorMessage="1" error="Introducir el número del mes:_x000a_desde el mes 1 hasta el 12_x000a_(Enero a Diciembre)_x000a_" sqref="O28:R28" xr:uid="{00000000-0002-0000-0000-000003000000}">
      <formula1>12</formula1>
    </dataValidation>
    <dataValidation type="list" allowBlank="1" showInputMessage="1" showErrorMessage="1" sqref="D31" xr:uid="{00000000-0002-0000-0000-000004000000}">
      <formula1>$AT$22:$AT$28</formula1>
    </dataValidation>
    <dataValidation type="list" allowBlank="1" showInputMessage="1" showErrorMessage="1" sqref="D32:AR131" xr:uid="{00000000-0002-0000-0000-000005000000}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2018-04-06T21:33:02Z</dcterms:modified>
</cp:coreProperties>
</file>