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drawings/drawing2.xml" ContentType="application/vnd.openxmlformats-officedocument.drawing+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xl/charts/chart24.xml" ContentType="application/vnd.openxmlformats-officedocument.drawingml.chart+xml"/>
  <Override PartName="/xl/charts/style24.xml" ContentType="application/vnd.ms-office.chartstyle+xml"/>
  <Override PartName="/xl/charts/colors24.xml" ContentType="application/vnd.ms-office.chartcolorstyle+xml"/>
  <Override PartName="/xl/charts/chart25.xml" ContentType="application/vnd.openxmlformats-officedocument.drawingml.chart+xml"/>
  <Override PartName="/xl/charts/style25.xml" ContentType="application/vnd.ms-office.chartstyle+xml"/>
  <Override PartName="/xl/charts/colors25.xml" ContentType="application/vnd.ms-office.chartcolorstyle+xml"/>
  <Override PartName="/xl/charts/chart26.xml" ContentType="application/vnd.openxmlformats-officedocument.drawingml.chart+xml"/>
  <Override PartName="/xl/charts/style26.xml" ContentType="application/vnd.ms-office.chartstyle+xml"/>
  <Override PartName="/xl/charts/colors26.xml" ContentType="application/vnd.ms-office.chartcolorstyle+xml"/>
  <Override PartName="/xl/charts/chart27.xml" ContentType="application/vnd.openxmlformats-officedocument.drawingml.chart+xml"/>
  <Override PartName="/xl/charts/style27.xml" ContentType="application/vnd.ms-office.chartstyle+xml"/>
  <Override PartName="/xl/charts/colors27.xml" ContentType="application/vnd.ms-office.chartcolorstyle+xml"/>
  <Override PartName="/xl/charts/chart28.xml" ContentType="application/vnd.openxmlformats-officedocument.drawingml.chart+xml"/>
  <Override PartName="/xl/charts/style28.xml" ContentType="application/vnd.ms-office.chartstyle+xml"/>
  <Override PartName="/xl/charts/colors28.xml" ContentType="application/vnd.ms-office.chartcolorstyle+xml"/>
  <Override PartName="/xl/charts/chart29.xml" ContentType="application/vnd.openxmlformats-officedocument.drawingml.chart+xml"/>
  <Override PartName="/xl/charts/style29.xml" ContentType="application/vnd.ms-office.chartstyle+xml"/>
  <Override PartName="/xl/charts/colors29.xml" ContentType="application/vnd.ms-office.chartcolorstyle+xml"/>
  <Override PartName="/xl/charts/chart30.xml" ContentType="application/vnd.openxmlformats-officedocument.drawingml.chart+xml"/>
  <Override PartName="/xl/charts/style30.xml" ContentType="application/vnd.ms-office.chartstyle+xml"/>
  <Override PartName="/xl/charts/colors30.xml" ContentType="application/vnd.ms-office.chartcolorstyle+xml"/>
  <Override PartName="/xl/charts/chart31.xml" ContentType="application/vnd.openxmlformats-officedocument.drawingml.chart+xml"/>
  <Override PartName="/xl/charts/style31.xml" ContentType="application/vnd.ms-office.chartstyle+xml"/>
  <Override PartName="/xl/charts/colors31.xml" ContentType="application/vnd.ms-office.chartcolorstyle+xml"/>
  <Override PartName="/xl/charts/chart32.xml" ContentType="application/vnd.openxmlformats-officedocument.drawingml.chart+xml"/>
  <Override PartName="/xl/charts/style32.xml" ContentType="application/vnd.ms-office.chartstyle+xml"/>
  <Override PartName="/xl/charts/colors32.xml" ContentType="application/vnd.ms-office.chartcolorstyle+xml"/>
  <Override PartName="/xl/charts/chart33.xml" ContentType="application/vnd.openxmlformats-officedocument.drawingml.chart+xml"/>
  <Override PartName="/xl/charts/style33.xml" ContentType="application/vnd.ms-office.chartstyle+xml"/>
  <Override PartName="/xl/charts/colors33.xml" ContentType="application/vnd.ms-office.chartcolorstyle+xml"/>
  <Override PartName="/xl/charts/chart34.xml" ContentType="application/vnd.openxmlformats-officedocument.drawingml.chart+xml"/>
  <Override PartName="/xl/charts/style34.xml" ContentType="application/vnd.ms-office.chartstyle+xml"/>
  <Override PartName="/xl/charts/colors34.xml" ContentType="application/vnd.ms-office.chartcolorstyle+xml"/>
  <Override PartName="/xl/charts/chart35.xml" ContentType="application/vnd.openxmlformats-officedocument.drawingml.chart+xml"/>
  <Override PartName="/xl/charts/style35.xml" ContentType="application/vnd.ms-office.chartstyle+xml"/>
  <Override PartName="/xl/charts/colors35.xml" ContentType="application/vnd.ms-office.chartcolorstyle+xml"/>
  <Override PartName="/xl/charts/chart36.xml" ContentType="application/vnd.openxmlformats-officedocument.drawingml.chart+xml"/>
  <Override PartName="/xl/charts/style36.xml" ContentType="application/vnd.ms-office.chartstyle+xml"/>
  <Override PartName="/xl/charts/colors36.xml" ContentType="application/vnd.ms-office.chartcolorstyle+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autoCompressPictures="0"/>
  <mc:AlternateContent xmlns:mc="http://schemas.openxmlformats.org/markup-compatibility/2006">
    <mc:Choice Requires="x15">
      <x15ac:absPath xmlns:x15ac="http://schemas.microsoft.com/office/spreadsheetml/2010/11/ac" url="C:\Users\CALIDAD\Documents\"/>
    </mc:Choice>
  </mc:AlternateContent>
  <bookViews>
    <workbookView xWindow="0" yWindow="0" windowWidth="20490" windowHeight="7755" firstSheet="3" activeTab="3"/>
  </bookViews>
  <sheets>
    <sheet name="MATRIZ ASITENCIAL " sheetId="1" r:id="rId1"/>
    <sheet name="TENDENCIAS  HOSP" sheetId="15" r:id="rId2"/>
    <sheet name="TENDENCIAS  UCI" sheetId="10" r:id="rId3"/>
    <sheet name="DATOS HOSP " sheetId="2" r:id="rId4"/>
    <sheet name="Hoja1" sheetId="16" r:id="rId5"/>
    <sheet name="DATOS UCI" sheetId="5" r:id="rId6"/>
    <sheet name="INDICADORES" sheetId="8" r:id="rId7"/>
    <sheet name="INDICADORES DE  RIESGO" sheetId="7" r:id="rId8"/>
    <sheet name="PRESUPUESTO" sheetId="9" r:id="rId9"/>
  </sheets>
  <externalReferences>
    <externalReference r:id="rId10"/>
  </externalReferences>
  <calcPr calcId="152511" refMode="R1C1"/>
</workbook>
</file>

<file path=xl/calcChain.xml><?xml version="1.0" encoding="utf-8"?>
<calcChain xmlns="http://schemas.openxmlformats.org/spreadsheetml/2006/main">
  <c r="H33" i="8" l="1"/>
  <c r="F33" i="8"/>
  <c r="G33" i="8"/>
  <c r="G24" i="8"/>
  <c r="P48" i="5"/>
  <c r="P48" i="2"/>
  <c r="P98" i="7"/>
  <c r="N61" i="7" l="1"/>
  <c r="M483" i="1" l="1"/>
  <c r="M345" i="1"/>
  <c r="N98" i="7" l="1"/>
  <c r="N48" i="2" l="1"/>
  <c r="Q53" i="1" l="1"/>
  <c r="L501" i="1" l="1"/>
  <c r="L448" i="1"/>
  <c r="L400" i="1"/>
  <c r="L374" i="1"/>
  <c r="Z95" i="7" l="1"/>
  <c r="X95" i="7"/>
  <c r="V95" i="7"/>
  <c r="T95" i="7"/>
  <c r="R95" i="7"/>
  <c r="P95" i="7"/>
  <c r="N95" i="7"/>
  <c r="L95" i="7"/>
  <c r="J95" i="7"/>
  <c r="H95" i="7"/>
  <c r="F95" i="7"/>
  <c r="D95" i="7"/>
  <c r="Z13" i="7"/>
  <c r="X13" i="7"/>
  <c r="V13" i="7"/>
  <c r="T13" i="7"/>
  <c r="R13" i="7"/>
  <c r="P13" i="7"/>
  <c r="N13" i="7"/>
  <c r="L13" i="7"/>
  <c r="J13" i="7"/>
  <c r="H13" i="7"/>
  <c r="F13" i="7"/>
  <c r="D13" i="7"/>
  <c r="Z155" i="7" l="1"/>
  <c r="X155" i="7"/>
  <c r="V155" i="7"/>
  <c r="T155" i="7"/>
  <c r="R155" i="7"/>
  <c r="P155" i="7"/>
  <c r="N155" i="7"/>
  <c r="L155" i="7"/>
  <c r="J155" i="7"/>
  <c r="H155" i="7"/>
  <c r="F155" i="7"/>
  <c r="D155" i="7"/>
  <c r="Z152" i="7"/>
  <c r="X152" i="7"/>
  <c r="V152" i="7"/>
  <c r="T152" i="7"/>
  <c r="R152" i="7"/>
  <c r="P152" i="7"/>
  <c r="N152" i="7"/>
  <c r="L152" i="7"/>
  <c r="J152" i="7"/>
  <c r="H152" i="7"/>
  <c r="F152" i="7"/>
  <c r="D152" i="7"/>
  <c r="Z149" i="7"/>
  <c r="X149" i="7"/>
  <c r="V149" i="7"/>
  <c r="T149" i="7"/>
  <c r="R149" i="7"/>
  <c r="P149" i="7"/>
  <c r="N149" i="7"/>
  <c r="L149" i="7"/>
  <c r="J149" i="7"/>
  <c r="H149" i="7"/>
  <c r="F149" i="7"/>
  <c r="D149" i="7"/>
  <c r="Z146" i="7"/>
  <c r="X146" i="7"/>
  <c r="V146" i="7"/>
  <c r="T146" i="7"/>
  <c r="R146" i="7"/>
  <c r="P146" i="7"/>
  <c r="N146" i="7"/>
  <c r="L146" i="7"/>
  <c r="J146" i="7"/>
  <c r="Z143" i="7"/>
  <c r="X143" i="7"/>
  <c r="V143" i="7"/>
  <c r="T143" i="7"/>
  <c r="R143" i="7"/>
  <c r="H143" i="7"/>
  <c r="F143" i="7"/>
  <c r="D143" i="7"/>
  <c r="Z140" i="7"/>
  <c r="X140" i="7"/>
  <c r="V140" i="7"/>
  <c r="T140" i="7"/>
  <c r="R140" i="7"/>
  <c r="P140" i="7"/>
  <c r="N140" i="7"/>
  <c r="L140" i="7"/>
  <c r="J140" i="7"/>
  <c r="H140" i="7"/>
  <c r="F140" i="7"/>
  <c r="D140" i="7"/>
  <c r="Z137" i="7"/>
  <c r="X137" i="7"/>
  <c r="V137" i="7"/>
  <c r="T137" i="7"/>
  <c r="R137" i="7"/>
  <c r="P137" i="7"/>
  <c r="N137" i="7"/>
  <c r="L137" i="7"/>
  <c r="J137" i="7"/>
  <c r="Z134" i="7"/>
  <c r="X134" i="7"/>
  <c r="V134" i="7"/>
  <c r="T134" i="7"/>
  <c r="R134" i="7"/>
  <c r="L134" i="7"/>
  <c r="H134" i="7"/>
  <c r="F134" i="7"/>
  <c r="D134" i="7"/>
  <c r="Z128" i="7"/>
  <c r="X128" i="7"/>
  <c r="V128" i="7"/>
  <c r="T128" i="7"/>
  <c r="R128" i="7"/>
  <c r="P128" i="7"/>
  <c r="N128" i="7"/>
  <c r="L128" i="7"/>
  <c r="J128" i="7"/>
  <c r="H128" i="7"/>
  <c r="F128" i="7"/>
  <c r="Z131" i="7"/>
  <c r="X131" i="7"/>
  <c r="V131" i="7"/>
  <c r="T131" i="7"/>
  <c r="R131" i="7"/>
  <c r="P131" i="7"/>
  <c r="N131" i="7"/>
  <c r="L131" i="7"/>
  <c r="J131" i="7"/>
  <c r="Z125" i="7"/>
  <c r="X125" i="7"/>
  <c r="V125" i="7"/>
  <c r="T125" i="7"/>
  <c r="R125" i="7"/>
  <c r="P125" i="7"/>
  <c r="N125" i="7"/>
  <c r="J125" i="7"/>
  <c r="H125" i="7"/>
  <c r="F125" i="7"/>
  <c r="D125" i="7"/>
  <c r="Z122" i="7"/>
  <c r="X122" i="7"/>
  <c r="V122" i="7"/>
  <c r="T122" i="7"/>
  <c r="R122" i="7"/>
  <c r="P122" i="7"/>
  <c r="N122" i="7"/>
  <c r="L122" i="7"/>
  <c r="J122" i="7"/>
  <c r="Z119" i="7" l="1"/>
  <c r="X119" i="7"/>
  <c r="V119" i="7"/>
  <c r="T119" i="7"/>
  <c r="R119" i="7"/>
  <c r="P119" i="7"/>
  <c r="N119" i="7"/>
  <c r="L119" i="7"/>
  <c r="J119" i="7"/>
  <c r="Z116" i="7" l="1"/>
  <c r="X116" i="7"/>
  <c r="V116" i="7"/>
  <c r="T116" i="7"/>
  <c r="R116" i="7"/>
  <c r="P116" i="7"/>
  <c r="N116" i="7"/>
  <c r="L116" i="7"/>
  <c r="J116" i="7"/>
  <c r="Z113" i="7"/>
  <c r="X113" i="7"/>
  <c r="V113" i="7"/>
  <c r="T113" i="7"/>
  <c r="R113" i="7"/>
  <c r="P113" i="7"/>
  <c r="N113" i="7"/>
  <c r="L113" i="7"/>
  <c r="J113" i="7"/>
  <c r="Z110" i="7"/>
  <c r="X110" i="7"/>
  <c r="V110" i="7"/>
  <c r="T110" i="7"/>
  <c r="R110" i="7"/>
  <c r="P110" i="7"/>
  <c r="N110" i="7"/>
  <c r="L110" i="7"/>
  <c r="J110" i="7"/>
  <c r="Z107" i="7"/>
  <c r="X107" i="7"/>
  <c r="V107" i="7"/>
  <c r="T107" i="7"/>
  <c r="R107" i="7"/>
  <c r="P107" i="7"/>
  <c r="N107" i="7"/>
  <c r="L107" i="7"/>
  <c r="J107" i="7"/>
  <c r="Z101" i="7"/>
  <c r="X101" i="7"/>
  <c r="V101" i="7"/>
  <c r="T101" i="7"/>
  <c r="R101" i="7"/>
  <c r="P101" i="7"/>
  <c r="N101" i="7"/>
  <c r="L101" i="7"/>
  <c r="J101" i="7"/>
  <c r="Z104" i="7"/>
  <c r="X104" i="7"/>
  <c r="V104" i="7"/>
  <c r="T104" i="7"/>
  <c r="R104" i="7"/>
  <c r="P104" i="7"/>
  <c r="N104" i="7"/>
  <c r="L104" i="7"/>
  <c r="J104" i="7"/>
  <c r="Z89" i="7"/>
  <c r="X89" i="7"/>
  <c r="V89" i="7"/>
  <c r="T89" i="7"/>
  <c r="R89" i="7"/>
  <c r="P89" i="7"/>
  <c r="N89" i="7"/>
  <c r="L89" i="7"/>
  <c r="J89" i="7"/>
  <c r="H89" i="7"/>
  <c r="F89" i="7"/>
  <c r="F49" i="7"/>
  <c r="Z49" i="7"/>
  <c r="X49" i="7"/>
  <c r="V49" i="7"/>
  <c r="T49" i="7"/>
  <c r="R49" i="7"/>
  <c r="P49" i="7"/>
  <c r="N49" i="7"/>
  <c r="L49" i="7"/>
  <c r="J49" i="7"/>
  <c r="H49" i="7"/>
  <c r="E6" i="8" l="1"/>
  <c r="AA10" i="10" l="1"/>
  <c r="Z10" i="10"/>
  <c r="Y10" i="10"/>
  <c r="X10" i="10"/>
  <c r="W10" i="10"/>
  <c r="R10" i="10"/>
  <c r="Q10" i="10"/>
  <c r="P10" i="10"/>
  <c r="AA9" i="10"/>
  <c r="Z9" i="10"/>
  <c r="Y9" i="10"/>
  <c r="X9" i="10"/>
  <c r="W9" i="10"/>
  <c r="R9" i="10"/>
  <c r="Q9" i="10"/>
  <c r="P9" i="10"/>
  <c r="AA8" i="10"/>
  <c r="Z8" i="10"/>
  <c r="Y8" i="10"/>
  <c r="X8" i="10"/>
  <c r="W8" i="10"/>
  <c r="R8" i="10"/>
  <c r="Q8" i="10"/>
  <c r="P8" i="10"/>
  <c r="AA7" i="10"/>
  <c r="Z7" i="10"/>
  <c r="Y7" i="10"/>
  <c r="X7" i="10"/>
  <c r="W7" i="10"/>
  <c r="R7" i="10"/>
  <c r="Q7" i="10"/>
  <c r="P7" i="10"/>
  <c r="AA6" i="10"/>
  <c r="Z6" i="10"/>
  <c r="Y6" i="10"/>
  <c r="X6" i="10"/>
  <c r="W6" i="10"/>
  <c r="R6" i="10"/>
  <c r="Q6" i="10"/>
  <c r="P6" i="10"/>
  <c r="AA5" i="10"/>
  <c r="Z5" i="10"/>
  <c r="Y5" i="10"/>
  <c r="X5" i="10"/>
  <c r="W5" i="10"/>
  <c r="R5" i="10"/>
  <c r="Q5" i="10"/>
  <c r="P5" i="10"/>
  <c r="AA4" i="10"/>
  <c r="Z4" i="10"/>
  <c r="Y4" i="10"/>
  <c r="X4" i="10"/>
  <c r="W4" i="10"/>
  <c r="R4" i="10"/>
  <c r="Q4" i="10"/>
  <c r="AA3" i="10"/>
  <c r="Z3" i="10"/>
  <c r="Y3" i="10"/>
  <c r="X3" i="10"/>
  <c r="W3" i="10"/>
  <c r="R3" i="10"/>
  <c r="Q3" i="10"/>
  <c r="AA2" i="10"/>
  <c r="Z2" i="10"/>
  <c r="Y2" i="10"/>
  <c r="X2" i="10"/>
  <c r="W2" i="10"/>
  <c r="R2" i="10"/>
  <c r="Q2" i="10"/>
  <c r="P2" i="10"/>
  <c r="AA10" i="15"/>
  <c r="Z10" i="15"/>
  <c r="Y10" i="15"/>
  <c r="X10" i="15"/>
  <c r="W10" i="15"/>
  <c r="R10" i="15"/>
  <c r="Q10" i="15"/>
  <c r="P10" i="15"/>
  <c r="AA9" i="15"/>
  <c r="Z9" i="15"/>
  <c r="Y9" i="15"/>
  <c r="X9" i="15"/>
  <c r="W9" i="15"/>
  <c r="R9" i="15"/>
  <c r="Q9" i="15"/>
  <c r="P9" i="15"/>
  <c r="AA8" i="15"/>
  <c r="Z8" i="15"/>
  <c r="Y8" i="15"/>
  <c r="X8" i="15"/>
  <c r="W8" i="15"/>
  <c r="R8" i="15"/>
  <c r="Q8" i="15"/>
  <c r="P8" i="15"/>
  <c r="AA7" i="15"/>
  <c r="Z7" i="15"/>
  <c r="Y7" i="15"/>
  <c r="X7" i="15"/>
  <c r="W7" i="15"/>
  <c r="R7" i="15"/>
  <c r="Q7" i="15"/>
  <c r="P7" i="15"/>
  <c r="AA6" i="15"/>
  <c r="Z6" i="15"/>
  <c r="Y6" i="15"/>
  <c r="X6" i="15"/>
  <c r="W6" i="15"/>
  <c r="R6" i="15"/>
  <c r="Q6" i="15"/>
  <c r="P6" i="15"/>
  <c r="AA5" i="15"/>
  <c r="Z5" i="15"/>
  <c r="Y5" i="15"/>
  <c r="X5" i="15"/>
  <c r="W5" i="15"/>
  <c r="R5" i="15"/>
  <c r="Q5" i="15"/>
  <c r="P5" i="15"/>
  <c r="AA4" i="15"/>
  <c r="Z4" i="15"/>
  <c r="Y4" i="15"/>
  <c r="X4" i="15"/>
  <c r="W4" i="15"/>
  <c r="R4" i="15"/>
  <c r="Q4" i="15"/>
  <c r="P4" i="15"/>
  <c r="AA3" i="15"/>
  <c r="Z3" i="15"/>
  <c r="Y3" i="15"/>
  <c r="X3" i="15"/>
  <c r="W3" i="15"/>
  <c r="R3" i="15"/>
  <c r="Q3" i="15"/>
  <c r="P3" i="15"/>
  <c r="AA2" i="15"/>
  <c r="Z2" i="15"/>
  <c r="Y2" i="15"/>
  <c r="X2" i="15"/>
  <c r="W2" i="15"/>
  <c r="R2" i="15"/>
  <c r="Q2" i="15"/>
  <c r="P2" i="15"/>
  <c r="H196" i="7" l="1"/>
  <c r="J196" i="7"/>
  <c r="L196" i="7"/>
  <c r="N196" i="7"/>
  <c r="P196" i="7"/>
  <c r="R196" i="7"/>
  <c r="T196" i="7"/>
  <c r="V196" i="7"/>
  <c r="X196" i="7"/>
  <c r="Z196" i="7"/>
  <c r="H192" i="7"/>
  <c r="J192" i="7"/>
  <c r="L192" i="7"/>
  <c r="N192" i="7"/>
  <c r="P192" i="7"/>
  <c r="R192" i="7"/>
  <c r="T192" i="7"/>
  <c r="V192" i="7"/>
  <c r="X192" i="7"/>
  <c r="Z192" i="7"/>
  <c r="H245" i="5" l="1"/>
  <c r="N48" i="8" l="1"/>
  <c r="N47" i="8"/>
  <c r="N42" i="8"/>
  <c r="N41" i="8"/>
  <c r="N39" i="8"/>
  <c r="H99" i="2"/>
  <c r="H103" i="2"/>
  <c r="H37" i="2" l="1"/>
  <c r="J37" i="2"/>
  <c r="L37" i="2"/>
  <c r="N37" i="2"/>
  <c r="P37" i="2"/>
  <c r="R37" i="2"/>
  <c r="T37" i="2"/>
  <c r="V37" i="2"/>
  <c r="X37" i="2"/>
  <c r="Z37" i="2"/>
  <c r="I30" i="2"/>
  <c r="I35" i="2" s="1"/>
  <c r="I37" i="2" s="1"/>
  <c r="K30" i="2"/>
  <c r="K35" i="2" s="1"/>
  <c r="K37" i="2" s="1"/>
  <c r="M30" i="2"/>
  <c r="M35" i="2" s="1"/>
  <c r="M37" i="2" s="1"/>
  <c r="O30" i="2"/>
  <c r="O35" i="2" s="1"/>
  <c r="O37" i="2" s="1"/>
  <c r="Q30" i="2"/>
  <c r="Q35" i="2" s="1"/>
  <c r="Q37" i="2" s="1"/>
  <c r="S30" i="2"/>
  <c r="S35" i="2" s="1"/>
  <c r="S37" i="2" s="1"/>
  <c r="U30" i="2"/>
  <c r="U35" i="2" s="1"/>
  <c r="U37" i="2" s="1"/>
  <c r="W30" i="2"/>
  <c r="W35" i="2" s="1"/>
  <c r="W37" i="2" s="1"/>
  <c r="Y30" i="2"/>
  <c r="Y35" i="2" s="1"/>
  <c r="Y37" i="2" s="1"/>
  <c r="G30" i="2"/>
  <c r="G35" i="2" s="1"/>
  <c r="G37" i="2" s="1"/>
  <c r="C32" i="9"/>
  <c r="C28" i="9" s="1"/>
  <c r="N98" i="9"/>
  <c r="M98" i="9"/>
  <c r="L98" i="9"/>
  <c r="K98" i="9"/>
  <c r="J98" i="9"/>
  <c r="I98" i="9"/>
  <c r="H98" i="9"/>
  <c r="G98" i="9"/>
  <c r="F98" i="9"/>
  <c r="E98" i="9"/>
  <c r="E94" i="9" s="1"/>
  <c r="D98" i="9"/>
  <c r="D94" i="9" s="1"/>
  <c r="C98" i="9"/>
  <c r="N97" i="9"/>
  <c r="M97" i="9"/>
  <c r="L97" i="9"/>
  <c r="L93" i="9" s="1"/>
  <c r="K97" i="9"/>
  <c r="J97" i="9"/>
  <c r="I97" i="9"/>
  <c r="H97" i="9"/>
  <c r="H93" i="9" s="1"/>
  <c r="G97" i="9"/>
  <c r="F97" i="9"/>
  <c r="E97" i="9"/>
  <c r="D97" i="9"/>
  <c r="D93" i="9" s="1"/>
  <c r="C97" i="9"/>
  <c r="N94" i="9"/>
  <c r="M94" i="9"/>
  <c r="L94" i="9"/>
  <c r="K94" i="9"/>
  <c r="J94" i="9"/>
  <c r="I94" i="9"/>
  <c r="H94" i="9"/>
  <c r="G94" i="9"/>
  <c r="F94" i="9"/>
  <c r="C94" i="9"/>
  <c r="N93" i="9"/>
  <c r="M93" i="9"/>
  <c r="K93" i="9"/>
  <c r="J93" i="9"/>
  <c r="I93" i="9"/>
  <c r="G93" i="9"/>
  <c r="F93" i="9"/>
  <c r="E93" i="9"/>
  <c r="C93" i="9"/>
  <c r="N65" i="9"/>
  <c r="M65" i="9"/>
  <c r="L65" i="9"/>
  <c r="K65" i="9"/>
  <c r="K61" i="9" s="1"/>
  <c r="J65" i="9"/>
  <c r="I65" i="9"/>
  <c r="I61" i="9" s="1"/>
  <c r="H65" i="9"/>
  <c r="H61" i="9" s="1"/>
  <c r="G65" i="9"/>
  <c r="G61" i="9" s="1"/>
  <c r="F65" i="9"/>
  <c r="F61" i="9" s="1"/>
  <c r="E65" i="9"/>
  <c r="E61" i="9" s="1"/>
  <c r="D65" i="9"/>
  <c r="C65" i="9"/>
  <c r="N61" i="9"/>
  <c r="M61" i="9"/>
  <c r="L61" i="9"/>
  <c r="J61" i="9"/>
  <c r="D61" i="9"/>
  <c r="C61" i="9"/>
  <c r="N64" i="9"/>
  <c r="N60" i="9" s="1"/>
  <c r="M64" i="9"/>
  <c r="M60" i="9" s="1"/>
  <c r="L64" i="9"/>
  <c r="L60" i="9" s="1"/>
  <c r="K64" i="9"/>
  <c r="K60" i="9" s="1"/>
  <c r="J64" i="9"/>
  <c r="J60" i="9" s="1"/>
  <c r="I64" i="9"/>
  <c r="I60" i="9" s="1"/>
  <c r="H64" i="9"/>
  <c r="H60" i="9" s="1"/>
  <c r="G64" i="9"/>
  <c r="G60" i="9" s="1"/>
  <c r="F64" i="9"/>
  <c r="F60" i="9" s="1"/>
  <c r="E64" i="9"/>
  <c r="E60" i="9" s="1"/>
  <c r="D64" i="9"/>
  <c r="D60" i="9" s="1"/>
  <c r="C64" i="9"/>
  <c r="K32" i="9"/>
  <c r="J32" i="9"/>
  <c r="J28" i="9" s="1"/>
  <c r="I32" i="9"/>
  <c r="I28" i="9" s="1"/>
  <c r="H32" i="9"/>
  <c r="H28" i="9" s="1"/>
  <c r="G32" i="9"/>
  <c r="G28" i="9" s="1"/>
  <c r="F32" i="9"/>
  <c r="F28" i="9" s="1"/>
  <c r="E32" i="9"/>
  <c r="E28" i="9" s="1"/>
  <c r="D32" i="9"/>
  <c r="D28" i="9" s="1"/>
  <c r="K28" i="9"/>
  <c r="N32" i="9"/>
  <c r="M32" i="9"/>
  <c r="L32" i="9"/>
  <c r="N31" i="9"/>
  <c r="M31" i="9"/>
  <c r="L31" i="9"/>
  <c r="K31" i="9"/>
  <c r="J31" i="9"/>
  <c r="I31" i="9"/>
  <c r="H31" i="9"/>
  <c r="G31" i="9"/>
  <c r="F31" i="9"/>
  <c r="E31" i="9"/>
  <c r="D31" i="9"/>
  <c r="O93" i="9" l="1"/>
  <c r="O97" i="9"/>
  <c r="O94" i="9"/>
  <c r="O98" i="9"/>
  <c r="O61" i="9"/>
  <c r="O65" i="9"/>
  <c r="O64" i="9"/>
  <c r="C60" i="9"/>
  <c r="O60" i="9" s="1"/>
  <c r="C31" i="9"/>
  <c r="O31" i="9" s="1"/>
  <c r="D27" i="9"/>
  <c r="F27" i="9"/>
  <c r="H27" i="9"/>
  <c r="J27" i="9"/>
  <c r="L27" i="9"/>
  <c r="N27" i="9"/>
  <c r="M28" i="9"/>
  <c r="O32" i="9"/>
  <c r="C27" i="9"/>
  <c r="E27" i="9"/>
  <c r="G27" i="9"/>
  <c r="I27" i="9"/>
  <c r="K27" i="9"/>
  <c r="M27" i="9"/>
  <c r="L28" i="9"/>
  <c r="N28" i="9"/>
  <c r="O28" i="9" l="1"/>
  <c r="O27" i="9"/>
  <c r="F185" i="5"/>
  <c r="D36" i="2" l="1"/>
  <c r="E38" i="8"/>
  <c r="F38" i="8"/>
  <c r="G38" i="8"/>
  <c r="H38" i="8"/>
  <c r="I38" i="8"/>
  <c r="J38" i="8"/>
  <c r="K38" i="8"/>
  <c r="L38" i="8"/>
  <c r="M38" i="8"/>
  <c r="T100" i="1"/>
  <c r="S100" i="1"/>
  <c r="R100" i="1"/>
  <c r="Q100" i="1"/>
  <c r="P100" i="1"/>
  <c r="K100" i="1"/>
  <c r="J100" i="1"/>
  <c r="I100" i="1"/>
  <c r="T107" i="1"/>
  <c r="S107" i="1"/>
  <c r="R107" i="1"/>
  <c r="Q107" i="1"/>
  <c r="P107" i="1"/>
  <c r="K107" i="1"/>
  <c r="J107" i="1"/>
  <c r="I107" i="1"/>
  <c r="T61" i="1"/>
  <c r="S61" i="1"/>
  <c r="R61" i="1"/>
  <c r="Q61" i="1"/>
  <c r="P61" i="1"/>
  <c r="K61" i="1"/>
  <c r="J61" i="1"/>
  <c r="I61" i="1"/>
  <c r="T52" i="1"/>
  <c r="S52" i="1"/>
  <c r="R52" i="1"/>
  <c r="Q52" i="1"/>
  <c r="P52" i="1"/>
  <c r="K52" i="1"/>
  <c r="J52" i="1"/>
  <c r="I52" i="1"/>
  <c r="T31" i="1"/>
  <c r="S31" i="1"/>
  <c r="R31" i="1"/>
  <c r="Q31" i="1"/>
  <c r="P31" i="1"/>
  <c r="K31" i="1"/>
  <c r="J31" i="1"/>
  <c r="I31" i="1"/>
  <c r="T550" i="1"/>
  <c r="S550" i="1"/>
  <c r="R550" i="1"/>
  <c r="Q550" i="1"/>
  <c r="P550" i="1"/>
  <c r="K550" i="1"/>
  <c r="J550" i="1"/>
  <c r="I550" i="1"/>
  <c r="T542" i="1"/>
  <c r="S542" i="1"/>
  <c r="R542" i="1"/>
  <c r="Q542" i="1"/>
  <c r="P542" i="1"/>
  <c r="K542" i="1"/>
  <c r="J542" i="1"/>
  <c r="I542" i="1"/>
  <c r="T500" i="1"/>
  <c r="S500" i="1"/>
  <c r="R500" i="1"/>
  <c r="Q500" i="1"/>
  <c r="P500" i="1"/>
  <c r="K500" i="1"/>
  <c r="J500" i="1"/>
  <c r="I500" i="1"/>
  <c r="T490" i="1"/>
  <c r="S490" i="1"/>
  <c r="R490" i="1"/>
  <c r="Q490" i="1"/>
  <c r="P490" i="1"/>
  <c r="K490" i="1"/>
  <c r="J490" i="1"/>
  <c r="I490" i="1"/>
  <c r="T475" i="1"/>
  <c r="S475" i="1"/>
  <c r="R475" i="1"/>
  <c r="Q475" i="1"/>
  <c r="P475" i="1"/>
  <c r="K475" i="1"/>
  <c r="J475" i="1"/>
  <c r="I475" i="1"/>
  <c r="T466" i="1"/>
  <c r="S466" i="1"/>
  <c r="R466" i="1"/>
  <c r="Q466" i="1"/>
  <c r="P466" i="1"/>
  <c r="K466" i="1"/>
  <c r="J466" i="1"/>
  <c r="I466" i="1"/>
  <c r="T457" i="1"/>
  <c r="S457" i="1"/>
  <c r="R457" i="1"/>
  <c r="Q457" i="1"/>
  <c r="P457" i="1"/>
  <c r="K457" i="1"/>
  <c r="J457" i="1"/>
  <c r="I457" i="1"/>
  <c r="T448" i="1"/>
  <c r="S448" i="1"/>
  <c r="R448" i="1"/>
  <c r="Q448" i="1"/>
  <c r="P448" i="1"/>
  <c r="K448" i="1"/>
  <c r="J448" i="1"/>
  <c r="I448" i="1"/>
  <c r="T441" i="1"/>
  <c r="S441" i="1"/>
  <c r="R441" i="1"/>
  <c r="Q441" i="1"/>
  <c r="P441" i="1"/>
  <c r="K441" i="1"/>
  <c r="J441" i="1"/>
  <c r="I441" i="1"/>
  <c r="T432" i="1"/>
  <c r="S432" i="1"/>
  <c r="R432" i="1"/>
  <c r="Q432" i="1"/>
  <c r="P432" i="1"/>
  <c r="K432" i="1"/>
  <c r="J432" i="1"/>
  <c r="I432" i="1"/>
  <c r="T421" i="1"/>
  <c r="S421" i="1"/>
  <c r="R421" i="1"/>
  <c r="Q421" i="1"/>
  <c r="P421" i="1"/>
  <c r="K421" i="1"/>
  <c r="J421" i="1"/>
  <c r="I421" i="1"/>
  <c r="T414" i="1"/>
  <c r="S414" i="1"/>
  <c r="R414" i="1"/>
  <c r="Q414" i="1"/>
  <c r="P414" i="1"/>
  <c r="K414" i="1"/>
  <c r="J414" i="1"/>
  <c r="I414" i="1"/>
  <c r="T385" i="1"/>
  <c r="S385" i="1"/>
  <c r="R385" i="1"/>
  <c r="Q385" i="1"/>
  <c r="P385" i="1"/>
  <c r="K385" i="1"/>
  <c r="J385" i="1"/>
  <c r="I385" i="1"/>
  <c r="T372" i="1"/>
  <c r="S372" i="1"/>
  <c r="R372" i="1"/>
  <c r="Q372" i="1"/>
  <c r="P372" i="1"/>
  <c r="K372" i="1"/>
  <c r="J372" i="1"/>
  <c r="I372" i="1"/>
  <c r="T551" i="1"/>
  <c r="S551" i="1"/>
  <c r="R551" i="1"/>
  <c r="Q551" i="1"/>
  <c r="P551" i="1"/>
  <c r="K551" i="1"/>
  <c r="J551" i="1"/>
  <c r="I551" i="1"/>
  <c r="T543" i="1"/>
  <c r="S543" i="1"/>
  <c r="R543" i="1"/>
  <c r="Q543" i="1"/>
  <c r="P543" i="1"/>
  <c r="K543" i="1"/>
  <c r="J543" i="1"/>
  <c r="I543" i="1"/>
  <c r="T520" i="1"/>
  <c r="S520" i="1"/>
  <c r="R520" i="1"/>
  <c r="Q520" i="1"/>
  <c r="P520" i="1"/>
  <c r="K520" i="1"/>
  <c r="J520" i="1"/>
  <c r="I520" i="1"/>
  <c r="T531" i="1"/>
  <c r="S531" i="1"/>
  <c r="R531" i="1"/>
  <c r="Q531" i="1"/>
  <c r="P531" i="1"/>
  <c r="K531" i="1"/>
  <c r="J531" i="1"/>
  <c r="I531" i="1"/>
  <c r="T510" i="1"/>
  <c r="S510" i="1"/>
  <c r="R510" i="1"/>
  <c r="Q510" i="1"/>
  <c r="P510" i="1"/>
  <c r="K510" i="1"/>
  <c r="J510" i="1"/>
  <c r="I510" i="1"/>
  <c r="I502" i="1"/>
  <c r="T501" i="1"/>
  <c r="S501" i="1"/>
  <c r="R501" i="1"/>
  <c r="Q501" i="1"/>
  <c r="P501" i="1"/>
  <c r="K501" i="1"/>
  <c r="J501" i="1"/>
  <c r="I501" i="1"/>
  <c r="T492" i="1"/>
  <c r="S492" i="1"/>
  <c r="R492" i="1"/>
  <c r="Q492" i="1"/>
  <c r="P492" i="1"/>
  <c r="K492" i="1"/>
  <c r="J492" i="1"/>
  <c r="I492" i="1"/>
  <c r="J479" i="1"/>
  <c r="H205" i="5"/>
  <c r="K479" i="1" s="1"/>
  <c r="J205" i="5"/>
  <c r="L205" i="5"/>
  <c r="N205" i="5"/>
  <c r="P205" i="5"/>
  <c r="R205" i="5"/>
  <c r="P479" i="1" s="1"/>
  <c r="T205" i="5"/>
  <c r="Q479" i="1" s="1"/>
  <c r="V205" i="5"/>
  <c r="R479" i="1" s="1"/>
  <c r="X205" i="5"/>
  <c r="S479" i="1" s="1"/>
  <c r="Z205" i="5"/>
  <c r="T479" i="1" s="1"/>
  <c r="D205" i="5"/>
  <c r="I479" i="1" s="1"/>
  <c r="T484" i="1"/>
  <c r="S484" i="1"/>
  <c r="R484" i="1"/>
  <c r="Q484" i="1"/>
  <c r="P484" i="1"/>
  <c r="K484" i="1"/>
  <c r="J484" i="1"/>
  <c r="I484" i="1"/>
  <c r="T486" i="1"/>
  <c r="S486" i="1"/>
  <c r="R486" i="1"/>
  <c r="Q486" i="1"/>
  <c r="P486" i="1"/>
  <c r="K486" i="1"/>
  <c r="J486" i="1"/>
  <c r="I486" i="1"/>
  <c r="T467" i="1"/>
  <c r="S467" i="1"/>
  <c r="R467" i="1"/>
  <c r="Q467" i="1"/>
  <c r="P467" i="1"/>
  <c r="K467" i="1"/>
  <c r="J467" i="1"/>
  <c r="I467" i="1"/>
  <c r="T476" i="1"/>
  <c r="S476" i="1"/>
  <c r="R476" i="1"/>
  <c r="Q476" i="1"/>
  <c r="P476" i="1"/>
  <c r="K476" i="1"/>
  <c r="J476" i="1"/>
  <c r="I476" i="1"/>
  <c r="T474" i="1"/>
  <c r="S474" i="1"/>
  <c r="R474" i="1"/>
  <c r="Q474" i="1"/>
  <c r="P474" i="1"/>
  <c r="N474" i="1"/>
  <c r="K474" i="1"/>
  <c r="J474" i="1"/>
  <c r="I474" i="1"/>
  <c r="Z203" i="5"/>
  <c r="T477" i="1" s="1"/>
  <c r="X203" i="5"/>
  <c r="S477" i="1" s="1"/>
  <c r="V203" i="5"/>
  <c r="R477" i="1" s="1"/>
  <c r="T203" i="5"/>
  <c r="Q477" i="1" s="1"/>
  <c r="R203" i="5"/>
  <c r="P477" i="1" s="1"/>
  <c r="P203" i="5"/>
  <c r="N203" i="5"/>
  <c r="L203" i="5"/>
  <c r="J203" i="5"/>
  <c r="K477" i="1"/>
  <c r="J477" i="1"/>
  <c r="D203" i="5"/>
  <c r="I477" i="1" s="1"/>
  <c r="Z200" i="5"/>
  <c r="X200" i="5"/>
  <c r="V200" i="5"/>
  <c r="T200" i="5"/>
  <c r="R200" i="5"/>
  <c r="P200" i="5"/>
  <c r="N200" i="5"/>
  <c r="L200" i="5"/>
  <c r="J200" i="5"/>
  <c r="H200" i="5"/>
  <c r="D200" i="5"/>
  <c r="Z198" i="5"/>
  <c r="T473" i="1" s="1"/>
  <c r="X198" i="5"/>
  <c r="S473" i="1" s="1"/>
  <c r="V198" i="5"/>
  <c r="R473" i="1" s="1"/>
  <c r="T198" i="5"/>
  <c r="Q473" i="1" s="1"/>
  <c r="R198" i="5"/>
  <c r="P473" i="1" s="1"/>
  <c r="P198" i="5"/>
  <c r="N198" i="5"/>
  <c r="L198" i="5"/>
  <c r="J198" i="5"/>
  <c r="H198" i="5"/>
  <c r="K473" i="1" s="1"/>
  <c r="F198" i="5"/>
  <c r="J473" i="1" s="1"/>
  <c r="D198" i="5"/>
  <c r="I473" i="1" s="1"/>
  <c r="Z196" i="5"/>
  <c r="T471" i="1" s="1"/>
  <c r="X196" i="5"/>
  <c r="S471" i="1" s="1"/>
  <c r="V196" i="5"/>
  <c r="R471" i="1" s="1"/>
  <c r="T196" i="5"/>
  <c r="Q471" i="1" s="1"/>
  <c r="R196" i="5"/>
  <c r="P471" i="1" s="1"/>
  <c r="P196" i="5"/>
  <c r="N196" i="5"/>
  <c r="L196" i="5"/>
  <c r="J196" i="5"/>
  <c r="H196" i="5"/>
  <c r="K471" i="1" s="1"/>
  <c r="F196" i="5"/>
  <c r="J471" i="1" s="1"/>
  <c r="D196" i="5"/>
  <c r="I471" i="1" s="1"/>
  <c r="Z194" i="5"/>
  <c r="T470" i="1" s="1"/>
  <c r="X194" i="5"/>
  <c r="S470" i="1" s="1"/>
  <c r="V194" i="5"/>
  <c r="R470" i="1" s="1"/>
  <c r="T194" i="5"/>
  <c r="Q470" i="1" s="1"/>
  <c r="R194" i="5"/>
  <c r="P470" i="1" s="1"/>
  <c r="P194" i="5"/>
  <c r="N194" i="5"/>
  <c r="L194" i="5"/>
  <c r="J194" i="5"/>
  <c r="H194" i="5"/>
  <c r="K470" i="1" s="1"/>
  <c r="F194" i="5"/>
  <c r="J470" i="1" s="1"/>
  <c r="D194" i="5"/>
  <c r="I470" i="1" s="1"/>
  <c r="T458" i="1"/>
  <c r="S458" i="1"/>
  <c r="R458" i="1"/>
  <c r="Q458" i="1"/>
  <c r="P458" i="1"/>
  <c r="K458" i="1"/>
  <c r="J458" i="1"/>
  <c r="I458" i="1"/>
  <c r="T449" i="1"/>
  <c r="S449" i="1"/>
  <c r="R449" i="1"/>
  <c r="Q449" i="1"/>
  <c r="P449" i="1"/>
  <c r="K449" i="1"/>
  <c r="J449" i="1"/>
  <c r="I449" i="1"/>
  <c r="T442" i="1"/>
  <c r="S442" i="1"/>
  <c r="R442" i="1"/>
  <c r="Q442" i="1"/>
  <c r="P442" i="1"/>
  <c r="K442" i="1"/>
  <c r="J442" i="1"/>
  <c r="I442" i="1"/>
  <c r="T433" i="1"/>
  <c r="S433" i="1"/>
  <c r="R433" i="1"/>
  <c r="Q433" i="1"/>
  <c r="P433" i="1"/>
  <c r="K433" i="1"/>
  <c r="J433" i="1"/>
  <c r="I433" i="1"/>
  <c r="T425" i="1"/>
  <c r="S425" i="1"/>
  <c r="R425" i="1"/>
  <c r="Q425" i="1"/>
  <c r="P425" i="1"/>
  <c r="K425" i="1"/>
  <c r="J425" i="1"/>
  <c r="I425" i="1"/>
  <c r="T415" i="1"/>
  <c r="S415" i="1"/>
  <c r="R415" i="1"/>
  <c r="Q415" i="1"/>
  <c r="P415" i="1"/>
  <c r="K415" i="1"/>
  <c r="J415" i="1"/>
  <c r="I415" i="1"/>
  <c r="T407" i="1"/>
  <c r="S407" i="1"/>
  <c r="R407" i="1"/>
  <c r="Q407" i="1"/>
  <c r="P407" i="1"/>
  <c r="K407" i="1"/>
  <c r="J407" i="1"/>
  <c r="I407" i="1"/>
  <c r="T394" i="1"/>
  <c r="S394" i="1"/>
  <c r="R394" i="1"/>
  <c r="Q394" i="1"/>
  <c r="P394" i="1"/>
  <c r="K394" i="1"/>
  <c r="J394" i="1"/>
  <c r="I394" i="1"/>
  <c r="T386" i="1"/>
  <c r="S386" i="1"/>
  <c r="R386" i="1"/>
  <c r="Q386" i="1"/>
  <c r="P386" i="1"/>
  <c r="O386" i="1"/>
  <c r="K386" i="1"/>
  <c r="J386" i="1"/>
  <c r="I386" i="1"/>
  <c r="T380" i="1"/>
  <c r="S380" i="1"/>
  <c r="R380" i="1"/>
  <c r="Q380" i="1"/>
  <c r="P380" i="1"/>
  <c r="K380" i="1"/>
  <c r="J380" i="1"/>
  <c r="I380" i="1"/>
  <c r="U373" i="1"/>
  <c r="T373" i="1"/>
  <c r="S373" i="1"/>
  <c r="R373" i="1"/>
  <c r="Q373" i="1"/>
  <c r="P373" i="1"/>
  <c r="K373" i="1"/>
  <c r="J373" i="1"/>
  <c r="T201" i="1" l="1"/>
  <c r="S201" i="1"/>
  <c r="R201" i="1"/>
  <c r="Q201" i="1"/>
  <c r="P201" i="1"/>
  <c r="K201" i="1"/>
  <c r="J201" i="1"/>
  <c r="I201" i="1"/>
  <c r="T193" i="1"/>
  <c r="S193" i="1"/>
  <c r="R193" i="1"/>
  <c r="Q193" i="1"/>
  <c r="P193" i="1"/>
  <c r="K193" i="1"/>
  <c r="J193" i="1"/>
  <c r="I193" i="1"/>
  <c r="T181" i="1"/>
  <c r="S181" i="1"/>
  <c r="R181" i="1"/>
  <c r="Q181" i="1"/>
  <c r="P181" i="1"/>
  <c r="K181" i="1"/>
  <c r="J181" i="1"/>
  <c r="I181" i="1"/>
  <c r="T170" i="1"/>
  <c r="S170" i="1"/>
  <c r="R170" i="1"/>
  <c r="Q170" i="1"/>
  <c r="P170" i="1"/>
  <c r="K170" i="1"/>
  <c r="J170" i="1"/>
  <c r="I170" i="1"/>
  <c r="T160" i="1"/>
  <c r="S160" i="1"/>
  <c r="R160" i="1"/>
  <c r="Q160" i="1"/>
  <c r="P160" i="1"/>
  <c r="K160" i="1"/>
  <c r="J160" i="1"/>
  <c r="I160" i="1"/>
  <c r="I151" i="1"/>
  <c r="J151" i="1"/>
  <c r="K151" i="1"/>
  <c r="P151" i="1"/>
  <c r="Q151" i="1"/>
  <c r="R151" i="1"/>
  <c r="S151" i="1"/>
  <c r="T151" i="1"/>
  <c r="T142" i="1"/>
  <c r="S142" i="1"/>
  <c r="R142" i="1"/>
  <c r="Q142" i="1"/>
  <c r="P142" i="1"/>
  <c r="K142" i="1"/>
  <c r="J142" i="1"/>
  <c r="I142" i="1"/>
  <c r="J135" i="1"/>
  <c r="T134" i="1"/>
  <c r="S134" i="1"/>
  <c r="R134" i="1"/>
  <c r="Q134" i="1"/>
  <c r="P134" i="1"/>
  <c r="K134" i="1"/>
  <c r="J134" i="1"/>
  <c r="I134" i="1"/>
  <c r="D202" i="2"/>
  <c r="I135" i="1" s="1"/>
  <c r="F202" i="2"/>
  <c r="H202" i="2"/>
  <c r="K135" i="1" s="1"/>
  <c r="J202" i="2"/>
  <c r="L202" i="2"/>
  <c r="N202" i="2"/>
  <c r="P202" i="2"/>
  <c r="R202" i="2"/>
  <c r="P135" i="1" s="1"/>
  <c r="T202" i="2"/>
  <c r="Q135" i="1" s="1"/>
  <c r="V202" i="2"/>
  <c r="R135" i="1" s="1"/>
  <c r="X202" i="2"/>
  <c r="S135" i="1" s="1"/>
  <c r="Z202" i="2"/>
  <c r="T135" i="1" s="1"/>
  <c r="T126" i="1"/>
  <c r="S126" i="1"/>
  <c r="R126" i="1"/>
  <c r="Q126" i="1"/>
  <c r="P126" i="1"/>
  <c r="K126" i="1"/>
  <c r="J126" i="1"/>
  <c r="I126" i="1"/>
  <c r="T117" i="1"/>
  <c r="S117" i="1"/>
  <c r="R117" i="1"/>
  <c r="Q117" i="1"/>
  <c r="P117" i="1"/>
  <c r="K117" i="1"/>
  <c r="J117" i="1"/>
  <c r="I117" i="1"/>
  <c r="T108" i="1"/>
  <c r="S108" i="1"/>
  <c r="R108" i="1"/>
  <c r="Q108" i="1"/>
  <c r="P108" i="1"/>
  <c r="K108" i="1"/>
  <c r="J108" i="1"/>
  <c r="I108" i="1"/>
  <c r="T101" i="1"/>
  <c r="S101" i="1"/>
  <c r="R101" i="1"/>
  <c r="Q101" i="1"/>
  <c r="P101" i="1"/>
  <c r="K101" i="1"/>
  <c r="J101" i="1"/>
  <c r="I101" i="1"/>
  <c r="T92" i="1"/>
  <c r="S92" i="1"/>
  <c r="R92" i="1"/>
  <c r="Q92" i="1"/>
  <c r="P92" i="1"/>
  <c r="K92" i="1"/>
  <c r="J92" i="1"/>
  <c r="I92" i="1"/>
  <c r="T84" i="1"/>
  <c r="S84" i="1"/>
  <c r="R84" i="1"/>
  <c r="Q84" i="1"/>
  <c r="P84" i="1"/>
  <c r="J84" i="1"/>
  <c r="I84" i="1"/>
  <c r="I75" i="1"/>
  <c r="T74" i="1"/>
  <c r="S74" i="1"/>
  <c r="R74" i="1"/>
  <c r="Q74" i="1"/>
  <c r="P74" i="1"/>
  <c r="K74" i="1"/>
  <c r="J74" i="1"/>
  <c r="I74" i="1"/>
  <c r="I67" i="1"/>
  <c r="T66" i="1"/>
  <c r="S66" i="1"/>
  <c r="R66" i="1"/>
  <c r="Q66" i="1"/>
  <c r="P66" i="1"/>
  <c r="K66" i="1"/>
  <c r="J66" i="1"/>
  <c r="I66" i="1"/>
  <c r="T53" i="1"/>
  <c r="S53" i="1"/>
  <c r="R53" i="1"/>
  <c r="P53" i="1"/>
  <c r="K53" i="1"/>
  <c r="J53" i="1"/>
  <c r="I53" i="1"/>
  <c r="T45" i="1"/>
  <c r="S45" i="1"/>
  <c r="R45" i="1"/>
  <c r="Q45" i="1"/>
  <c r="P45" i="1"/>
  <c r="J45" i="1"/>
  <c r="I45" i="1"/>
  <c r="T39" i="1"/>
  <c r="S39" i="1"/>
  <c r="R39" i="1"/>
  <c r="Q39" i="1"/>
  <c r="P39" i="1"/>
  <c r="K39" i="1"/>
  <c r="J39" i="1"/>
  <c r="I39" i="1"/>
  <c r="T32" i="1"/>
  <c r="S32" i="1"/>
  <c r="R32" i="1"/>
  <c r="Q32" i="1"/>
  <c r="P32" i="1"/>
  <c r="K32" i="1"/>
  <c r="J32" i="1"/>
  <c r="I32" i="1"/>
  <c r="T340" i="1"/>
  <c r="S340" i="1"/>
  <c r="R340" i="1"/>
  <c r="Q340" i="1"/>
  <c r="P340" i="1"/>
  <c r="O340" i="1"/>
  <c r="N340" i="1"/>
  <c r="M340" i="1"/>
  <c r="L340" i="1"/>
  <c r="K340" i="1"/>
  <c r="J340" i="1"/>
  <c r="I340" i="1"/>
  <c r="T339" i="1"/>
  <c r="S339" i="1"/>
  <c r="R339" i="1"/>
  <c r="Q339" i="1"/>
  <c r="P339" i="1"/>
  <c r="O339" i="1"/>
  <c r="N339" i="1"/>
  <c r="M339" i="1"/>
  <c r="L339" i="1"/>
  <c r="K339" i="1"/>
  <c r="J339" i="1"/>
  <c r="I339" i="1"/>
  <c r="T332" i="1"/>
  <c r="S332" i="1"/>
  <c r="R332" i="1"/>
  <c r="Q332" i="1"/>
  <c r="P332" i="1"/>
  <c r="O332" i="1"/>
  <c r="N332" i="1"/>
  <c r="M332" i="1"/>
  <c r="L332" i="1"/>
  <c r="K332" i="1"/>
  <c r="J332" i="1"/>
  <c r="I332" i="1"/>
  <c r="T331" i="1"/>
  <c r="S331" i="1"/>
  <c r="R331" i="1"/>
  <c r="Q331" i="1"/>
  <c r="P331" i="1"/>
  <c r="O331" i="1"/>
  <c r="N331" i="1"/>
  <c r="M331" i="1"/>
  <c r="L331" i="1"/>
  <c r="K331" i="1"/>
  <c r="J331" i="1"/>
  <c r="I331" i="1"/>
  <c r="T323" i="1" l="1"/>
  <c r="S323" i="1"/>
  <c r="R323" i="1"/>
  <c r="Q323" i="1"/>
  <c r="P323" i="1"/>
  <c r="O323" i="1"/>
  <c r="N323" i="1"/>
  <c r="M323" i="1"/>
  <c r="L323" i="1"/>
  <c r="K323" i="1"/>
  <c r="J323" i="1"/>
  <c r="I323" i="1"/>
  <c r="T322" i="1"/>
  <c r="S322" i="1"/>
  <c r="R322" i="1"/>
  <c r="Q322" i="1"/>
  <c r="P322" i="1"/>
  <c r="O322" i="1"/>
  <c r="N322" i="1"/>
  <c r="M322" i="1"/>
  <c r="L322" i="1"/>
  <c r="K322" i="1"/>
  <c r="J322" i="1"/>
  <c r="I322" i="1"/>
  <c r="T320" i="1"/>
  <c r="S320" i="1"/>
  <c r="R320" i="1"/>
  <c r="Q320" i="1"/>
  <c r="P320" i="1"/>
  <c r="O320" i="1"/>
  <c r="N320" i="1"/>
  <c r="M320" i="1"/>
  <c r="L320" i="1"/>
  <c r="K320" i="1"/>
  <c r="J320" i="1"/>
  <c r="I320" i="1"/>
  <c r="T319" i="1"/>
  <c r="S319" i="1"/>
  <c r="R319" i="1"/>
  <c r="Q319" i="1"/>
  <c r="P319" i="1"/>
  <c r="O319" i="1"/>
  <c r="N319" i="1"/>
  <c r="M319" i="1"/>
  <c r="L319" i="1"/>
  <c r="K319" i="1"/>
  <c r="J319" i="1"/>
  <c r="I319" i="1"/>
  <c r="T309" i="1"/>
  <c r="S309" i="1"/>
  <c r="R309" i="1"/>
  <c r="Q309" i="1"/>
  <c r="P309" i="1"/>
  <c r="O309" i="1"/>
  <c r="N309" i="1"/>
  <c r="M309" i="1"/>
  <c r="L309" i="1"/>
  <c r="K309" i="1"/>
  <c r="J309" i="1"/>
  <c r="I309" i="1"/>
  <c r="T308" i="1"/>
  <c r="S308" i="1"/>
  <c r="R308" i="1"/>
  <c r="Q308" i="1"/>
  <c r="P308" i="1"/>
  <c r="O308" i="1"/>
  <c r="N308" i="1"/>
  <c r="M308" i="1"/>
  <c r="L308" i="1"/>
  <c r="K308" i="1"/>
  <c r="J308" i="1"/>
  <c r="I308" i="1"/>
  <c r="J305" i="1"/>
  <c r="K305" i="1"/>
  <c r="L305" i="1"/>
  <c r="M305" i="1"/>
  <c r="N305" i="1"/>
  <c r="O305" i="1"/>
  <c r="P305" i="1"/>
  <c r="Q305" i="1"/>
  <c r="R305" i="1"/>
  <c r="S305" i="1"/>
  <c r="T305" i="1"/>
  <c r="I305" i="1"/>
  <c r="J303" i="1"/>
  <c r="K303" i="1"/>
  <c r="L303" i="1"/>
  <c r="M303" i="1"/>
  <c r="N303" i="1"/>
  <c r="O303" i="1"/>
  <c r="P303" i="1"/>
  <c r="Q303" i="1"/>
  <c r="R303" i="1"/>
  <c r="S303" i="1"/>
  <c r="T303" i="1"/>
  <c r="I303" i="1"/>
  <c r="T300" i="1"/>
  <c r="S300" i="1"/>
  <c r="R300" i="1"/>
  <c r="Q300" i="1"/>
  <c r="P300" i="1"/>
  <c r="O300" i="1"/>
  <c r="N300" i="1"/>
  <c r="M300" i="1"/>
  <c r="L300" i="1"/>
  <c r="K300" i="1"/>
  <c r="J300" i="1"/>
  <c r="I300" i="1"/>
  <c r="T289" i="1"/>
  <c r="S289" i="1"/>
  <c r="R289" i="1"/>
  <c r="Q289" i="1"/>
  <c r="P289" i="1"/>
  <c r="O289" i="1"/>
  <c r="N289" i="1"/>
  <c r="M289" i="1"/>
  <c r="L289" i="1"/>
  <c r="K289" i="1"/>
  <c r="J289" i="1"/>
  <c r="I289" i="1"/>
  <c r="T288" i="1"/>
  <c r="S288" i="1"/>
  <c r="R288" i="1"/>
  <c r="Q288" i="1"/>
  <c r="P288" i="1"/>
  <c r="O288" i="1"/>
  <c r="N288" i="1"/>
  <c r="M288" i="1"/>
  <c r="L288" i="1"/>
  <c r="K288" i="1"/>
  <c r="J288" i="1"/>
  <c r="I288" i="1"/>
  <c r="M284" i="1"/>
  <c r="I284" i="1"/>
  <c r="J284" i="1"/>
  <c r="K284" i="1"/>
  <c r="L284" i="1"/>
  <c r="N284" i="1"/>
  <c r="O284" i="1"/>
  <c r="P284" i="1"/>
  <c r="Q284" i="1"/>
  <c r="R284" i="1"/>
  <c r="S284" i="1"/>
  <c r="T284" i="1"/>
  <c r="J283" i="1"/>
  <c r="K283" i="1"/>
  <c r="L283" i="1"/>
  <c r="M283" i="1"/>
  <c r="N283" i="1"/>
  <c r="O283" i="1"/>
  <c r="P283" i="1"/>
  <c r="Q283" i="1"/>
  <c r="R283" i="1"/>
  <c r="S283" i="1"/>
  <c r="T283" i="1"/>
  <c r="I283" i="1"/>
  <c r="T280" i="1"/>
  <c r="S280" i="1"/>
  <c r="R280" i="1"/>
  <c r="Q280" i="1"/>
  <c r="P280" i="1"/>
  <c r="O280" i="1"/>
  <c r="N280" i="1"/>
  <c r="M280" i="1"/>
  <c r="L280" i="1"/>
  <c r="K280" i="1"/>
  <c r="J280" i="1"/>
  <c r="I280" i="1"/>
  <c r="T277" i="1"/>
  <c r="S277" i="1"/>
  <c r="R277" i="1"/>
  <c r="Q277" i="1"/>
  <c r="P277" i="1"/>
  <c r="O277" i="1"/>
  <c r="N277" i="1"/>
  <c r="M277" i="1"/>
  <c r="L277" i="1"/>
  <c r="K277" i="1"/>
  <c r="J277" i="1"/>
  <c r="I277" i="1"/>
  <c r="J274" i="1"/>
  <c r="K274" i="1"/>
  <c r="L274" i="1"/>
  <c r="M274" i="1"/>
  <c r="N274" i="1"/>
  <c r="O274" i="1"/>
  <c r="P274" i="1"/>
  <c r="Q274" i="1"/>
  <c r="R274" i="1"/>
  <c r="S274" i="1"/>
  <c r="T274" i="1"/>
  <c r="I274" i="1"/>
  <c r="T266" i="1" l="1"/>
  <c r="S266" i="1"/>
  <c r="R266" i="1"/>
  <c r="Q266" i="1"/>
  <c r="P266" i="1"/>
  <c r="O266" i="1"/>
  <c r="N266" i="1"/>
  <c r="M266" i="1"/>
  <c r="L266" i="1"/>
  <c r="K266" i="1"/>
  <c r="J266" i="1"/>
  <c r="I266" i="1"/>
  <c r="T270" i="1"/>
  <c r="S270" i="1"/>
  <c r="R270" i="1"/>
  <c r="Q270" i="1"/>
  <c r="P270" i="1"/>
  <c r="O270" i="1"/>
  <c r="N270" i="1"/>
  <c r="M270" i="1"/>
  <c r="L270" i="1"/>
  <c r="K270" i="1"/>
  <c r="J270" i="1"/>
  <c r="I270" i="1"/>
  <c r="I267" i="1"/>
  <c r="J267" i="1"/>
  <c r="K267" i="1"/>
  <c r="L267" i="1"/>
  <c r="M267" i="1"/>
  <c r="N267" i="1"/>
  <c r="O267" i="1"/>
  <c r="P267" i="1"/>
  <c r="Q267" i="1"/>
  <c r="R267" i="1"/>
  <c r="S267" i="1"/>
  <c r="T267" i="1"/>
  <c r="T258" i="1"/>
  <c r="S258" i="1"/>
  <c r="R258" i="1"/>
  <c r="Q258" i="1"/>
  <c r="P258" i="1"/>
  <c r="O258" i="1"/>
  <c r="N258" i="1"/>
  <c r="M258" i="1"/>
  <c r="L258" i="1"/>
  <c r="K258" i="1"/>
  <c r="J258" i="1"/>
  <c r="I258" i="1"/>
  <c r="T257" i="1"/>
  <c r="S257" i="1"/>
  <c r="R257" i="1"/>
  <c r="Q257" i="1"/>
  <c r="P257" i="1"/>
  <c r="O257" i="1"/>
  <c r="N257" i="1"/>
  <c r="M257" i="1"/>
  <c r="L257" i="1"/>
  <c r="K257" i="1"/>
  <c r="J257" i="1"/>
  <c r="I257" i="1"/>
  <c r="F165" i="7"/>
  <c r="H165" i="7"/>
  <c r="J165" i="7"/>
  <c r="L165" i="7"/>
  <c r="N165" i="7"/>
  <c r="P165" i="7"/>
  <c r="R165" i="7"/>
  <c r="T165" i="7"/>
  <c r="V165" i="7"/>
  <c r="X165" i="7"/>
  <c r="Z165" i="7"/>
  <c r="T252" i="1"/>
  <c r="S252" i="1"/>
  <c r="R252" i="1"/>
  <c r="Q252" i="1"/>
  <c r="P252" i="1"/>
  <c r="O252" i="1"/>
  <c r="N252" i="1"/>
  <c r="M252" i="1"/>
  <c r="L252" i="1"/>
  <c r="K252" i="1"/>
  <c r="J252" i="1"/>
  <c r="I252" i="1"/>
  <c r="T250" i="1"/>
  <c r="S250" i="1"/>
  <c r="R250" i="1"/>
  <c r="Q250" i="1"/>
  <c r="P250" i="1"/>
  <c r="O250" i="1"/>
  <c r="N250" i="1"/>
  <c r="M250" i="1"/>
  <c r="L250" i="1"/>
  <c r="K250" i="1"/>
  <c r="J250" i="1"/>
  <c r="I250" i="1"/>
  <c r="T244" i="1"/>
  <c r="S244" i="1"/>
  <c r="R244" i="1"/>
  <c r="Q244" i="1"/>
  <c r="P244" i="1"/>
  <c r="O244" i="1"/>
  <c r="N244" i="1"/>
  <c r="M244" i="1"/>
  <c r="L244" i="1"/>
  <c r="K244" i="1"/>
  <c r="J244" i="1"/>
  <c r="I244" i="1"/>
  <c r="F162" i="7"/>
  <c r="H162" i="7"/>
  <c r="J162" i="7"/>
  <c r="L162" i="7"/>
  <c r="N162" i="7"/>
  <c r="P162" i="7"/>
  <c r="R162" i="7"/>
  <c r="T162" i="7"/>
  <c r="V162" i="7"/>
  <c r="X162" i="7"/>
  <c r="Z162" i="7"/>
  <c r="J240" i="1"/>
  <c r="K240" i="1"/>
  <c r="L240" i="1"/>
  <c r="M240" i="1"/>
  <c r="N240" i="1"/>
  <c r="O240" i="1"/>
  <c r="P240" i="1"/>
  <c r="Q240" i="1"/>
  <c r="R240" i="1"/>
  <c r="S240" i="1"/>
  <c r="T240" i="1"/>
  <c r="I240" i="1"/>
  <c r="B38" i="8" l="1"/>
  <c r="F36" i="5"/>
  <c r="C83" i="8" s="1"/>
  <c r="H36" i="5"/>
  <c r="D83" i="8" s="1"/>
  <c r="J36" i="5"/>
  <c r="L36" i="5"/>
  <c r="N36" i="5"/>
  <c r="P36" i="5"/>
  <c r="R36" i="5"/>
  <c r="I83" i="8" s="1"/>
  <c r="T36" i="5"/>
  <c r="J83" i="8" s="1"/>
  <c r="V36" i="5"/>
  <c r="K83" i="8" s="1"/>
  <c r="X36" i="5"/>
  <c r="L83" i="8" s="1"/>
  <c r="Z36" i="5"/>
  <c r="M83" i="8" s="1"/>
  <c r="D36" i="5"/>
  <c r="B83" i="8" s="1"/>
  <c r="H83" i="8" l="1"/>
  <c r="V10" i="10"/>
  <c r="G83" i="8"/>
  <c r="U10" i="10"/>
  <c r="F83" i="8"/>
  <c r="T10" i="10"/>
  <c r="E83" i="8"/>
  <c r="S10" i="10"/>
  <c r="H36" i="2"/>
  <c r="D33" i="8" s="1"/>
  <c r="J36" i="2"/>
  <c r="L36" i="2"/>
  <c r="N36" i="2"/>
  <c r="U10" i="15" s="1"/>
  <c r="P36" i="2"/>
  <c r="R36" i="2"/>
  <c r="I33" i="8" s="1"/>
  <c r="T36" i="2"/>
  <c r="J33" i="8" s="1"/>
  <c r="V36" i="2"/>
  <c r="K33" i="8" s="1"/>
  <c r="X36" i="2"/>
  <c r="L33" i="8" s="1"/>
  <c r="Z36" i="2"/>
  <c r="M33" i="8" s="1"/>
  <c r="F36" i="2"/>
  <c r="C33" i="8" s="1"/>
  <c r="V10" i="15" l="1"/>
  <c r="T10" i="15"/>
  <c r="E33" i="8"/>
  <c r="S10" i="15"/>
  <c r="N88" i="8"/>
  <c r="N86" i="8"/>
  <c r="N84" i="8"/>
  <c r="N83" i="8"/>
  <c r="N78" i="8"/>
  <c r="N69" i="8"/>
  <c r="N57" i="8"/>
  <c r="N34" i="8"/>
  <c r="N32" i="8"/>
  <c r="N29" i="8"/>
  <c r="N26" i="8"/>
  <c r="N25" i="8"/>
  <c r="N23" i="8"/>
  <c r="N22" i="8"/>
  <c r="N20" i="8"/>
  <c r="N17" i="8"/>
  <c r="N14" i="8"/>
  <c r="N11" i="8"/>
  <c r="N8" i="8"/>
  <c r="N75" i="8" l="1"/>
  <c r="N72" i="8"/>
  <c r="N66" i="8"/>
  <c r="N28" i="8"/>
  <c r="N19" i="8"/>
  <c r="N16" i="8"/>
  <c r="T168" i="7"/>
  <c r="T290" i="1"/>
  <c r="S290" i="1"/>
  <c r="R290" i="1"/>
  <c r="Q290" i="1"/>
  <c r="P290" i="1"/>
  <c r="O290" i="1"/>
  <c r="N290" i="1"/>
  <c r="M290" i="1"/>
  <c r="L290" i="1"/>
  <c r="K290" i="1"/>
  <c r="J290" i="1"/>
  <c r="I290" i="1"/>
  <c r="T281" i="1"/>
  <c r="S281" i="1"/>
  <c r="R281" i="1"/>
  <c r="Q281" i="1"/>
  <c r="P281" i="1"/>
  <c r="O281" i="1"/>
  <c r="N281" i="1"/>
  <c r="M281" i="1"/>
  <c r="L281" i="1"/>
  <c r="K281" i="1"/>
  <c r="J281" i="1"/>
  <c r="T298" i="1"/>
  <c r="S298" i="1"/>
  <c r="R298" i="1"/>
  <c r="Q298" i="1"/>
  <c r="P298" i="1"/>
  <c r="O298" i="1"/>
  <c r="N298" i="1"/>
  <c r="M298" i="1"/>
  <c r="L298" i="1"/>
  <c r="K298" i="1"/>
  <c r="F196" i="7"/>
  <c r="J298" i="1" s="1"/>
  <c r="D196" i="7"/>
  <c r="I298" i="1" s="1"/>
  <c r="U298" i="1" s="1"/>
  <c r="U277" i="1"/>
  <c r="T268" i="1"/>
  <c r="S268" i="1"/>
  <c r="R268" i="1"/>
  <c r="Q268" i="1"/>
  <c r="P268" i="1"/>
  <c r="O268" i="1"/>
  <c r="N268" i="1"/>
  <c r="M268" i="1"/>
  <c r="L268" i="1"/>
  <c r="K268" i="1"/>
  <c r="T261" i="1"/>
  <c r="S261" i="1"/>
  <c r="R261" i="1"/>
  <c r="Q261" i="1"/>
  <c r="P261" i="1"/>
  <c r="O261" i="1"/>
  <c r="N261" i="1"/>
  <c r="M261" i="1"/>
  <c r="L261" i="1"/>
  <c r="K261" i="1"/>
  <c r="J261" i="1"/>
  <c r="T256" i="1"/>
  <c r="S256" i="1"/>
  <c r="R256" i="1"/>
  <c r="Q256" i="1"/>
  <c r="P256" i="1"/>
  <c r="O256" i="1"/>
  <c r="N256" i="1"/>
  <c r="M256" i="1"/>
  <c r="L256" i="1"/>
  <c r="K256" i="1"/>
  <c r="J256" i="1"/>
  <c r="T253" i="1"/>
  <c r="S253" i="1"/>
  <c r="R253" i="1"/>
  <c r="Q253" i="1"/>
  <c r="P253" i="1"/>
  <c r="O253" i="1"/>
  <c r="N253" i="1"/>
  <c r="M253" i="1"/>
  <c r="L253" i="1"/>
  <c r="K253" i="1"/>
  <c r="J253" i="1"/>
  <c r="U249" i="1"/>
  <c r="T249" i="1"/>
  <c r="S249" i="1"/>
  <c r="R249" i="1"/>
  <c r="Q249" i="1"/>
  <c r="P249" i="1"/>
  <c r="O249" i="1"/>
  <c r="M249" i="1"/>
  <c r="N249" i="1"/>
  <c r="L249" i="1"/>
  <c r="K249" i="1"/>
  <c r="J249" i="1"/>
  <c r="I249" i="1"/>
  <c r="T248" i="1"/>
  <c r="S248" i="1"/>
  <c r="R248" i="1"/>
  <c r="Q248" i="1"/>
  <c r="P248" i="1"/>
  <c r="O248" i="1"/>
  <c r="N248" i="1"/>
  <c r="M248" i="1"/>
  <c r="L248" i="1"/>
  <c r="J248" i="1"/>
  <c r="I248" i="1"/>
  <c r="T246" i="1"/>
  <c r="S246" i="1"/>
  <c r="R246" i="1"/>
  <c r="Q246" i="1"/>
  <c r="P246" i="1"/>
  <c r="O246" i="1"/>
  <c r="N246" i="1"/>
  <c r="M246" i="1"/>
  <c r="L246" i="1"/>
  <c r="K246" i="1"/>
  <c r="J246" i="1"/>
  <c r="I246" i="1"/>
  <c r="T241" i="1"/>
  <c r="S241" i="1"/>
  <c r="R241" i="1"/>
  <c r="Q241" i="1"/>
  <c r="P241" i="1"/>
  <c r="O241" i="1"/>
  <c r="N241" i="1"/>
  <c r="M241" i="1"/>
  <c r="L241" i="1"/>
  <c r="K241" i="1"/>
  <c r="J241" i="1"/>
  <c r="I241" i="1"/>
  <c r="U241" i="1" s="1"/>
  <c r="T229" i="1"/>
  <c r="S229" i="1"/>
  <c r="R229" i="1"/>
  <c r="Q229" i="1"/>
  <c r="P229" i="1"/>
  <c r="O229" i="1"/>
  <c r="N229" i="1"/>
  <c r="M229" i="1"/>
  <c r="L229" i="1"/>
  <c r="J229" i="1"/>
  <c r="I229" i="1"/>
  <c r="U229" i="1" s="1"/>
  <c r="T223" i="1"/>
  <c r="S223" i="1"/>
  <c r="R223" i="1"/>
  <c r="Q223" i="1"/>
  <c r="P223" i="1"/>
  <c r="O223" i="1"/>
  <c r="N223" i="1"/>
  <c r="M223" i="1"/>
  <c r="L223" i="1"/>
  <c r="J223" i="1"/>
  <c r="I223" i="1"/>
  <c r="U223" i="1" s="1"/>
  <c r="T222" i="1"/>
  <c r="S222" i="1"/>
  <c r="R222" i="1"/>
  <c r="Q222" i="1"/>
  <c r="P222" i="1"/>
  <c r="O222" i="1"/>
  <c r="N222" i="1"/>
  <c r="M222" i="1"/>
  <c r="L222" i="1"/>
  <c r="J222" i="1"/>
  <c r="I222" i="1"/>
  <c r="U222" i="1" s="1"/>
  <c r="T219" i="1"/>
  <c r="S219" i="1"/>
  <c r="R219" i="1"/>
  <c r="Q219" i="1"/>
  <c r="P219" i="1"/>
  <c r="O219" i="1"/>
  <c r="N219" i="1"/>
  <c r="M219" i="1"/>
  <c r="L219" i="1"/>
  <c r="K219" i="1"/>
  <c r="J219" i="1"/>
  <c r="I219" i="1"/>
  <c r="T217" i="1"/>
  <c r="S217" i="1"/>
  <c r="R217" i="1"/>
  <c r="Q217" i="1"/>
  <c r="P217" i="1"/>
  <c r="O217" i="1"/>
  <c r="N217" i="1"/>
  <c r="M217" i="1"/>
  <c r="L217" i="1"/>
  <c r="K217" i="1"/>
  <c r="J217" i="1"/>
  <c r="I217" i="1"/>
  <c r="T212" i="1"/>
  <c r="S212" i="1"/>
  <c r="R212" i="1"/>
  <c r="Q212" i="1"/>
  <c r="P212" i="1"/>
  <c r="O212" i="1"/>
  <c r="N212" i="1"/>
  <c r="M212" i="1"/>
  <c r="L212" i="1"/>
  <c r="K212" i="1"/>
  <c r="J212" i="1"/>
  <c r="I212" i="1"/>
  <c r="T206" i="1"/>
  <c r="S206" i="1"/>
  <c r="R206" i="1"/>
  <c r="Q206" i="1"/>
  <c r="P206" i="1"/>
  <c r="O206" i="1"/>
  <c r="N206" i="1"/>
  <c r="M206" i="1"/>
  <c r="L206" i="1"/>
  <c r="K206" i="1"/>
  <c r="J206" i="1"/>
  <c r="I206" i="1"/>
  <c r="T205" i="1"/>
  <c r="S205" i="1"/>
  <c r="R205" i="1"/>
  <c r="Q205" i="1"/>
  <c r="P205" i="1"/>
  <c r="O205" i="1"/>
  <c r="N205" i="1"/>
  <c r="M205" i="1"/>
  <c r="L205" i="1"/>
  <c r="K205" i="1"/>
  <c r="J205" i="1"/>
  <c r="I205" i="1"/>
  <c r="C50" i="8"/>
  <c r="C51" i="8" s="1"/>
  <c r="D50" i="8"/>
  <c r="E50" i="8"/>
  <c r="E51" i="8" s="1"/>
  <c r="F50" i="8"/>
  <c r="F51" i="8" s="1"/>
  <c r="G50" i="8"/>
  <c r="G51" i="8" s="1"/>
  <c r="H50" i="8"/>
  <c r="H51" i="8" s="1"/>
  <c r="I50" i="8"/>
  <c r="I51" i="8" s="1"/>
  <c r="J50" i="8"/>
  <c r="J51" i="8" s="1"/>
  <c r="K50" i="8"/>
  <c r="K51" i="8" s="1"/>
  <c r="L50" i="8"/>
  <c r="L51" i="8" s="1"/>
  <c r="M50" i="8"/>
  <c r="M51" i="8" s="1"/>
  <c r="B50" i="8"/>
  <c r="B51" i="8" s="1"/>
  <c r="D44" i="8"/>
  <c r="E44" i="8"/>
  <c r="E45" i="8" s="1"/>
  <c r="F44" i="8"/>
  <c r="F45" i="8" s="1"/>
  <c r="G44" i="8"/>
  <c r="G45" i="8" s="1"/>
  <c r="H44" i="8"/>
  <c r="H45" i="8" s="1"/>
  <c r="I44" i="8"/>
  <c r="I45" i="8" s="1"/>
  <c r="J44" i="8"/>
  <c r="J45" i="8" s="1"/>
  <c r="K44" i="8"/>
  <c r="K45" i="8" s="1"/>
  <c r="L44" i="8"/>
  <c r="L45" i="8" s="1"/>
  <c r="M44" i="8"/>
  <c r="M45" i="8" s="1"/>
  <c r="C44" i="8"/>
  <c r="C45" i="8" s="1"/>
  <c r="B44" i="8"/>
  <c r="Z295" i="5"/>
  <c r="T552" i="1" s="1"/>
  <c r="X295" i="5"/>
  <c r="S552" i="1" s="1"/>
  <c r="V295" i="5"/>
  <c r="R552" i="1" s="1"/>
  <c r="T295" i="5"/>
  <c r="Q552" i="1" s="1"/>
  <c r="R295" i="5"/>
  <c r="P552" i="1" s="1"/>
  <c r="P295" i="5"/>
  <c r="N295" i="5"/>
  <c r="L295" i="5"/>
  <c r="J295" i="5"/>
  <c r="H295" i="5"/>
  <c r="K552" i="1" s="1"/>
  <c r="F295" i="5"/>
  <c r="J552" i="1" s="1"/>
  <c r="D295" i="5"/>
  <c r="Z288" i="5"/>
  <c r="T547" i="1" s="1"/>
  <c r="X288" i="5"/>
  <c r="S547" i="1" s="1"/>
  <c r="V288" i="5"/>
  <c r="R547" i="1" s="1"/>
  <c r="T288" i="5"/>
  <c r="Q547" i="1" s="1"/>
  <c r="R288" i="5"/>
  <c r="P547" i="1" s="1"/>
  <c r="P288" i="5"/>
  <c r="N288" i="5"/>
  <c r="L288" i="5"/>
  <c r="J288" i="5"/>
  <c r="H288" i="5"/>
  <c r="K547" i="1" s="1"/>
  <c r="J547" i="1"/>
  <c r="D288" i="5"/>
  <c r="I547" i="1" s="1"/>
  <c r="U547" i="1" s="1"/>
  <c r="Z286" i="5"/>
  <c r="T546" i="1" s="1"/>
  <c r="X286" i="5"/>
  <c r="S546" i="1" s="1"/>
  <c r="V286" i="5"/>
  <c r="R546" i="1" s="1"/>
  <c r="T286" i="5"/>
  <c r="Q546" i="1" s="1"/>
  <c r="R286" i="5"/>
  <c r="P546" i="1" s="1"/>
  <c r="P286" i="5"/>
  <c r="N286" i="5"/>
  <c r="L286" i="5"/>
  <c r="J286" i="5"/>
  <c r="K546" i="1"/>
  <c r="J546" i="1"/>
  <c r="D286" i="5"/>
  <c r="I546" i="1" s="1"/>
  <c r="U546" i="1" s="1"/>
  <c r="Z284" i="5"/>
  <c r="T544" i="1" s="1"/>
  <c r="X284" i="5"/>
  <c r="S544" i="1" s="1"/>
  <c r="V284" i="5"/>
  <c r="R544" i="1" s="1"/>
  <c r="T284" i="5"/>
  <c r="Q544" i="1" s="1"/>
  <c r="R284" i="5"/>
  <c r="P544" i="1" s="1"/>
  <c r="P284" i="5"/>
  <c r="N284" i="5"/>
  <c r="L284" i="5"/>
  <c r="J284" i="5"/>
  <c r="H284" i="5"/>
  <c r="K544" i="1" s="1"/>
  <c r="F284" i="5"/>
  <c r="J544" i="1" s="1"/>
  <c r="D284" i="5"/>
  <c r="I544" i="1" s="1"/>
  <c r="Z277" i="5"/>
  <c r="T540" i="1" s="1"/>
  <c r="X277" i="5"/>
  <c r="S540" i="1" s="1"/>
  <c r="V277" i="5"/>
  <c r="R540" i="1" s="1"/>
  <c r="T277" i="5"/>
  <c r="Q540" i="1" s="1"/>
  <c r="R277" i="5"/>
  <c r="P540" i="1" s="1"/>
  <c r="P277" i="5"/>
  <c r="N277" i="5"/>
  <c r="L277" i="5"/>
  <c r="J277" i="5"/>
  <c r="H277" i="5"/>
  <c r="K540" i="1" s="1"/>
  <c r="F277" i="5"/>
  <c r="J540" i="1" s="1"/>
  <c r="D277" i="5"/>
  <c r="I540" i="1" s="1"/>
  <c r="I536" i="1"/>
  <c r="Z275" i="5"/>
  <c r="T537" i="1" s="1"/>
  <c r="X275" i="5"/>
  <c r="S537" i="1" s="1"/>
  <c r="V275" i="5"/>
  <c r="R537" i="1" s="1"/>
  <c r="T275" i="5"/>
  <c r="Q537" i="1" s="1"/>
  <c r="R275" i="5"/>
  <c r="P537" i="1" s="1"/>
  <c r="P275" i="5"/>
  <c r="N275" i="5"/>
  <c r="L275" i="5"/>
  <c r="J275" i="5"/>
  <c r="H275" i="5"/>
  <c r="K537" i="1" s="1"/>
  <c r="J537" i="1"/>
  <c r="D275" i="5"/>
  <c r="I537" i="1" s="1"/>
  <c r="Z273" i="5"/>
  <c r="T536" i="1" s="1"/>
  <c r="X273" i="5"/>
  <c r="S536" i="1" s="1"/>
  <c r="V273" i="5"/>
  <c r="R536" i="1" s="1"/>
  <c r="T273" i="5"/>
  <c r="Q536" i="1" s="1"/>
  <c r="R273" i="5"/>
  <c r="P536" i="1" s="1"/>
  <c r="P273" i="5"/>
  <c r="N273" i="5"/>
  <c r="L273" i="5"/>
  <c r="J273" i="5"/>
  <c r="H273" i="5"/>
  <c r="K536" i="1" s="1"/>
  <c r="Z271" i="5"/>
  <c r="T535" i="1" s="1"/>
  <c r="X271" i="5"/>
  <c r="S535" i="1" s="1"/>
  <c r="V271" i="5"/>
  <c r="R535" i="1" s="1"/>
  <c r="T271" i="5"/>
  <c r="Q535" i="1" s="1"/>
  <c r="R271" i="5"/>
  <c r="P535" i="1" s="1"/>
  <c r="P271" i="5"/>
  <c r="N271" i="5"/>
  <c r="L271" i="5"/>
  <c r="J271" i="5"/>
  <c r="H271" i="5"/>
  <c r="K535" i="1" s="1"/>
  <c r="F271" i="5"/>
  <c r="J535" i="1" s="1"/>
  <c r="D271" i="5"/>
  <c r="I535" i="1" s="1"/>
  <c r="Z267" i="5"/>
  <c r="T532" i="1" s="1"/>
  <c r="X267" i="5"/>
  <c r="S532" i="1" s="1"/>
  <c r="V267" i="5"/>
  <c r="R532" i="1" s="1"/>
  <c r="T267" i="5"/>
  <c r="Q532" i="1" s="1"/>
  <c r="R267" i="5"/>
  <c r="P532" i="1" s="1"/>
  <c r="P267" i="5"/>
  <c r="N267" i="5"/>
  <c r="L267" i="5"/>
  <c r="J267" i="5"/>
  <c r="H267" i="5"/>
  <c r="K532" i="1" s="1"/>
  <c r="F267" i="5"/>
  <c r="J532" i="1" s="1"/>
  <c r="D267" i="5"/>
  <c r="I532" i="1" s="1"/>
  <c r="Z264" i="5"/>
  <c r="T528" i="1" s="1"/>
  <c r="X264" i="5"/>
  <c r="S528" i="1" s="1"/>
  <c r="V264" i="5"/>
  <c r="R528" i="1" s="1"/>
  <c r="T264" i="5"/>
  <c r="Q528" i="1" s="1"/>
  <c r="R264" i="5"/>
  <c r="P528" i="1" s="1"/>
  <c r="P264" i="5"/>
  <c r="N264" i="5"/>
  <c r="L264" i="5"/>
  <c r="J264" i="5"/>
  <c r="H264" i="5"/>
  <c r="K528" i="1" s="1"/>
  <c r="F264" i="5"/>
  <c r="J528" i="1" s="1"/>
  <c r="D264" i="5"/>
  <c r="I528" i="1" s="1"/>
  <c r="Z260" i="5"/>
  <c r="T527" i="1" s="1"/>
  <c r="X260" i="5"/>
  <c r="S527" i="1" s="1"/>
  <c r="V260" i="5"/>
  <c r="R527" i="1" s="1"/>
  <c r="T260" i="5"/>
  <c r="Q527" i="1" s="1"/>
  <c r="R260" i="5"/>
  <c r="P527" i="1" s="1"/>
  <c r="P260" i="5"/>
  <c r="N260" i="5"/>
  <c r="L260" i="5"/>
  <c r="J260" i="5"/>
  <c r="H260" i="5"/>
  <c r="K527" i="1" s="1"/>
  <c r="F260" i="5"/>
  <c r="J527" i="1" s="1"/>
  <c r="D260" i="5"/>
  <c r="I527" i="1" s="1"/>
  <c r="Z258" i="5"/>
  <c r="T525" i="1" s="1"/>
  <c r="X258" i="5"/>
  <c r="S525" i="1" s="1"/>
  <c r="V258" i="5"/>
  <c r="R525" i="1" s="1"/>
  <c r="T258" i="5"/>
  <c r="Q525" i="1" s="1"/>
  <c r="R258" i="5"/>
  <c r="P525" i="1" s="1"/>
  <c r="P258" i="5"/>
  <c r="N258" i="5"/>
  <c r="L258" i="5"/>
  <c r="J258" i="5"/>
  <c r="H258" i="5"/>
  <c r="K525" i="1" s="1"/>
  <c r="F258" i="5"/>
  <c r="J525" i="1" s="1"/>
  <c r="D258" i="5"/>
  <c r="I525" i="1" s="1"/>
  <c r="Z262" i="5"/>
  <c r="T524" i="1" s="1"/>
  <c r="X262" i="5"/>
  <c r="S524" i="1" s="1"/>
  <c r="V262" i="5"/>
  <c r="R524" i="1" s="1"/>
  <c r="T262" i="5"/>
  <c r="Q524" i="1" s="1"/>
  <c r="R262" i="5"/>
  <c r="P524" i="1" s="1"/>
  <c r="P262" i="5"/>
  <c r="N262" i="5"/>
  <c r="L262" i="5"/>
  <c r="J262" i="5"/>
  <c r="H262" i="5"/>
  <c r="K524" i="1" s="1"/>
  <c r="F262" i="5"/>
  <c r="J524" i="1" s="1"/>
  <c r="D262" i="5"/>
  <c r="I524" i="1" s="1"/>
  <c r="Z256" i="5"/>
  <c r="T523" i="1" s="1"/>
  <c r="X256" i="5"/>
  <c r="S523" i="1" s="1"/>
  <c r="V256" i="5"/>
  <c r="R523" i="1" s="1"/>
  <c r="T256" i="5"/>
  <c r="Q523" i="1" s="1"/>
  <c r="R256" i="5"/>
  <c r="P523" i="1" s="1"/>
  <c r="P256" i="5"/>
  <c r="N256" i="5"/>
  <c r="L256" i="5"/>
  <c r="J256" i="5"/>
  <c r="H256" i="5"/>
  <c r="K523" i="1" s="1"/>
  <c r="F256" i="5"/>
  <c r="J523" i="1" s="1"/>
  <c r="D256" i="5"/>
  <c r="I523" i="1" s="1"/>
  <c r="Z249" i="5"/>
  <c r="T517" i="1" s="1"/>
  <c r="X249" i="5"/>
  <c r="S517" i="1" s="1"/>
  <c r="V249" i="5"/>
  <c r="R517" i="1" s="1"/>
  <c r="T249" i="5"/>
  <c r="Q517" i="1" s="1"/>
  <c r="R249" i="5"/>
  <c r="P517" i="1" s="1"/>
  <c r="P249" i="5"/>
  <c r="N249" i="5"/>
  <c r="L249" i="5"/>
  <c r="J249" i="5"/>
  <c r="H249" i="5"/>
  <c r="K517" i="1" s="1"/>
  <c r="F249" i="5"/>
  <c r="J517" i="1" s="1"/>
  <c r="D249" i="5"/>
  <c r="I517" i="1" s="1"/>
  <c r="U517" i="1" s="1"/>
  <c r="Z247" i="5"/>
  <c r="T515" i="1" s="1"/>
  <c r="X247" i="5"/>
  <c r="S515" i="1" s="1"/>
  <c r="V247" i="5"/>
  <c r="R515" i="1" s="1"/>
  <c r="T247" i="5"/>
  <c r="Q515" i="1" s="1"/>
  <c r="R247" i="5"/>
  <c r="P515" i="1" s="1"/>
  <c r="P247" i="5"/>
  <c r="N247" i="5"/>
  <c r="L247" i="5"/>
  <c r="J247" i="5"/>
  <c r="K515" i="1"/>
  <c r="J515" i="1"/>
  <c r="D247" i="5"/>
  <c r="I515" i="1" s="1"/>
  <c r="U515" i="1" s="1"/>
  <c r="Z245" i="5"/>
  <c r="T514" i="1" s="1"/>
  <c r="X245" i="5"/>
  <c r="S514" i="1" s="1"/>
  <c r="V245" i="5"/>
  <c r="R514" i="1" s="1"/>
  <c r="T245" i="5"/>
  <c r="Q514" i="1" s="1"/>
  <c r="R245" i="5"/>
  <c r="P514" i="1" s="1"/>
  <c r="P245" i="5"/>
  <c r="N245" i="5"/>
  <c r="L245" i="5"/>
  <c r="J245" i="5"/>
  <c r="K514" i="1"/>
  <c r="J514" i="1"/>
  <c r="D245" i="5"/>
  <c r="I514" i="1" s="1"/>
  <c r="Z243" i="5"/>
  <c r="T513" i="1" s="1"/>
  <c r="X243" i="5"/>
  <c r="S513" i="1" s="1"/>
  <c r="V243" i="5"/>
  <c r="R513" i="1" s="1"/>
  <c r="T243" i="5"/>
  <c r="Q513" i="1" s="1"/>
  <c r="R243" i="5"/>
  <c r="P513" i="1" s="1"/>
  <c r="P243" i="5"/>
  <c r="N243" i="5"/>
  <c r="L243" i="5"/>
  <c r="J243" i="5"/>
  <c r="H243" i="5"/>
  <c r="K513" i="1" s="1"/>
  <c r="F243" i="5"/>
  <c r="J513" i="1" s="1"/>
  <c r="D243" i="5"/>
  <c r="I513" i="1" s="1"/>
  <c r="Z241" i="5"/>
  <c r="X241" i="5"/>
  <c r="V241" i="5"/>
  <c r="T241" i="5"/>
  <c r="R241" i="5"/>
  <c r="P241" i="5"/>
  <c r="N241" i="5"/>
  <c r="L241" i="5"/>
  <c r="J241" i="5"/>
  <c r="H241" i="5"/>
  <c r="D241" i="5"/>
  <c r="U510" i="1" s="1"/>
  <c r="T509" i="1"/>
  <c r="S509" i="1"/>
  <c r="R509" i="1"/>
  <c r="Q509" i="1"/>
  <c r="P509" i="1"/>
  <c r="K509" i="1"/>
  <c r="J509" i="1"/>
  <c r="I509" i="1"/>
  <c r="Z236" i="5"/>
  <c r="T508" i="1" s="1"/>
  <c r="X236" i="5"/>
  <c r="S508" i="1" s="1"/>
  <c r="V236" i="5"/>
  <c r="R508" i="1" s="1"/>
  <c r="T236" i="5"/>
  <c r="Q508" i="1" s="1"/>
  <c r="R236" i="5"/>
  <c r="P508" i="1" s="1"/>
  <c r="P236" i="5"/>
  <c r="N236" i="5"/>
  <c r="L236" i="5"/>
  <c r="J236" i="5"/>
  <c r="K508" i="1"/>
  <c r="F236" i="5"/>
  <c r="J508" i="1" s="1"/>
  <c r="I508" i="1"/>
  <c r="Z234" i="5"/>
  <c r="T505" i="1" s="1"/>
  <c r="X234" i="5"/>
  <c r="S505" i="1" s="1"/>
  <c r="V234" i="5"/>
  <c r="R505" i="1" s="1"/>
  <c r="T234" i="5"/>
  <c r="Q505" i="1" s="1"/>
  <c r="R234" i="5"/>
  <c r="P505" i="1" s="1"/>
  <c r="P234" i="5"/>
  <c r="N234" i="5"/>
  <c r="L234" i="5"/>
  <c r="J234" i="5"/>
  <c r="H234" i="5"/>
  <c r="K505" i="1" s="1"/>
  <c r="F234" i="5"/>
  <c r="J505" i="1" s="1"/>
  <c r="D234" i="5"/>
  <c r="Z232" i="5"/>
  <c r="T504" i="1" s="1"/>
  <c r="X232" i="5"/>
  <c r="S504" i="1" s="1"/>
  <c r="V232" i="5"/>
  <c r="R504" i="1" s="1"/>
  <c r="T232" i="5"/>
  <c r="Q504" i="1" s="1"/>
  <c r="R232" i="5"/>
  <c r="P504" i="1" s="1"/>
  <c r="P232" i="5"/>
  <c r="N232" i="5"/>
  <c r="L232" i="5"/>
  <c r="J232" i="5"/>
  <c r="H232" i="5"/>
  <c r="K504" i="1" s="1"/>
  <c r="F232" i="5"/>
  <c r="J504" i="1" s="1"/>
  <c r="D232" i="5"/>
  <c r="T499" i="1"/>
  <c r="S499" i="1"/>
  <c r="R499" i="1"/>
  <c r="Q499" i="1"/>
  <c r="P499" i="1"/>
  <c r="K499" i="1"/>
  <c r="J499" i="1"/>
  <c r="I499" i="1"/>
  <c r="Z230" i="5"/>
  <c r="T502" i="1" s="1"/>
  <c r="X230" i="5"/>
  <c r="S502" i="1" s="1"/>
  <c r="V230" i="5"/>
  <c r="R502" i="1" s="1"/>
  <c r="T230" i="5"/>
  <c r="Q502" i="1" s="1"/>
  <c r="R230" i="5"/>
  <c r="P502" i="1" s="1"/>
  <c r="P230" i="5"/>
  <c r="N230" i="5"/>
  <c r="L230" i="5"/>
  <c r="J230" i="5"/>
  <c r="H230" i="5"/>
  <c r="K502" i="1" s="1"/>
  <c r="F230" i="5"/>
  <c r="J502" i="1" s="1"/>
  <c r="U501" i="1"/>
  <c r="Z227" i="5"/>
  <c r="T498" i="1" s="1"/>
  <c r="X227" i="5"/>
  <c r="S498" i="1" s="1"/>
  <c r="V227" i="5"/>
  <c r="R498" i="1" s="1"/>
  <c r="T227" i="5"/>
  <c r="Q498" i="1" s="1"/>
  <c r="R227" i="5"/>
  <c r="P498" i="1" s="1"/>
  <c r="P227" i="5"/>
  <c r="N227" i="5"/>
  <c r="L227" i="5"/>
  <c r="J227" i="5"/>
  <c r="H227" i="5"/>
  <c r="K498" i="1" s="1"/>
  <c r="F227" i="5"/>
  <c r="J498" i="1" s="1"/>
  <c r="D227" i="5"/>
  <c r="I498" i="1" s="1"/>
  <c r="Z225" i="5"/>
  <c r="T497" i="1" s="1"/>
  <c r="X225" i="5"/>
  <c r="S497" i="1" s="1"/>
  <c r="V225" i="5"/>
  <c r="R497" i="1" s="1"/>
  <c r="T225" i="5"/>
  <c r="Q497" i="1" s="1"/>
  <c r="R225" i="5"/>
  <c r="P497" i="1" s="1"/>
  <c r="P225" i="5"/>
  <c r="N225" i="5"/>
  <c r="L225" i="5"/>
  <c r="J225" i="5"/>
  <c r="H225" i="5"/>
  <c r="K497" i="1" s="1"/>
  <c r="F225" i="5"/>
  <c r="J497" i="1" s="1"/>
  <c r="D225" i="5"/>
  <c r="I497" i="1" s="1"/>
  <c r="Z223" i="5"/>
  <c r="T495" i="1" s="1"/>
  <c r="X223" i="5"/>
  <c r="S495" i="1" s="1"/>
  <c r="V223" i="5"/>
  <c r="R495" i="1" s="1"/>
  <c r="T223" i="5"/>
  <c r="Q495" i="1" s="1"/>
  <c r="R223" i="5"/>
  <c r="P495" i="1" s="1"/>
  <c r="P223" i="5"/>
  <c r="N223" i="5"/>
  <c r="L223" i="5"/>
  <c r="J223" i="5"/>
  <c r="K495" i="1"/>
  <c r="J495" i="1"/>
  <c r="D223" i="5"/>
  <c r="I495" i="1" s="1"/>
  <c r="Z221" i="5"/>
  <c r="T493" i="1" s="1"/>
  <c r="X221" i="5"/>
  <c r="S493" i="1" s="1"/>
  <c r="V221" i="5"/>
  <c r="R493" i="1" s="1"/>
  <c r="T221" i="5"/>
  <c r="Q493" i="1" s="1"/>
  <c r="R221" i="5"/>
  <c r="P493" i="1" s="1"/>
  <c r="P221" i="5"/>
  <c r="N221" i="5"/>
  <c r="L221" i="5"/>
  <c r="J221" i="5"/>
  <c r="K493" i="1"/>
  <c r="F221" i="5"/>
  <c r="J493" i="1" s="1"/>
  <c r="D221" i="5"/>
  <c r="Z159" i="7"/>
  <c r="X159" i="7"/>
  <c r="V159" i="7"/>
  <c r="T159" i="7"/>
  <c r="R159" i="7"/>
  <c r="P159" i="7"/>
  <c r="N159" i="7"/>
  <c r="L159" i="7"/>
  <c r="J159" i="7"/>
  <c r="H159" i="7"/>
  <c r="F159" i="7"/>
  <c r="D159" i="7"/>
  <c r="Z216" i="5"/>
  <c r="T488" i="1" s="1"/>
  <c r="X216" i="5"/>
  <c r="S488" i="1" s="1"/>
  <c r="V216" i="5"/>
  <c r="R488" i="1" s="1"/>
  <c r="T216" i="5"/>
  <c r="Q488" i="1" s="1"/>
  <c r="R216" i="5"/>
  <c r="P488" i="1" s="1"/>
  <c r="P216" i="5"/>
  <c r="N216" i="5"/>
  <c r="L216" i="5"/>
  <c r="J216" i="5"/>
  <c r="H216" i="5"/>
  <c r="K488" i="1" s="1"/>
  <c r="F216" i="5"/>
  <c r="J488" i="1" s="1"/>
  <c r="D216" i="5"/>
  <c r="I488" i="1" s="1"/>
  <c r="Z214" i="5"/>
  <c r="T487" i="1" s="1"/>
  <c r="X214" i="5"/>
  <c r="S487" i="1" s="1"/>
  <c r="V214" i="5"/>
  <c r="R487" i="1" s="1"/>
  <c r="T214" i="5"/>
  <c r="Q487" i="1" s="1"/>
  <c r="R214" i="5"/>
  <c r="P487" i="1" s="1"/>
  <c r="P214" i="5"/>
  <c r="N214" i="5"/>
  <c r="L214" i="5"/>
  <c r="J214" i="5"/>
  <c r="K487" i="1"/>
  <c r="F214" i="5"/>
  <c r="J487" i="1" s="1"/>
  <c r="D214" i="5"/>
  <c r="I487" i="1" s="1"/>
  <c r="U487" i="1" s="1"/>
  <c r="Z212" i="5"/>
  <c r="T485" i="1" s="1"/>
  <c r="X212" i="5"/>
  <c r="S485" i="1" s="1"/>
  <c r="V212" i="5"/>
  <c r="R485" i="1" s="1"/>
  <c r="T212" i="5"/>
  <c r="Q485" i="1" s="1"/>
  <c r="R212" i="5"/>
  <c r="P485" i="1" s="1"/>
  <c r="P212" i="5"/>
  <c r="N212" i="5"/>
  <c r="L212" i="5"/>
  <c r="J212" i="5"/>
  <c r="H212" i="5"/>
  <c r="K485" i="1" s="1"/>
  <c r="F212" i="5"/>
  <c r="J485" i="1" s="1"/>
  <c r="D212" i="5"/>
  <c r="I485" i="1" s="1"/>
  <c r="T483" i="1"/>
  <c r="S483" i="1"/>
  <c r="R483" i="1"/>
  <c r="Q483" i="1"/>
  <c r="P483" i="1"/>
  <c r="O483" i="1"/>
  <c r="N483" i="1"/>
  <c r="K483" i="1"/>
  <c r="Z207" i="5"/>
  <c r="T480" i="1" s="1"/>
  <c r="X207" i="5"/>
  <c r="S480" i="1" s="1"/>
  <c r="V207" i="5"/>
  <c r="R480" i="1" s="1"/>
  <c r="T207" i="5"/>
  <c r="Q480" i="1" s="1"/>
  <c r="R207" i="5"/>
  <c r="P480" i="1" s="1"/>
  <c r="P207" i="5"/>
  <c r="N207" i="5"/>
  <c r="L207" i="5"/>
  <c r="J207" i="5"/>
  <c r="H207" i="5"/>
  <c r="K480" i="1" s="1"/>
  <c r="F207" i="5"/>
  <c r="J480" i="1" s="1"/>
  <c r="D207" i="5"/>
  <c r="I480" i="1" s="1"/>
  <c r="Z192" i="5"/>
  <c r="T468" i="1" s="1"/>
  <c r="X192" i="5"/>
  <c r="S468" i="1" s="1"/>
  <c r="V192" i="5"/>
  <c r="R468" i="1" s="1"/>
  <c r="T192" i="5"/>
  <c r="Q468" i="1" s="1"/>
  <c r="R192" i="5"/>
  <c r="P468" i="1" s="1"/>
  <c r="P192" i="5"/>
  <c r="N192" i="5"/>
  <c r="L192" i="5"/>
  <c r="J192" i="5"/>
  <c r="K468" i="1"/>
  <c r="J468" i="1"/>
  <c r="D192" i="5"/>
  <c r="I468" i="1" s="1"/>
  <c r="U474" i="1"/>
  <c r="Z187" i="5"/>
  <c r="T465" i="1" s="1"/>
  <c r="X187" i="5"/>
  <c r="S465" i="1" s="1"/>
  <c r="V187" i="5"/>
  <c r="R465" i="1" s="1"/>
  <c r="T187" i="5"/>
  <c r="Q465" i="1" s="1"/>
  <c r="R187" i="5"/>
  <c r="P465" i="1" s="1"/>
  <c r="P187" i="5"/>
  <c r="N187" i="5"/>
  <c r="L187" i="5"/>
  <c r="J187" i="5"/>
  <c r="H187" i="5"/>
  <c r="K465" i="1" s="1"/>
  <c r="J465" i="1"/>
  <c r="D187" i="5"/>
  <c r="Z185" i="5"/>
  <c r="T462" i="1" s="1"/>
  <c r="X185" i="5"/>
  <c r="S462" i="1" s="1"/>
  <c r="V185" i="5"/>
  <c r="R462" i="1" s="1"/>
  <c r="T185" i="5"/>
  <c r="Q462" i="1" s="1"/>
  <c r="R185" i="5"/>
  <c r="P462" i="1" s="1"/>
  <c r="P185" i="5"/>
  <c r="N185" i="5"/>
  <c r="L185" i="5"/>
  <c r="J185" i="5"/>
  <c r="H185" i="5"/>
  <c r="K462" i="1" s="1"/>
  <c r="J462" i="1"/>
  <c r="D185" i="5"/>
  <c r="Z183" i="5"/>
  <c r="T461" i="1" s="1"/>
  <c r="X183" i="5"/>
  <c r="S461" i="1" s="1"/>
  <c r="V183" i="5"/>
  <c r="R461" i="1" s="1"/>
  <c r="T183" i="5"/>
  <c r="Q461" i="1" s="1"/>
  <c r="R183" i="5"/>
  <c r="P461" i="1" s="1"/>
  <c r="P183" i="5"/>
  <c r="N183" i="5"/>
  <c r="L183" i="5"/>
  <c r="J183" i="5"/>
  <c r="H183" i="5"/>
  <c r="K461" i="1" s="1"/>
  <c r="J461" i="1"/>
  <c r="D183" i="5"/>
  <c r="Z176" i="5"/>
  <c r="T456" i="1" s="1"/>
  <c r="X176" i="5"/>
  <c r="S456" i="1" s="1"/>
  <c r="V176" i="5"/>
  <c r="R456" i="1" s="1"/>
  <c r="T176" i="5"/>
  <c r="Q456" i="1" s="1"/>
  <c r="R176" i="5"/>
  <c r="P456" i="1" s="1"/>
  <c r="P176" i="5"/>
  <c r="N176" i="5"/>
  <c r="L176" i="5"/>
  <c r="J176" i="5"/>
  <c r="H176" i="5"/>
  <c r="K456" i="1" s="1"/>
  <c r="F176" i="5"/>
  <c r="J456" i="1" s="1"/>
  <c r="D176" i="5"/>
  <c r="I456" i="1" s="1"/>
  <c r="Z178" i="5"/>
  <c r="X178" i="5"/>
  <c r="V178" i="5"/>
  <c r="T178" i="5"/>
  <c r="R178" i="5"/>
  <c r="P178" i="5"/>
  <c r="N178" i="5"/>
  <c r="L178" i="5"/>
  <c r="J178" i="5"/>
  <c r="H178" i="5"/>
  <c r="F178" i="5"/>
  <c r="D178" i="5"/>
  <c r="Z181" i="5"/>
  <c r="T459" i="1" s="1"/>
  <c r="X181" i="5"/>
  <c r="S459" i="1" s="1"/>
  <c r="V181" i="5"/>
  <c r="R459" i="1" s="1"/>
  <c r="T181" i="5"/>
  <c r="Q459" i="1" s="1"/>
  <c r="R181" i="5"/>
  <c r="P459" i="1" s="1"/>
  <c r="P181" i="5"/>
  <c r="N181" i="5"/>
  <c r="L181" i="5"/>
  <c r="J181" i="5"/>
  <c r="K459" i="1"/>
  <c r="J459" i="1"/>
  <c r="D181" i="5"/>
  <c r="I459" i="1" s="1"/>
  <c r="Z172" i="5"/>
  <c r="T453" i="1" s="1"/>
  <c r="X172" i="5"/>
  <c r="S453" i="1" s="1"/>
  <c r="V172" i="5"/>
  <c r="R453" i="1" s="1"/>
  <c r="T172" i="5"/>
  <c r="Q453" i="1" s="1"/>
  <c r="R172" i="5"/>
  <c r="P453" i="1" s="1"/>
  <c r="P172" i="5"/>
  <c r="N172" i="5"/>
  <c r="L172" i="5"/>
  <c r="J172" i="5"/>
  <c r="H172" i="5"/>
  <c r="K453" i="1" s="1"/>
  <c r="F172" i="5"/>
  <c r="J453" i="1" s="1"/>
  <c r="D172" i="5"/>
  <c r="I453" i="1" s="1"/>
  <c r="Z170" i="5"/>
  <c r="X170" i="5"/>
  <c r="V170" i="5"/>
  <c r="T170" i="5"/>
  <c r="R170" i="5"/>
  <c r="P170" i="5"/>
  <c r="N170" i="5"/>
  <c r="L170" i="5"/>
  <c r="J170" i="5"/>
  <c r="D170" i="5"/>
  <c r="Z165" i="5"/>
  <c r="T446" i="1" s="1"/>
  <c r="X165" i="5"/>
  <c r="S446" i="1" s="1"/>
  <c r="V165" i="5"/>
  <c r="R446" i="1" s="1"/>
  <c r="T165" i="5"/>
  <c r="Q446" i="1" s="1"/>
  <c r="R165" i="5"/>
  <c r="P446" i="1" s="1"/>
  <c r="P165" i="5"/>
  <c r="N165" i="5"/>
  <c r="L165" i="5"/>
  <c r="J165" i="5"/>
  <c r="H165" i="5"/>
  <c r="K446" i="1" s="1"/>
  <c r="F165" i="5"/>
  <c r="J446" i="1" s="1"/>
  <c r="D165" i="5"/>
  <c r="I446" i="1" s="1"/>
  <c r="Z163" i="5"/>
  <c r="T445" i="1" s="1"/>
  <c r="X163" i="5"/>
  <c r="S445" i="1" s="1"/>
  <c r="V163" i="5"/>
  <c r="R445" i="1" s="1"/>
  <c r="T163" i="5"/>
  <c r="Q445" i="1" s="1"/>
  <c r="R163" i="5"/>
  <c r="P445" i="1" s="1"/>
  <c r="P163" i="5"/>
  <c r="N163" i="5"/>
  <c r="L163" i="5"/>
  <c r="J163" i="5"/>
  <c r="H163" i="5"/>
  <c r="K445" i="1" s="1"/>
  <c r="F163" i="5"/>
  <c r="J445" i="1" s="1"/>
  <c r="D163" i="5"/>
  <c r="I445" i="1" s="1"/>
  <c r="Z161" i="5"/>
  <c r="T443" i="1" s="1"/>
  <c r="X161" i="5"/>
  <c r="S443" i="1" s="1"/>
  <c r="V161" i="5"/>
  <c r="R443" i="1" s="1"/>
  <c r="T161" i="5"/>
  <c r="Q443" i="1" s="1"/>
  <c r="R161" i="5"/>
  <c r="P443" i="1" s="1"/>
  <c r="P161" i="5"/>
  <c r="N161" i="5"/>
  <c r="L161" i="5"/>
  <c r="J161" i="5"/>
  <c r="H161" i="5"/>
  <c r="K443" i="1" s="1"/>
  <c r="F161" i="5"/>
  <c r="J443" i="1" s="1"/>
  <c r="D161" i="5"/>
  <c r="I443" i="1" s="1"/>
  <c r="Z158" i="5"/>
  <c r="T440" i="1" s="1"/>
  <c r="X158" i="5"/>
  <c r="S440" i="1" s="1"/>
  <c r="V158" i="5"/>
  <c r="R440" i="1" s="1"/>
  <c r="T158" i="5"/>
  <c r="Q440" i="1" s="1"/>
  <c r="R158" i="5"/>
  <c r="P440" i="1" s="1"/>
  <c r="P158" i="5"/>
  <c r="N158" i="5"/>
  <c r="L158" i="5"/>
  <c r="J158" i="5"/>
  <c r="H158" i="5"/>
  <c r="K440" i="1" s="1"/>
  <c r="F158" i="5"/>
  <c r="J440" i="1" s="1"/>
  <c r="D158" i="5"/>
  <c r="I440" i="1" s="1"/>
  <c r="Z156" i="5"/>
  <c r="T439" i="1" s="1"/>
  <c r="X156" i="5"/>
  <c r="S439" i="1" s="1"/>
  <c r="V156" i="5"/>
  <c r="R439" i="1" s="1"/>
  <c r="T156" i="5"/>
  <c r="Q439" i="1" s="1"/>
  <c r="R156" i="5"/>
  <c r="P439" i="1" s="1"/>
  <c r="P156" i="5"/>
  <c r="N156" i="5"/>
  <c r="L156" i="5"/>
  <c r="J156" i="5"/>
  <c r="K439" i="1"/>
  <c r="F156" i="5"/>
  <c r="J439" i="1" s="1"/>
  <c r="D156" i="5"/>
  <c r="I439" i="1" s="1"/>
  <c r="Z154" i="5"/>
  <c r="T438" i="1" s="1"/>
  <c r="X154" i="5"/>
  <c r="S438" i="1" s="1"/>
  <c r="V154" i="5"/>
  <c r="R438" i="1" s="1"/>
  <c r="T154" i="5"/>
  <c r="Q438" i="1" s="1"/>
  <c r="R154" i="5"/>
  <c r="P438" i="1" s="1"/>
  <c r="P154" i="5"/>
  <c r="N154" i="5"/>
  <c r="L154" i="5"/>
  <c r="J154" i="5"/>
  <c r="H154" i="5"/>
  <c r="K438" i="1" s="1"/>
  <c r="F154" i="5"/>
  <c r="J438" i="1" s="1"/>
  <c r="I438" i="1"/>
  <c r="Z153" i="5"/>
  <c r="T436" i="1" s="1"/>
  <c r="X153" i="5"/>
  <c r="S436" i="1" s="1"/>
  <c r="V153" i="5"/>
  <c r="R436" i="1" s="1"/>
  <c r="T153" i="5"/>
  <c r="Q436" i="1" s="1"/>
  <c r="R153" i="5"/>
  <c r="P436" i="1" s="1"/>
  <c r="P153" i="5"/>
  <c r="N153" i="5"/>
  <c r="L153" i="5"/>
  <c r="J153" i="5"/>
  <c r="H153" i="5"/>
  <c r="K436" i="1" s="1"/>
  <c r="F153" i="5"/>
  <c r="J436" i="1" s="1"/>
  <c r="D153" i="5"/>
  <c r="I436" i="1" s="1"/>
  <c r="S431" i="1"/>
  <c r="Q431" i="1"/>
  <c r="I431" i="1"/>
  <c r="S429" i="1"/>
  <c r="Q429" i="1"/>
  <c r="I429" i="1"/>
  <c r="Z143" i="5"/>
  <c r="T428" i="1" s="1"/>
  <c r="X143" i="5"/>
  <c r="S428" i="1" s="1"/>
  <c r="V143" i="5"/>
  <c r="R428" i="1" s="1"/>
  <c r="T143" i="5"/>
  <c r="Q428" i="1" s="1"/>
  <c r="R143" i="5"/>
  <c r="P428" i="1" s="1"/>
  <c r="P143" i="5"/>
  <c r="N143" i="5"/>
  <c r="L143" i="5"/>
  <c r="J143" i="5"/>
  <c r="H143" i="5"/>
  <c r="K428" i="1" s="1"/>
  <c r="F143" i="5"/>
  <c r="J428" i="1" s="1"/>
  <c r="I428" i="1"/>
  <c r="Z141" i="5"/>
  <c r="T426" i="1" s="1"/>
  <c r="X141" i="5"/>
  <c r="S426" i="1" s="1"/>
  <c r="V141" i="5"/>
  <c r="R426" i="1" s="1"/>
  <c r="T141" i="5"/>
  <c r="Q426" i="1" s="1"/>
  <c r="R141" i="5"/>
  <c r="P426" i="1" s="1"/>
  <c r="P141" i="5"/>
  <c r="N141" i="5"/>
  <c r="L141" i="5"/>
  <c r="J141" i="5"/>
  <c r="H141" i="5"/>
  <c r="K426" i="1" s="1"/>
  <c r="F141" i="5"/>
  <c r="J426" i="1" s="1"/>
  <c r="D141" i="5"/>
  <c r="I426" i="1" s="1"/>
  <c r="Z138" i="5"/>
  <c r="T424" i="1" s="1"/>
  <c r="X138" i="5"/>
  <c r="S424" i="1" s="1"/>
  <c r="V138" i="5"/>
  <c r="R424" i="1" s="1"/>
  <c r="T138" i="5"/>
  <c r="Q424" i="1" s="1"/>
  <c r="R138" i="5"/>
  <c r="P424" i="1" s="1"/>
  <c r="P138" i="5"/>
  <c r="N138" i="5"/>
  <c r="L138" i="5"/>
  <c r="J138" i="5"/>
  <c r="H138" i="5"/>
  <c r="K424" i="1" s="1"/>
  <c r="F138" i="5"/>
  <c r="J424" i="1" s="1"/>
  <c r="D138" i="5"/>
  <c r="I424" i="1" s="1"/>
  <c r="Z136" i="5"/>
  <c r="T422" i="1" s="1"/>
  <c r="X136" i="5"/>
  <c r="S422" i="1" s="1"/>
  <c r="V136" i="5"/>
  <c r="R422" i="1" s="1"/>
  <c r="T136" i="5"/>
  <c r="Q422" i="1" s="1"/>
  <c r="R136" i="5"/>
  <c r="P422" i="1" s="1"/>
  <c r="P136" i="5"/>
  <c r="N136" i="5"/>
  <c r="L136" i="5"/>
  <c r="J136" i="5"/>
  <c r="K422" i="1"/>
  <c r="F136" i="5"/>
  <c r="J422" i="1" s="1"/>
  <c r="D136" i="5"/>
  <c r="I422" i="1" s="1"/>
  <c r="D134" i="5"/>
  <c r="Z134" i="5"/>
  <c r="T419" i="1" s="1"/>
  <c r="X134" i="5"/>
  <c r="S419" i="1" s="1"/>
  <c r="V134" i="5"/>
  <c r="R419" i="1" s="1"/>
  <c r="T134" i="5"/>
  <c r="Q419" i="1" s="1"/>
  <c r="R134" i="5"/>
  <c r="P419" i="1" s="1"/>
  <c r="P134" i="5"/>
  <c r="N134" i="5"/>
  <c r="L134" i="5"/>
  <c r="J134" i="5"/>
  <c r="H134" i="5"/>
  <c r="K419" i="1" s="1"/>
  <c r="F134" i="5"/>
  <c r="J419" i="1" s="1"/>
  <c r="I419" i="1"/>
  <c r="Z132" i="5"/>
  <c r="T418" i="1" s="1"/>
  <c r="X132" i="5"/>
  <c r="S418" i="1" s="1"/>
  <c r="V132" i="5"/>
  <c r="R418" i="1" s="1"/>
  <c r="T132" i="5"/>
  <c r="Q418" i="1" s="1"/>
  <c r="R132" i="5"/>
  <c r="P418" i="1" s="1"/>
  <c r="P132" i="5"/>
  <c r="N132" i="5"/>
  <c r="L132" i="5"/>
  <c r="J132" i="5"/>
  <c r="H132" i="5"/>
  <c r="K418" i="1" s="1"/>
  <c r="F132" i="5"/>
  <c r="J418" i="1" s="1"/>
  <c r="D132" i="5"/>
  <c r="I418" i="1" s="1"/>
  <c r="Z130" i="5"/>
  <c r="T416" i="1" s="1"/>
  <c r="X130" i="5"/>
  <c r="S416" i="1" s="1"/>
  <c r="V130" i="5"/>
  <c r="R416" i="1" s="1"/>
  <c r="T130" i="5"/>
  <c r="Q416" i="1" s="1"/>
  <c r="R130" i="5"/>
  <c r="P416" i="1" s="1"/>
  <c r="P130" i="5"/>
  <c r="N130" i="5"/>
  <c r="L130" i="5"/>
  <c r="J130" i="5"/>
  <c r="K416" i="1"/>
  <c r="F130" i="5"/>
  <c r="J416" i="1" s="1"/>
  <c r="D130" i="5"/>
  <c r="Z127" i="5"/>
  <c r="T413" i="1" s="1"/>
  <c r="X127" i="5"/>
  <c r="S413" i="1" s="1"/>
  <c r="V127" i="5"/>
  <c r="R413" i="1" s="1"/>
  <c r="T127" i="5"/>
  <c r="Q413" i="1" s="1"/>
  <c r="R127" i="5"/>
  <c r="P413" i="1" s="1"/>
  <c r="P127" i="5"/>
  <c r="N127" i="5"/>
  <c r="L127" i="5"/>
  <c r="J127" i="5"/>
  <c r="K413" i="1"/>
  <c r="J413" i="1"/>
  <c r="I413" i="1"/>
  <c r="I411" i="1"/>
  <c r="J411" i="1"/>
  <c r="K411" i="1"/>
  <c r="H125" i="5"/>
  <c r="J125" i="5"/>
  <c r="P411" i="1"/>
  <c r="L125" i="5"/>
  <c r="Q411" i="1" s="1"/>
  <c r="R411" i="1"/>
  <c r="N125" i="5"/>
  <c r="S411" i="1" s="1"/>
  <c r="T411" i="1"/>
  <c r="P125" i="5"/>
  <c r="U411" i="1" s="1"/>
  <c r="V411" i="1"/>
  <c r="R125" i="5"/>
  <c r="W411" i="1" s="1"/>
  <c r="X411" i="1"/>
  <c r="T125" i="5"/>
  <c r="Y411" i="1" s="1"/>
  <c r="Z411" i="1"/>
  <c r="V125" i="5"/>
  <c r="AA411" i="1" s="1"/>
  <c r="AB411" i="1"/>
  <c r="X125" i="5"/>
  <c r="AC411" i="1" s="1"/>
  <c r="AD411" i="1"/>
  <c r="Z125" i="5"/>
  <c r="AE411" i="1" s="1"/>
  <c r="Z123" i="5"/>
  <c r="T410" i="1" s="1"/>
  <c r="X123" i="5"/>
  <c r="S410" i="1" s="1"/>
  <c r="V123" i="5"/>
  <c r="R410" i="1" s="1"/>
  <c r="T123" i="5"/>
  <c r="Q410" i="1" s="1"/>
  <c r="R123" i="5"/>
  <c r="P410" i="1" s="1"/>
  <c r="P123" i="5"/>
  <c r="N123" i="5"/>
  <c r="L123" i="5"/>
  <c r="J123" i="5"/>
  <c r="H123" i="5"/>
  <c r="K410" i="1" s="1"/>
  <c r="J410" i="1"/>
  <c r="D123" i="5"/>
  <c r="I410" i="1" s="1"/>
  <c r="Z121" i="5"/>
  <c r="T408" i="1" s="1"/>
  <c r="X121" i="5"/>
  <c r="S408" i="1" s="1"/>
  <c r="V121" i="5"/>
  <c r="R408" i="1" s="1"/>
  <c r="T121" i="5"/>
  <c r="Q408" i="1" s="1"/>
  <c r="R121" i="5"/>
  <c r="P408" i="1" s="1"/>
  <c r="P121" i="5"/>
  <c r="N121" i="5"/>
  <c r="L121" i="5"/>
  <c r="J121" i="5"/>
  <c r="H121" i="5"/>
  <c r="K408" i="1" s="1"/>
  <c r="F121" i="5"/>
  <c r="J408" i="1" s="1"/>
  <c r="D121" i="5"/>
  <c r="T406" i="1"/>
  <c r="S406" i="1"/>
  <c r="R406" i="1"/>
  <c r="Q406" i="1"/>
  <c r="P406" i="1"/>
  <c r="K406" i="1"/>
  <c r="J406" i="1"/>
  <c r="I406" i="1"/>
  <c r="Z116" i="5"/>
  <c r="T404" i="1" s="1"/>
  <c r="X116" i="5"/>
  <c r="S404" i="1" s="1"/>
  <c r="V116" i="5"/>
  <c r="R404" i="1" s="1"/>
  <c r="T116" i="5"/>
  <c r="Q404" i="1" s="1"/>
  <c r="R116" i="5"/>
  <c r="P404" i="1" s="1"/>
  <c r="P116" i="5"/>
  <c r="N116" i="5"/>
  <c r="L116" i="5"/>
  <c r="J116" i="5"/>
  <c r="H116" i="5"/>
  <c r="K404" i="1" s="1"/>
  <c r="F116" i="5"/>
  <c r="J404" i="1" s="1"/>
  <c r="U404" i="1" s="1"/>
  <c r="D116" i="5"/>
  <c r="Z114" i="5"/>
  <c r="T403" i="1" s="1"/>
  <c r="X114" i="5"/>
  <c r="S403" i="1" s="1"/>
  <c r="V114" i="5"/>
  <c r="R403" i="1" s="1"/>
  <c r="T114" i="5"/>
  <c r="Q403" i="1" s="1"/>
  <c r="R114" i="5"/>
  <c r="P403" i="1" s="1"/>
  <c r="P114" i="5"/>
  <c r="N114" i="5"/>
  <c r="L114" i="5"/>
  <c r="J114" i="5"/>
  <c r="H114" i="5"/>
  <c r="K403" i="1" s="1"/>
  <c r="F114" i="5"/>
  <c r="J403" i="1" s="1"/>
  <c r="D114" i="5"/>
  <c r="I403" i="1" s="1"/>
  <c r="T402" i="1"/>
  <c r="S402" i="1"/>
  <c r="R402" i="1"/>
  <c r="Q402" i="1"/>
  <c r="P402" i="1"/>
  <c r="K402" i="1"/>
  <c r="J402" i="1"/>
  <c r="I402" i="1"/>
  <c r="H104" i="7"/>
  <c r="D104" i="7"/>
  <c r="F118" i="5"/>
  <c r="H118" i="5"/>
  <c r="J118" i="5"/>
  <c r="L118" i="5"/>
  <c r="N118" i="5"/>
  <c r="P118" i="5"/>
  <c r="R118" i="5"/>
  <c r="T118" i="5"/>
  <c r="V118" i="5"/>
  <c r="X118" i="5"/>
  <c r="Z118" i="5"/>
  <c r="D118" i="5"/>
  <c r="T392" i="1"/>
  <c r="S392" i="1"/>
  <c r="R392" i="1"/>
  <c r="Q392" i="1"/>
  <c r="P392" i="1"/>
  <c r="K392" i="1"/>
  <c r="J392" i="1"/>
  <c r="I392" i="1"/>
  <c r="Z112" i="5"/>
  <c r="T400" i="1" s="1"/>
  <c r="X112" i="5"/>
  <c r="S400" i="1" s="1"/>
  <c r="V112" i="5"/>
  <c r="R400" i="1" s="1"/>
  <c r="T112" i="5"/>
  <c r="Q400" i="1" s="1"/>
  <c r="R112" i="5"/>
  <c r="P400" i="1" s="1"/>
  <c r="P112" i="5"/>
  <c r="N112" i="5"/>
  <c r="L112" i="5"/>
  <c r="J112" i="5"/>
  <c r="H112" i="5"/>
  <c r="K400" i="1" s="1"/>
  <c r="F112" i="5"/>
  <c r="J400" i="1" s="1"/>
  <c r="D112" i="5"/>
  <c r="I400" i="1" s="1"/>
  <c r="S397" i="1"/>
  <c r="Q397" i="1"/>
  <c r="K397" i="1"/>
  <c r="I397" i="1"/>
  <c r="Z110" i="5"/>
  <c r="T398" i="1" s="1"/>
  <c r="X110" i="5"/>
  <c r="S398" i="1" s="1"/>
  <c r="V110" i="5"/>
  <c r="R398" i="1" s="1"/>
  <c r="T110" i="5"/>
  <c r="Q398" i="1" s="1"/>
  <c r="R110" i="5"/>
  <c r="P398" i="1" s="1"/>
  <c r="P110" i="5"/>
  <c r="N110" i="5"/>
  <c r="L110" i="5"/>
  <c r="J110" i="5"/>
  <c r="H110" i="5"/>
  <c r="K398" i="1" s="1"/>
  <c r="F110" i="5"/>
  <c r="J398" i="1" s="1"/>
  <c r="D110" i="5"/>
  <c r="I398" i="1" s="1"/>
  <c r="T391" i="1"/>
  <c r="S391" i="1"/>
  <c r="R391" i="1"/>
  <c r="Q391" i="1"/>
  <c r="P391" i="1"/>
  <c r="K391" i="1"/>
  <c r="J391" i="1"/>
  <c r="I391" i="1"/>
  <c r="Z108" i="5"/>
  <c r="T395" i="1" s="1"/>
  <c r="X108" i="5"/>
  <c r="S395" i="1" s="1"/>
  <c r="V108" i="5"/>
  <c r="R395" i="1" s="1"/>
  <c r="T108" i="5"/>
  <c r="Q395" i="1" s="1"/>
  <c r="R108" i="5"/>
  <c r="P395" i="1" s="1"/>
  <c r="P108" i="5"/>
  <c r="N108" i="5"/>
  <c r="L108" i="5"/>
  <c r="J108" i="5"/>
  <c r="H108" i="5"/>
  <c r="K395" i="1" s="1"/>
  <c r="J395" i="1"/>
  <c r="D108" i="5"/>
  <c r="I395" i="1" s="1"/>
  <c r="T393" i="1"/>
  <c r="S393" i="1"/>
  <c r="R393" i="1"/>
  <c r="Q393" i="1"/>
  <c r="P393" i="1"/>
  <c r="K393" i="1"/>
  <c r="J393" i="1"/>
  <c r="Z100" i="5"/>
  <c r="T389" i="1" s="1"/>
  <c r="X100" i="5"/>
  <c r="S389" i="1" s="1"/>
  <c r="V100" i="5"/>
  <c r="R389" i="1" s="1"/>
  <c r="T100" i="5"/>
  <c r="Q389" i="1" s="1"/>
  <c r="R100" i="5"/>
  <c r="P389" i="1" s="1"/>
  <c r="P100" i="5"/>
  <c r="N100" i="5"/>
  <c r="L100" i="5"/>
  <c r="J100" i="5"/>
  <c r="H100" i="5"/>
  <c r="K389" i="1" s="1"/>
  <c r="F100" i="5"/>
  <c r="J389" i="1" s="1"/>
  <c r="D100" i="5"/>
  <c r="I389" i="1" s="1"/>
  <c r="Z98" i="5"/>
  <c r="T387" i="1" s="1"/>
  <c r="X98" i="5"/>
  <c r="S387" i="1" s="1"/>
  <c r="V98" i="5"/>
  <c r="R387" i="1" s="1"/>
  <c r="T98" i="5"/>
  <c r="Q387" i="1" s="1"/>
  <c r="R98" i="5"/>
  <c r="P387" i="1" s="1"/>
  <c r="P98" i="5"/>
  <c r="N98" i="5"/>
  <c r="L98" i="5"/>
  <c r="J98" i="5"/>
  <c r="H98" i="5"/>
  <c r="K387" i="1" s="1"/>
  <c r="F98" i="5"/>
  <c r="J387" i="1" s="1"/>
  <c r="D98" i="5"/>
  <c r="I387" i="1" s="1"/>
  <c r="Z91" i="5"/>
  <c r="T384" i="1" s="1"/>
  <c r="X91" i="5"/>
  <c r="S384" i="1" s="1"/>
  <c r="V91" i="5"/>
  <c r="R384" i="1" s="1"/>
  <c r="T91" i="5"/>
  <c r="Q384" i="1" s="1"/>
  <c r="R91" i="5"/>
  <c r="P384" i="1" s="1"/>
  <c r="P91" i="5"/>
  <c r="N91" i="5"/>
  <c r="L91" i="5"/>
  <c r="J91" i="5"/>
  <c r="H91" i="5"/>
  <c r="K384" i="1" s="1"/>
  <c r="F91" i="5"/>
  <c r="J384" i="1" s="1"/>
  <c r="D91" i="5"/>
  <c r="I384" i="1" s="1"/>
  <c r="U384" i="1" s="1"/>
  <c r="Z86" i="5"/>
  <c r="T383" i="1" s="1"/>
  <c r="X86" i="5"/>
  <c r="S383" i="1" s="1"/>
  <c r="V86" i="5"/>
  <c r="R383" i="1" s="1"/>
  <c r="T86" i="5"/>
  <c r="Q383" i="1" s="1"/>
  <c r="R86" i="5"/>
  <c r="P383" i="1" s="1"/>
  <c r="P86" i="5"/>
  <c r="N86" i="5"/>
  <c r="L86" i="5"/>
  <c r="J86" i="5"/>
  <c r="H86" i="5"/>
  <c r="K383" i="1" s="1"/>
  <c r="F86" i="5"/>
  <c r="J383" i="1" s="1"/>
  <c r="D86" i="5"/>
  <c r="I383" i="1" s="1"/>
  <c r="U383" i="1" s="1"/>
  <c r="Z89" i="5"/>
  <c r="T381" i="1" s="1"/>
  <c r="X89" i="5"/>
  <c r="S381" i="1" s="1"/>
  <c r="V89" i="5"/>
  <c r="R381" i="1" s="1"/>
  <c r="T89" i="5"/>
  <c r="Q381" i="1" s="1"/>
  <c r="R89" i="5"/>
  <c r="P381" i="1" s="1"/>
  <c r="P89" i="5"/>
  <c r="N89" i="5"/>
  <c r="L89" i="5"/>
  <c r="J89" i="5"/>
  <c r="H89" i="5"/>
  <c r="K381" i="1" s="1"/>
  <c r="F89" i="5"/>
  <c r="D89" i="5"/>
  <c r="I381" i="1" s="1"/>
  <c r="T377" i="1"/>
  <c r="S377" i="1"/>
  <c r="R377" i="1"/>
  <c r="Q377" i="1"/>
  <c r="P377" i="1"/>
  <c r="K377" i="1"/>
  <c r="J377" i="1"/>
  <c r="I377" i="1"/>
  <c r="U377" i="1" s="1"/>
  <c r="Z85" i="5"/>
  <c r="T378" i="1" s="1"/>
  <c r="X85" i="5"/>
  <c r="S378" i="1" s="1"/>
  <c r="V85" i="5"/>
  <c r="R378" i="1" s="1"/>
  <c r="T85" i="5"/>
  <c r="Q378" i="1" s="1"/>
  <c r="R85" i="5"/>
  <c r="P378" i="1" s="1"/>
  <c r="P85" i="5"/>
  <c r="N85" i="5"/>
  <c r="L85" i="5"/>
  <c r="J85" i="5"/>
  <c r="H85" i="5"/>
  <c r="K378" i="1" s="1"/>
  <c r="F85" i="5"/>
  <c r="J378" i="1" s="1"/>
  <c r="D85" i="5"/>
  <c r="I378" i="1" s="1"/>
  <c r="Z83" i="5"/>
  <c r="T374" i="1" s="1"/>
  <c r="X83" i="5"/>
  <c r="S374" i="1" s="1"/>
  <c r="V83" i="5"/>
  <c r="R374" i="1" s="1"/>
  <c r="T83" i="5"/>
  <c r="Q374" i="1" s="1"/>
  <c r="R83" i="5"/>
  <c r="P374" i="1" s="1"/>
  <c r="P83" i="5"/>
  <c r="N83" i="5"/>
  <c r="L83" i="5"/>
  <c r="J83" i="5"/>
  <c r="H83" i="5"/>
  <c r="K374" i="1" s="1"/>
  <c r="J374" i="1"/>
  <c r="Z76" i="5"/>
  <c r="T369" i="1" s="1"/>
  <c r="X76" i="5"/>
  <c r="S369" i="1" s="1"/>
  <c r="V76" i="5"/>
  <c r="R369" i="1" s="1"/>
  <c r="T76" i="5"/>
  <c r="Q369" i="1" s="1"/>
  <c r="R76" i="5"/>
  <c r="P369" i="1" s="1"/>
  <c r="P76" i="5"/>
  <c r="N76" i="5"/>
  <c r="L76" i="5"/>
  <c r="J76" i="5"/>
  <c r="H76" i="5"/>
  <c r="K369" i="1" s="1"/>
  <c r="J369" i="1"/>
  <c r="D76" i="5"/>
  <c r="I369" i="1" s="1"/>
  <c r="Z75" i="5"/>
  <c r="T367" i="1" s="1"/>
  <c r="X75" i="5"/>
  <c r="S367" i="1" s="1"/>
  <c r="V75" i="5"/>
  <c r="R367" i="1" s="1"/>
  <c r="T75" i="5"/>
  <c r="Q367" i="1" s="1"/>
  <c r="R75" i="5"/>
  <c r="P367" i="1" s="1"/>
  <c r="P75" i="5"/>
  <c r="N75" i="5"/>
  <c r="L75" i="5"/>
  <c r="J75" i="5"/>
  <c r="H75" i="5"/>
  <c r="K367" i="1" s="1"/>
  <c r="F75" i="5"/>
  <c r="J367" i="1" s="1"/>
  <c r="D75" i="5"/>
  <c r="I367" i="1" s="1"/>
  <c r="Z71" i="5"/>
  <c r="T364" i="1" s="1"/>
  <c r="X71" i="5"/>
  <c r="S364" i="1" s="1"/>
  <c r="V71" i="5"/>
  <c r="R364" i="1" s="1"/>
  <c r="T71" i="5"/>
  <c r="Q364" i="1" s="1"/>
  <c r="R71" i="5"/>
  <c r="P364" i="1" s="1"/>
  <c r="P71" i="5"/>
  <c r="N71" i="5"/>
  <c r="L71" i="5"/>
  <c r="J71" i="5"/>
  <c r="H71" i="5"/>
  <c r="K364" i="1" s="1"/>
  <c r="F71" i="5"/>
  <c r="J364" i="1" s="1"/>
  <c r="D71" i="5"/>
  <c r="I364" i="1" s="1"/>
  <c r="Z67" i="5"/>
  <c r="T361" i="1" s="1"/>
  <c r="X67" i="5"/>
  <c r="S361" i="1" s="1"/>
  <c r="V67" i="5"/>
  <c r="R361" i="1" s="1"/>
  <c r="T67" i="5"/>
  <c r="Q361" i="1" s="1"/>
  <c r="R67" i="5"/>
  <c r="P361" i="1" s="1"/>
  <c r="P67" i="5"/>
  <c r="N67" i="5"/>
  <c r="L67" i="5"/>
  <c r="J67" i="5"/>
  <c r="H67" i="5"/>
  <c r="K361" i="1" s="1"/>
  <c r="F67" i="5"/>
  <c r="J361" i="1" s="1"/>
  <c r="D67" i="5"/>
  <c r="I361" i="1" s="1"/>
  <c r="Z63" i="5"/>
  <c r="T357" i="1" s="1"/>
  <c r="X63" i="5"/>
  <c r="S357" i="1" s="1"/>
  <c r="V63" i="5"/>
  <c r="R357" i="1" s="1"/>
  <c r="T63" i="5"/>
  <c r="Q357" i="1" s="1"/>
  <c r="R63" i="5"/>
  <c r="P357" i="1" s="1"/>
  <c r="P63" i="5"/>
  <c r="N63" i="5"/>
  <c r="L63" i="5"/>
  <c r="J63" i="5"/>
  <c r="H63" i="5"/>
  <c r="K357" i="1" s="1"/>
  <c r="F63" i="5"/>
  <c r="J357" i="1" s="1"/>
  <c r="D63" i="5"/>
  <c r="I357" i="1" s="1"/>
  <c r="Z61" i="5"/>
  <c r="T353" i="1" s="1"/>
  <c r="X61" i="5"/>
  <c r="S353" i="1" s="1"/>
  <c r="V61" i="5"/>
  <c r="R353" i="1" s="1"/>
  <c r="T61" i="5"/>
  <c r="Q353" i="1" s="1"/>
  <c r="R61" i="5"/>
  <c r="P353" i="1" s="1"/>
  <c r="P61" i="5"/>
  <c r="N61" i="5"/>
  <c r="L61" i="5"/>
  <c r="J61" i="5"/>
  <c r="H61" i="5"/>
  <c r="K353" i="1" s="1"/>
  <c r="F61" i="5"/>
  <c r="J353" i="1" s="1"/>
  <c r="D61" i="5"/>
  <c r="I353" i="1" s="1"/>
  <c r="U353" i="1" s="1"/>
  <c r="Z59" i="5"/>
  <c r="T352" i="1" s="1"/>
  <c r="X59" i="5"/>
  <c r="S352" i="1" s="1"/>
  <c r="V59" i="5"/>
  <c r="R352" i="1" s="1"/>
  <c r="T59" i="5"/>
  <c r="Q352" i="1" s="1"/>
  <c r="R59" i="5"/>
  <c r="P352" i="1" s="1"/>
  <c r="P59" i="5"/>
  <c r="N59" i="5"/>
  <c r="L59" i="5"/>
  <c r="J59" i="5"/>
  <c r="H59" i="5"/>
  <c r="K352" i="1" s="1"/>
  <c r="F59" i="5"/>
  <c r="J352" i="1" s="1"/>
  <c r="D59" i="5"/>
  <c r="I352" i="1" s="1"/>
  <c r="U352" i="1" s="1"/>
  <c r="Z57" i="5"/>
  <c r="T351" i="1" s="1"/>
  <c r="X57" i="5"/>
  <c r="S351" i="1" s="1"/>
  <c r="V57" i="5"/>
  <c r="R351" i="1" s="1"/>
  <c r="T57" i="5"/>
  <c r="Q351" i="1" s="1"/>
  <c r="R57" i="5"/>
  <c r="P351" i="1" s="1"/>
  <c r="P57" i="5"/>
  <c r="N57" i="5"/>
  <c r="L57" i="5"/>
  <c r="J57" i="5"/>
  <c r="H57" i="5"/>
  <c r="K351" i="1" s="1"/>
  <c r="F57" i="5"/>
  <c r="J351" i="1" s="1"/>
  <c r="D57" i="5"/>
  <c r="I351" i="1" s="1"/>
  <c r="U351" i="1" s="1"/>
  <c r="Z55" i="5"/>
  <c r="T350" i="1" s="1"/>
  <c r="X55" i="5"/>
  <c r="S350" i="1" s="1"/>
  <c r="V55" i="5"/>
  <c r="R350" i="1" s="1"/>
  <c r="T55" i="5"/>
  <c r="Q350" i="1" s="1"/>
  <c r="R55" i="5"/>
  <c r="P350" i="1" s="1"/>
  <c r="P55" i="5"/>
  <c r="N55" i="5"/>
  <c r="L55" i="5"/>
  <c r="J55" i="5"/>
  <c r="H55" i="5"/>
  <c r="K350" i="1" s="1"/>
  <c r="F55" i="5"/>
  <c r="J350" i="1" s="1"/>
  <c r="D55" i="5"/>
  <c r="I350" i="1" s="1"/>
  <c r="U350" i="1" s="1"/>
  <c r="Z53" i="5"/>
  <c r="T348" i="1" s="1"/>
  <c r="X53" i="5"/>
  <c r="S348" i="1" s="1"/>
  <c r="V53" i="5"/>
  <c r="R348" i="1" s="1"/>
  <c r="T53" i="5"/>
  <c r="Q348" i="1" s="1"/>
  <c r="R53" i="5"/>
  <c r="P348" i="1" s="1"/>
  <c r="P53" i="5"/>
  <c r="N53" i="5"/>
  <c r="L53" i="5"/>
  <c r="H53" i="5"/>
  <c r="K348" i="1" s="1"/>
  <c r="F53" i="5"/>
  <c r="J348" i="1" s="1"/>
  <c r="I348" i="1"/>
  <c r="Z50" i="5"/>
  <c r="T345" i="1" s="1"/>
  <c r="X50" i="5"/>
  <c r="S345" i="1" s="1"/>
  <c r="V50" i="5"/>
  <c r="R345" i="1" s="1"/>
  <c r="T50" i="5"/>
  <c r="Q345" i="1" s="1"/>
  <c r="R50" i="5"/>
  <c r="P345" i="1" s="1"/>
  <c r="O345" i="1"/>
  <c r="N50" i="5"/>
  <c r="N345" i="1" s="1"/>
  <c r="L345" i="1"/>
  <c r="K345" i="1"/>
  <c r="J345" i="1"/>
  <c r="I345" i="1"/>
  <c r="Z48" i="5"/>
  <c r="T344" i="1" s="1"/>
  <c r="T554" i="1" s="1"/>
  <c r="X48" i="5"/>
  <c r="S344" i="1" s="1"/>
  <c r="S554" i="1" s="1"/>
  <c r="V48" i="5"/>
  <c r="R344" i="1" s="1"/>
  <c r="R554" i="1" s="1"/>
  <c r="T48" i="5"/>
  <c r="Q344" i="1" s="1"/>
  <c r="Q554" i="1" s="1"/>
  <c r="R48" i="5"/>
  <c r="P344" i="1" s="1"/>
  <c r="P554" i="1" s="1"/>
  <c r="N48" i="5"/>
  <c r="N554" i="1" s="1"/>
  <c r="M554" i="1"/>
  <c r="J48" i="5"/>
  <c r="H48" i="5"/>
  <c r="K344" i="1" s="1"/>
  <c r="K554" i="1" s="1"/>
  <c r="F48" i="5"/>
  <c r="J344" i="1" s="1"/>
  <c r="J554" i="1" s="1"/>
  <c r="D48" i="5"/>
  <c r="I344" i="1" s="1"/>
  <c r="Z292" i="5"/>
  <c r="X292" i="5"/>
  <c r="V292" i="5"/>
  <c r="T292" i="5"/>
  <c r="R292" i="5"/>
  <c r="P292" i="5"/>
  <c r="N292" i="5"/>
  <c r="L292" i="5"/>
  <c r="J292" i="5"/>
  <c r="D292" i="5"/>
  <c r="Z290" i="5"/>
  <c r="X290" i="5"/>
  <c r="V290" i="5"/>
  <c r="T290" i="5"/>
  <c r="R290" i="5"/>
  <c r="P290" i="5"/>
  <c r="N290" i="5"/>
  <c r="L290" i="5"/>
  <c r="J290" i="5"/>
  <c r="H290" i="5"/>
  <c r="F290" i="5"/>
  <c r="D290" i="5"/>
  <c r="Z281" i="5"/>
  <c r="X281" i="5"/>
  <c r="V281" i="5"/>
  <c r="T281" i="5"/>
  <c r="R281" i="5"/>
  <c r="P281" i="5"/>
  <c r="N281" i="5"/>
  <c r="L281" i="5"/>
  <c r="J281" i="5"/>
  <c r="H281" i="5"/>
  <c r="F281" i="5"/>
  <c r="D281" i="5"/>
  <c r="Z279" i="5"/>
  <c r="X279" i="5"/>
  <c r="V279" i="5"/>
  <c r="T279" i="5"/>
  <c r="R279" i="5"/>
  <c r="P279" i="5"/>
  <c r="N279" i="5"/>
  <c r="L279" i="5"/>
  <c r="J279" i="5"/>
  <c r="H279" i="5"/>
  <c r="F279" i="5"/>
  <c r="D279" i="5"/>
  <c r="D273" i="5"/>
  <c r="Z269" i="5"/>
  <c r="X269" i="5"/>
  <c r="V269" i="5"/>
  <c r="T269" i="5"/>
  <c r="R269" i="5"/>
  <c r="P269" i="5"/>
  <c r="N269" i="5"/>
  <c r="L269" i="5"/>
  <c r="J269" i="5"/>
  <c r="H269" i="5"/>
  <c r="F269" i="5"/>
  <c r="D269" i="5"/>
  <c r="Z254" i="5"/>
  <c r="X254" i="5"/>
  <c r="V254" i="5"/>
  <c r="T254" i="5"/>
  <c r="R254" i="5"/>
  <c r="P254" i="5"/>
  <c r="N254" i="5"/>
  <c r="L254" i="5"/>
  <c r="J254" i="5"/>
  <c r="H254" i="5"/>
  <c r="F254" i="5"/>
  <c r="D254" i="5"/>
  <c r="Z251" i="5"/>
  <c r="X251" i="5"/>
  <c r="V251" i="5"/>
  <c r="T251" i="5"/>
  <c r="R251" i="5"/>
  <c r="P251" i="5"/>
  <c r="N251" i="5"/>
  <c r="L251" i="5"/>
  <c r="J251" i="5"/>
  <c r="D251" i="5"/>
  <c r="Z238" i="5"/>
  <c r="X238" i="5"/>
  <c r="V238" i="5"/>
  <c r="T238" i="5"/>
  <c r="R238" i="5"/>
  <c r="P238" i="5"/>
  <c r="N238" i="5"/>
  <c r="L238" i="5"/>
  <c r="J238" i="5"/>
  <c r="H238" i="5"/>
  <c r="D238" i="5"/>
  <c r="Z218" i="5"/>
  <c r="T491" i="1" s="1"/>
  <c r="X218" i="5"/>
  <c r="S491" i="1" s="1"/>
  <c r="V218" i="5"/>
  <c r="R491" i="1" s="1"/>
  <c r="T218" i="5"/>
  <c r="Q491" i="1" s="1"/>
  <c r="R218" i="5"/>
  <c r="P491" i="1" s="1"/>
  <c r="P218" i="5"/>
  <c r="N218" i="5"/>
  <c r="L218" i="5"/>
  <c r="J218" i="5"/>
  <c r="H218" i="5"/>
  <c r="K491" i="1" s="1"/>
  <c r="F218" i="5"/>
  <c r="J491" i="1" s="1"/>
  <c r="D218" i="5"/>
  <c r="I491" i="1" s="1"/>
  <c r="Z209" i="5"/>
  <c r="X209" i="5"/>
  <c r="V209" i="5"/>
  <c r="T209" i="5"/>
  <c r="R209" i="5"/>
  <c r="P209" i="5"/>
  <c r="N209" i="5"/>
  <c r="L209" i="5"/>
  <c r="J209" i="5"/>
  <c r="H209" i="5"/>
  <c r="F209" i="5"/>
  <c r="D209" i="5"/>
  <c r="Z189" i="5"/>
  <c r="X189" i="5"/>
  <c r="V189" i="5"/>
  <c r="T189" i="5"/>
  <c r="R189" i="5"/>
  <c r="P189" i="5"/>
  <c r="N189" i="5"/>
  <c r="L189" i="5"/>
  <c r="J189" i="5"/>
  <c r="H189" i="5"/>
  <c r="F189" i="5"/>
  <c r="D189" i="5"/>
  <c r="Z174" i="5"/>
  <c r="X174" i="5"/>
  <c r="V174" i="5"/>
  <c r="T174" i="5"/>
  <c r="R174" i="5"/>
  <c r="P174" i="5"/>
  <c r="N174" i="5"/>
  <c r="L174" i="5"/>
  <c r="J174" i="5"/>
  <c r="H174" i="5"/>
  <c r="F174" i="5"/>
  <c r="D174" i="5"/>
  <c r="Z167" i="5"/>
  <c r="X167" i="5"/>
  <c r="V167" i="5"/>
  <c r="T167" i="5"/>
  <c r="R167" i="5"/>
  <c r="P167" i="5"/>
  <c r="N167" i="5"/>
  <c r="L167" i="5"/>
  <c r="J167" i="5"/>
  <c r="F167" i="5"/>
  <c r="D167" i="5"/>
  <c r="Z151" i="5"/>
  <c r="T434" i="1" s="1"/>
  <c r="X151" i="5"/>
  <c r="S434" i="1" s="1"/>
  <c r="V151" i="5"/>
  <c r="R434" i="1" s="1"/>
  <c r="T151" i="5"/>
  <c r="Q434" i="1" s="1"/>
  <c r="R151" i="5"/>
  <c r="P434" i="1" s="1"/>
  <c r="P151" i="5"/>
  <c r="N151" i="5"/>
  <c r="L151" i="5"/>
  <c r="J151" i="5"/>
  <c r="H151" i="5"/>
  <c r="K434" i="1" s="1"/>
  <c r="J434" i="1"/>
  <c r="D151" i="5"/>
  <c r="I434" i="1" s="1"/>
  <c r="Z148" i="5"/>
  <c r="X148" i="5"/>
  <c r="V148" i="5"/>
  <c r="T148" i="5"/>
  <c r="R148" i="5"/>
  <c r="P148" i="5"/>
  <c r="N148" i="5"/>
  <c r="L148" i="5"/>
  <c r="J148" i="5"/>
  <c r="D148" i="5"/>
  <c r="Z146" i="5"/>
  <c r="X146" i="5"/>
  <c r="V146" i="5"/>
  <c r="T146" i="5"/>
  <c r="R146" i="5"/>
  <c r="P146" i="5"/>
  <c r="N146" i="5"/>
  <c r="L146" i="5"/>
  <c r="J146" i="5"/>
  <c r="F146" i="5"/>
  <c r="Z144" i="5"/>
  <c r="X144" i="5"/>
  <c r="V144" i="5"/>
  <c r="T144" i="5"/>
  <c r="R144" i="5"/>
  <c r="P144" i="5"/>
  <c r="N144" i="5"/>
  <c r="L144" i="5"/>
  <c r="J144" i="5"/>
  <c r="H144" i="5"/>
  <c r="F144" i="5"/>
  <c r="D144" i="5"/>
  <c r="Z106" i="5"/>
  <c r="X106" i="5"/>
  <c r="V106" i="5"/>
  <c r="T106" i="5"/>
  <c r="R106" i="5"/>
  <c r="P106" i="5"/>
  <c r="N106" i="5"/>
  <c r="L106" i="5"/>
  <c r="J106" i="5"/>
  <c r="H106" i="5"/>
  <c r="F106" i="5"/>
  <c r="D106" i="5"/>
  <c r="Z104" i="5"/>
  <c r="X104" i="5"/>
  <c r="V104" i="5"/>
  <c r="T104" i="5"/>
  <c r="R104" i="5"/>
  <c r="P104" i="5"/>
  <c r="N104" i="5"/>
  <c r="L104" i="5"/>
  <c r="J104" i="5"/>
  <c r="H104" i="5"/>
  <c r="D104" i="5"/>
  <c r="Z102" i="5"/>
  <c r="X102" i="5"/>
  <c r="V102" i="5"/>
  <c r="T102" i="5"/>
  <c r="R102" i="5"/>
  <c r="P102" i="5"/>
  <c r="N102" i="5"/>
  <c r="L102" i="5"/>
  <c r="J102" i="5"/>
  <c r="H102" i="5"/>
  <c r="F102" i="5"/>
  <c r="D102" i="5"/>
  <c r="Z95" i="5"/>
  <c r="X95" i="5"/>
  <c r="V95" i="5"/>
  <c r="T95" i="5"/>
  <c r="R95" i="5"/>
  <c r="P95" i="5"/>
  <c r="N95" i="5"/>
  <c r="L95" i="5"/>
  <c r="J95" i="5"/>
  <c r="D95" i="5"/>
  <c r="Z93" i="5"/>
  <c r="X93" i="5"/>
  <c r="V93" i="5"/>
  <c r="T93" i="5"/>
  <c r="R93" i="5"/>
  <c r="P93" i="5"/>
  <c r="N93" i="5"/>
  <c r="L93" i="5"/>
  <c r="J93" i="5"/>
  <c r="D93" i="5"/>
  <c r="D83" i="5"/>
  <c r="I374" i="1" s="1"/>
  <c r="Z80" i="5"/>
  <c r="X80" i="5"/>
  <c r="V80" i="5"/>
  <c r="T80" i="5"/>
  <c r="R80" i="5"/>
  <c r="P80" i="5"/>
  <c r="N80" i="5"/>
  <c r="L80" i="5"/>
  <c r="J80" i="5"/>
  <c r="H80" i="5"/>
  <c r="F80" i="5"/>
  <c r="D80" i="5"/>
  <c r="Z78" i="5"/>
  <c r="X78" i="5"/>
  <c r="V78" i="5"/>
  <c r="T78" i="5"/>
  <c r="R78" i="5"/>
  <c r="P78" i="5"/>
  <c r="N78" i="5"/>
  <c r="L78" i="5"/>
  <c r="J78" i="5"/>
  <c r="F78" i="5"/>
  <c r="D78" i="5"/>
  <c r="Z73" i="5"/>
  <c r="X73" i="5"/>
  <c r="V73" i="5"/>
  <c r="T73" i="5"/>
  <c r="R73" i="5"/>
  <c r="P73" i="5"/>
  <c r="N73" i="5"/>
  <c r="L73" i="5"/>
  <c r="J73" i="5"/>
  <c r="H73" i="5"/>
  <c r="F73" i="5"/>
  <c r="D73" i="5"/>
  <c r="Z69" i="5"/>
  <c r="X69" i="5"/>
  <c r="V69" i="5"/>
  <c r="T69" i="5"/>
  <c r="R69" i="5"/>
  <c r="P69" i="5"/>
  <c r="N69" i="5"/>
  <c r="L69" i="5"/>
  <c r="J69" i="5"/>
  <c r="H69" i="5"/>
  <c r="F69" i="5"/>
  <c r="D69" i="5"/>
  <c r="Z65" i="5"/>
  <c r="X65" i="5"/>
  <c r="V65" i="5"/>
  <c r="T65" i="5"/>
  <c r="R65" i="5"/>
  <c r="P65" i="5"/>
  <c r="N65" i="5"/>
  <c r="L65" i="5"/>
  <c r="J65" i="5"/>
  <c r="H65" i="5"/>
  <c r="F65" i="5"/>
  <c r="Z47" i="5"/>
  <c r="X47" i="5"/>
  <c r="V47" i="5"/>
  <c r="T47" i="5"/>
  <c r="R47" i="5"/>
  <c r="Z46" i="5"/>
  <c r="X46" i="5"/>
  <c r="V46" i="5"/>
  <c r="T46" i="5"/>
  <c r="R46" i="5"/>
  <c r="Z45" i="5"/>
  <c r="X45" i="5"/>
  <c r="V45" i="5"/>
  <c r="T45" i="5"/>
  <c r="R45" i="5"/>
  <c r="Z44" i="5"/>
  <c r="X44" i="5"/>
  <c r="V44" i="5"/>
  <c r="T44" i="5"/>
  <c r="R44" i="5"/>
  <c r="Z43" i="5"/>
  <c r="X43" i="5"/>
  <c r="V43" i="5"/>
  <c r="T43" i="5"/>
  <c r="R43" i="5"/>
  <c r="Z42" i="5"/>
  <c r="X42" i="5"/>
  <c r="V42" i="5"/>
  <c r="T42" i="5"/>
  <c r="R42" i="5"/>
  <c r="Z41" i="5"/>
  <c r="X41" i="5"/>
  <c r="V41" i="5"/>
  <c r="T41" i="5"/>
  <c r="R41" i="5"/>
  <c r="Z40" i="5"/>
  <c r="X40" i="5"/>
  <c r="V40" i="5"/>
  <c r="T40" i="5"/>
  <c r="R40" i="5"/>
  <c r="Z38" i="5"/>
  <c r="X38" i="5"/>
  <c r="V38" i="5"/>
  <c r="T38" i="5"/>
  <c r="R38" i="5"/>
  <c r="P38" i="5"/>
  <c r="N38" i="5"/>
  <c r="L38" i="5"/>
  <c r="J38" i="5"/>
  <c r="H38" i="5"/>
  <c r="F38" i="5"/>
  <c r="D38" i="5"/>
  <c r="Z34" i="5"/>
  <c r="M77" i="8" s="1"/>
  <c r="X34" i="5"/>
  <c r="L77" i="8" s="1"/>
  <c r="V34" i="5"/>
  <c r="K77" i="8" s="1"/>
  <c r="T34" i="5"/>
  <c r="J77" i="8" s="1"/>
  <c r="R34" i="5"/>
  <c r="I77" i="8" s="1"/>
  <c r="P34" i="5"/>
  <c r="N34" i="5"/>
  <c r="L34" i="5"/>
  <c r="J34" i="5"/>
  <c r="S9" i="10" s="1"/>
  <c r="H34" i="5"/>
  <c r="D77" i="8" s="1"/>
  <c r="F34" i="5"/>
  <c r="C77" i="8" s="1"/>
  <c r="D34" i="5"/>
  <c r="B77" i="8" s="1"/>
  <c r="Z32" i="5"/>
  <c r="M80" i="8" s="1"/>
  <c r="M81" i="8" s="1"/>
  <c r="X32" i="5"/>
  <c r="L80" i="8" s="1"/>
  <c r="L81" i="8" s="1"/>
  <c r="V32" i="5"/>
  <c r="K80" i="8" s="1"/>
  <c r="K81" i="8" s="1"/>
  <c r="T32" i="5"/>
  <c r="J80" i="8" s="1"/>
  <c r="J81" i="8" s="1"/>
  <c r="R32" i="5"/>
  <c r="I80" i="8" s="1"/>
  <c r="I81" i="8" s="1"/>
  <c r="P32" i="5"/>
  <c r="H80" i="8" s="1"/>
  <c r="H81" i="8" s="1"/>
  <c r="N32" i="5"/>
  <c r="G80" i="8" s="1"/>
  <c r="G81" i="8" s="1"/>
  <c r="L32" i="5"/>
  <c r="E81" i="8"/>
  <c r="H32" i="5"/>
  <c r="D80" i="8" s="1"/>
  <c r="D81" i="8" s="1"/>
  <c r="F32" i="5"/>
  <c r="C80" i="8" s="1"/>
  <c r="C81" i="8" s="1"/>
  <c r="D32" i="5"/>
  <c r="B80" i="8" s="1"/>
  <c r="Y29" i="5"/>
  <c r="Z31" i="5" s="1"/>
  <c r="M74" i="8" s="1"/>
  <c r="W29" i="5"/>
  <c r="X31" i="5" s="1"/>
  <c r="L74" i="8" s="1"/>
  <c r="U29" i="5"/>
  <c r="V31" i="5" s="1"/>
  <c r="K74" i="8" s="1"/>
  <c r="S29" i="5"/>
  <c r="T31" i="5" s="1"/>
  <c r="J74" i="8" s="1"/>
  <c r="Q29" i="5"/>
  <c r="R31" i="5" s="1"/>
  <c r="I74" i="8" s="1"/>
  <c r="O29" i="5"/>
  <c r="P31" i="5" s="1"/>
  <c r="M29" i="5"/>
  <c r="N31" i="5" s="1"/>
  <c r="K29" i="5"/>
  <c r="L31" i="5" s="1"/>
  <c r="I29" i="5"/>
  <c r="J31" i="5" s="1"/>
  <c r="G29" i="5"/>
  <c r="H31" i="5" s="1"/>
  <c r="D74" i="8" s="1"/>
  <c r="E29" i="5"/>
  <c r="F31" i="5" s="1"/>
  <c r="C74" i="8" s="1"/>
  <c r="C29" i="5"/>
  <c r="D31" i="5" s="1"/>
  <c r="B74" i="8" s="1"/>
  <c r="Z14" i="5"/>
  <c r="M71" i="8" s="1"/>
  <c r="X14" i="5"/>
  <c r="L71" i="8" s="1"/>
  <c r="V14" i="5"/>
  <c r="K71" i="8" s="1"/>
  <c r="T14" i="5"/>
  <c r="J71" i="8" s="1"/>
  <c r="R14" i="5"/>
  <c r="I71" i="8" s="1"/>
  <c r="P14" i="5"/>
  <c r="N14" i="5"/>
  <c r="L14" i="5"/>
  <c r="J14" i="5"/>
  <c r="H14" i="5"/>
  <c r="D71" i="8" s="1"/>
  <c r="F14" i="5"/>
  <c r="C71" i="8" s="1"/>
  <c r="D14" i="5"/>
  <c r="B71" i="8" s="1"/>
  <c r="Z12" i="5"/>
  <c r="M68" i="8" s="1"/>
  <c r="X12" i="5"/>
  <c r="L68" i="8" s="1"/>
  <c r="V12" i="5"/>
  <c r="K68" i="8" s="1"/>
  <c r="T12" i="5"/>
  <c r="J68" i="8" s="1"/>
  <c r="R12" i="5"/>
  <c r="I68" i="8" s="1"/>
  <c r="P12" i="5"/>
  <c r="N12" i="5"/>
  <c r="L12" i="5"/>
  <c r="J12" i="5"/>
  <c r="H12" i="5"/>
  <c r="D68" i="8" s="1"/>
  <c r="F12" i="5"/>
  <c r="C68" i="8" s="1"/>
  <c r="D12" i="5"/>
  <c r="B68" i="8" s="1"/>
  <c r="Z10" i="5"/>
  <c r="M65" i="8" s="1"/>
  <c r="X10" i="5"/>
  <c r="L65" i="8" s="1"/>
  <c r="V10" i="5"/>
  <c r="K65" i="8" s="1"/>
  <c r="T10" i="5"/>
  <c r="J65" i="8" s="1"/>
  <c r="R10" i="5"/>
  <c r="I65" i="8" s="1"/>
  <c r="P10" i="5"/>
  <c r="N10" i="5"/>
  <c r="L10" i="5"/>
  <c r="J10" i="5"/>
  <c r="H10" i="5"/>
  <c r="D65" i="8" s="1"/>
  <c r="F10" i="5"/>
  <c r="C65" i="8" s="1"/>
  <c r="D10" i="5"/>
  <c r="B65" i="8" s="1"/>
  <c r="Z8" i="5"/>
  <c r="M62" i="8" s="1"/>
  <c r="M63" i="8" s="1"/>
  <c r="X8" i="5"/>
  <c r="L62" i="8" s="1"/>
  <c r="L63" i="8" s="1"/>
  <c r="V8" i="5"/>
  <c r="K62" i="8" s="1"/>
  <c r="K63" i="8" s="1"/>
  <c r="T8" i="5"/>
  <c r="J62" i="8" s="1"/>
  <c r="J63" i="8" s="1"/>
  <c r="R8" i="5"/>
  <c r="I62" i="8" s="1"/>
  <c r="I63" i="8" s="1"/>
  <c r="P8" i="5"/>
  <c r="N8" i="5"/>
  <c r="L8" i="5"/>
  <c r="J8" i="5"/>
  <c r="H8" i="5"/>
  <c r="D62" i="8" s="1"/>
  <c r="D63" i="8" s="1"/>
  <c r="F8" i="5"/>
  <c r="C62" i="8" s="1"/>
  <c r="C63" i="8" s="1"/>
  <c r="D8" i="5"/>
  <c r="Z6" i="5"/>
  <c r="M59" i="8" s="1"/>
  <c r="M60" i="8" s="1"/>
  <c r="X6" i="5"/>
  <c r="L59" i="8" s="1"/>
  <c r="L60" i="8" s="1"/>
  <c r="V6" i="5"/>
  <c r="K59" i="8" s="1"/>
  <c r="K60" i="8" s="1"/>
  <c r="T6" i="5"/>
  <c r="J59" i="8" s="1"/>
  <c r="J60" i="8" s="1"/>
  <c r="R6" i="5"/>
  <c r="I59" i="8" s="1"/>
  <c r="I60" i="8" s="1"/>
  <c r="P6" i="5"/>
  <c r="N6" i="5"/>
  <c r="L6" i="5"/>
  <c r="J6" i="5"/>
  <c r="H6" i="5"/>
  <c r="D59" i="8" s="1"/>
  <c r="D60" i="8" s="1"/>
  <c r="F6" i="5"/>
  <c r="C59" i="8" s="1"/>
  <c r="C60" i="8" s="1"/>
  <c r="D6" i="5"/>
  <c r="Z4" i="5"/>
  <c r="M56" i="8" s="1"/>
  <c r="X4" i="5"/>
  <c r="L56" i="8" s="1"/>
  <c r="V4" i="5"/>
  <c r="K56" i="8" s="1"/>
  <c r="T4" i="5"/>
  <c r="J56" i="8" s="1"/>
  <c r="R4" i="5"/>
  <c r="I56" i="8" s="1"/>
  <c r="P4" i="5"/>
  <c r="N4" i="5"/>
  <c r="L4" i="5"/>
  <c r="J4" i="5"/>
  <c r="H4" i="5"/>
  <c r="D56" i="8" s="1"/>
  <c r="F4" i="5"/>
  <c r="C56" i="8" s="1"/>
  <c r="D4" i="5"/>
  <c r="B56" i="8" s="1"/>
  <c r="Z285" i="2"/>
  <c r="X285" i="2"/>
  <c r="V285" i="2"/>
  <c r="T285" i="2"/>
  <c r="R285" i="2"/>
  <c r="P285" i="2"/>
  <c r="N285" i="2"/>
  <c r="L285" i="2"/>
  <c r="J285" i="2"/>
  <c r="H285" i="2"/>
  <c r="F285" i="2"/>
  <c r="D285" i="2"/>
  <c r="T200" i="1"/>
  <c r="S200" i="1"/>
  <c r="R200" i="1"/>
  <c r="Q200" i="1"/>
  <c r="P200" i="1"/>
  <c r="K200" i="1"/>
  <c r="J200" i="1"/>
  <c r="I200" i="1"/>
  <c r="Z280" i="2"/>
  <c r="T198" i="1" s="1"/>
  <c r="X280" i="2"/>
  <c r="S198" i="1" s="1"/>
  <c r="V280" i="2"/>
  <c r="R198" i="1" s="1"/>
  <c r="T280" i="2"/>
  <c r="Q198" i="1" s="1"/>
  <c r="R280" i="2"/>
  <c r="P198" i="1" s="1"/>
  <c r="P280" i="2"/>
  <c r="N280" i="2"/>
  <c r="L280" i="2"/>
  <c r="J280" i="2"/>
  <c r="H280" i="2"/>
  <c r="K198" i="1" s="1"/>
  <c r="F280" i="2"/>
  <c r="J198" i="1" s="1"/>
  <c r="D280" i="2"/>
  <c r="I198" i="1" s="1"/>
  <c r="Z278" i="2"/>
  <c r="T197" i="1" s="1"/>
  <c r="X278" i="2"/>
  <c r="S197" i="1" s="1"/>
  <c r="V278" i="2"/>
  <c r="R197" i="1" s="1"/>
  <c r="T278" i="2"/>
  <c r="Q197" i="1" s="1"/>
  <c r="R278" i="2"/>
  <c r="P197" i="1" s="1"/>
  <c r="P278" i="2"/>
  <c r="N278" i="2"/>
  <c r="L278" i="2"/>
  <c r="J278" i="2"/>
  <c r="H278" i="2"/>
  <c r="K197" i="1" s="1"/>
  <c r="F278" i="2"/>
  <c r="J197" i="1" s="1"/>
  <c r="D278" i="2"/>
  <c r="I197" i="1" s="1"/>
  <c r="Z276" i="2"/>
  <c r="T196" i="1" s="1"/>
  <c r="X276" i="2"/>
  <c r="S196" i="1" s="1"/>
  <c r="V276" i="2"/>
  <c r="R196" i="1" s="1"/>
  <c r="T276" i="2"/>
  <c r="Q196" i="1" s="1"/>
  <c r="R276" i="2"/>
  <c r="P196" i="1" s="1"/>
  <c r="P276" i="2"/>
  <c r="N276" i="2"/>
  <c r="L276" i="2"/>
  <c r="J276" i="2"/>
  <c r="H276" i="2"/>
  <c r="F276" i="2"/>
  <c r="J196" i="1" s="1"/>
  <c r="U196" i="1" s="1"/>
  <c r="Z274" i="2"/>
  <c r="T194" i="1" s="1"/>
  <c r="X274" i="2"/>
  <c r="S194" i="1" s="1"/>
  <c r="V274" i="2"/>
  <c r="R194" i="1" s="1"/>
  <c r="T274" i="2"/>
  <c r="Q194" i="1" s="1"/>
  <c r="R274" i="2"/>
  <c r="P194" i="1" s="1"/>
  <c r="P274" i="2"/>
  <c r="N274" i="2"/>
  <c r="L274" i="2"/>
  <c r="J274" i="2"/>
  <c r="H274" i="2"/>
  <c r="K194" i="1" s="1"/>
  <c r="F274" i="2"/>
  <c r="J194" i="1" s="1"/>
  <c r="D274" i="2"/>
  <c r="I194" i="1" s="1"/>
  <c r="U194" i="1" s="1"/>
  <c r="T192" i="1"/>
  <c r="S192" i="1"/>
  <c r="R192" i="1"/>
  <c r="Q192" i="1"/>
  <c r="P192" i="1"/>
  <c r="K192" i="1"/>
  <c r="J192" i="1"/>
  <c r="I192" i="1"/>
  <c r="T190" i="1"/>
  <c r="S190" i="1"/>
  <c r="R190" i="1"/>
  <c r="Q190" i="1"/>
  <c r="P190" i="1"/>
  <c r="K190" i="1"/>
  <c r="J190" i="1"/>
  <c r="I190" i="1"/>
  <c r="U190" i="1" s="1"/>
  <c r="Z265" i="2"/>
  <c r="T187" i="1"/>
  <c r="X265" i="2"/>
  <c r="S187" i="1"/>
  <c r="V265" i="2"/>
  <c r="R187" i="1"/>
  <c r="T265" i="2"/>
  <c r="Q187" i="1"/>
  <c r="R265" i="2"/>
  <c r="P187" i="1"/>
  <c r="P265" i="2"/>
  <c r="N265" i="2"/>
  <c r="L265" i="2"/>
  <c r="J265" i="2"/>
  <c r="H265" i="2"/>
  <c r="K187" i="1" s="1"/>
  <c r="F265" i="2"/>
  <c r="J187" i="1" s="1"/>
  <c r="D265" i="2"/>
  <c r="I187" i="1"/>
  <c r="U187" i="1" s="1"/>
  <c r="Z263" i="2"/>
  <c r="T186" i="1"/>
  <c r="X263" i="2"/>
  <c r="S186" i="1"/>
  <c r="V263" i="2"/>
  <c r="R186" i="1"/>
  <c r="T263" i="2"/>
  <c r="Q186" i="1"/>
  <c r="R263" i="2"/>
  <c r="P186" i="1"/>
  <c r="P263" i="2"/>
  <c r="N263" i="2"/>
  <c r="L263" i="2"/>
  <c r="J263" i="2"/>
  <c r="H263" i="2"/>
  <c r="F263" i="2"/>
  <c r="J186" i="1" s="1"/>
  <c r="D263" i="2"/>
  <c r="I186" i="1"/>
  <c r="U186" i="1" s="1"/>
  <c r="Z261" i="2"/>
  <c r="T185" i="1"/>
  <c r="X261" i="2"/>
  <c r="S185" i="1"/>
  <c r="V261" i="2"/>
  <c r="R185" i="1"/>
  <c r="T261" i="2"/>
  <c r="Q185" i="1"/>
  <c r="R261" i="2"/>
  <c r="P185" i="1"/>
  <c r="P261" i="2"/>
  <c r="N261" i="2"/>
  <c r="L261" i="2"/>
  <c r="J261" i="2"/>
  <c r="H261" i="2"/>
  <c r="K185" i="1" s="1"/>
  <c r="F261" i="2"/>
  <c r="J185" i="1" s="1"/>
  <c r="D261" i="2"/>
  <c r="I185" i="1"/>
  <c r="Z83" i="7"/>
  <c r="X83" i="7"/>
  <c r="V83" i="7"/>
  <c r="T83" i="7"/>
  <c r="R83" i="7"/>
  <c r="P83" i="7"/>
  <c r="N83" i="7"/>
  <c r="L83" i="7"/>
  <c r="J83" i="7"/>
  <c r="H83" i="7"/>
  <c r="F83" i="7"/>
  <c r="D83" i="7"/>
  <c r="U181" i="1"/>
  <c r="T180" i="1"/>
  <c r="S180" i="1"/>
  <c r="R180" i="1"/>
  <c r="Q180" i="1"/>
  <c r="P180" i="1"/>
  <c r="K180" i="1"/>
  <c r="J180" i="1"/>
  <c r="I180" i="1"/>
  <c r="Z259" i="2"/>
  <c r="T182" i="1" s="1"/>
  <c r="X259" i="2"/>
  <c r="S182" i="1" s="1"/>
  <c r="V259" i="2"/>
  <c r="R182" i="1" s="1"/>
  <c r="T259" i="2"/>
  <c r="Q182" i="1" s="1"/>
  <c r="R259" i="2"/>
  <c r="P182" i="1" s="1"/>
  <c r="P259" i="2"/>
  <c r="N259" i="2"/>
  <c r="L259" i="2"/>
  <c r="J259" i="2"/>
  <c r="H259" i="2"/>
  <c r="K182" i="1" s="1"/>
  <c r="F259" i="2"/>
  <c r="J182" i="1" s="1"/>
  <c r="U182" i="1" s="1"/>
  <c r="D259" i="2"/>
  <c r="I182" i="1" s="1"/>
  <c r="I179" i="1"/>
  <c r="Z256" i="2"/>
  <c r="X256" i="2"/>
  <c r="V256" i="2"/>
  <c r="T256" i="2"/>
  <c r="R256" i="2"/>
  <c r="P256" i="2"/>
  <c r="N256" i="2"/>
  <c r="L256" i="2"/>
  <c r="J256" i="2"/>
  <c r="H256" i="2"/>
  <c r="F256" i="2"/>
  <c r="D256" i="2"/>
  <c r="Z248" i="2"/>
  <c r="T175" i="1"/>
  <c r="X248" i="2"/>
  <c r="S175" i="1"/>
  <c r="V248" i="2"/>
  <c r="R175" i="1"/>
  <c r="T248" i="2"/>
  <c r="Q175" i="1"/>
  <c r="R248" i="2"/>
  <c r="P175" i="1"/>
  <c r="P248" i="2"/>
  <c r="N248" i="2"/>
  <c r="L248" i="2"/>
  <c r="J248" i="2"/>
  <c r="H248" i="2"/>
  <c r="K175" i="1" s="1"/>
  <c r="F248" i="2"/>
  <c r="J175" i="1" s="1"/>
  <c r="D248" i="2"/>
  <c r="I175" i="1"/>
  <c r="T178" i="1"/>
  <c r="S178" i="1"/>
  <c r="R178" i="1"/>
  <c r="Q178" i="1"/>
  <c r="P178" i="1"/>
  <c r="L178" i="1"/>
  <c r="K178" i="1"/>
  <c r="J178" i="1"/>
  <c r="I178" i="1"/>
  <c r="Z252" i="2"/>
  <c r="T174" i="1"/>
  <c r="X252" i="2"/>
  <c r="S174" i="1"/>
  <c r="V252" i="2"/>
  <c r="R174" i="1"/>
  <c r="T252" i="2"/>
  <c r="Q174" i="1"/>
  <c r="R252" i="2"/>
  <c r="P174" i="1" s="1"/>
  <c r="P252" i="2"/>
  <c r="N252" i="2"/>
  <c r="L252" i="2"/>
  <c r="J252" i="2"/>
  <c r="H252" i="2"/>
  <c r="K174" i="1" s="1"/>
  <c r="F252" i="2"/>
  <c r="J174" i="1" s="1"/>
  <c r="D252" i="2"/>
  <c r="I174" i="1" s="1"/>
  <c r="Z246" i="2"/>
  <c r="T173" i="1" s="1"/>
  <c r="X246" i="2"/>
  <c r="S173" i="1" s="1"/>
  <c r="V246" i="2"/>
  <c r="R173" i="1" s="1"/>
  <c r="T246" i="2"/>
  <c r="Q173" i="1" s="1"/>
  <c r="R246" i="2"/>
  <c r="P173" i="1" s="1"/>
  <c r="P246" i="2"/>
  <c r="N246" i="2"/>
  <c r="L246" i="2"/>
  <c r="J246" i="2"/>
  <c r="H246" i="2"/>
  <c r="K173" i="1" s="1"/>
  <c r="F246" i="2"/>
  <c r="J173" i="1" s="1"/>
  <c r="D246" i="2"/>
  <c r="I173" i="1" s="1"/>
  <c r="Z244" i="2"/>
  <c r="T171" i="1" s="1"/>
  <c r="X244" i="2"/>
  <c r="S171" i="1" s="1"/>
  <c r="V244" i="2"/>
  <c r="R171" i="1" s="1"/>
  <c r="T244" i="2"/>
  <c r="Q171" i="1" s="1"/>
  <c r="R244" i="2"/>
  <c r="P171" i="1" s="1"/>
  <c r="P244" i="2"/>
  <c r="N244" i="2"/>
  <c r="L244" i="2"/>
  <c r="J244" i="2"/>
  <c r="H244" i="2"/>
  <c r="K171" i="1" s="1"/>
  <c r="J171" i="1"/>
  <c r="D244" i="2"/>
  <c r="T169" i="1"/>
  <c r="S169" i="1"/>
  <c r="R169" i="1"/>
  <c r="Q169" i="1"/>
  <c r="P169" i="1"/>
  <c r="K169" i="1"/>
  <c r="J169" i="1"/>
  <c r="I169" i="1"/>
  <c r="Z239" i="2"/>
  <c r="T167" i="1" s="1"/>
  <c r="X239" i="2"/>
  <c r="S167" i="1" s="1"/>
  <c r="V239" i="2"/>
  <c r="R167" i="1" s="1"/>
  <c r="T239" i="2"/>
  <c r="Q167" i="1" s="1"/>
  <c r="R239" i="2"/>
  <c r="P167" i="1" s="1"/>
  <c r="P239" i="2"/>
  <c r="N239" i="2"/>
  <c r="L239" i="2"/>
  <c r="J239" i="2"/>
  <c r="H239" i="2"/>
  <c r="K167" i="1" s="1"/>
  <c r="F239" i="2"/>
  <c r="J167" i="1" s="1"/>
  <c r="D239" i="2"/>
  <c r="I167" i="1" s="1"/>
  <c r="Z237" i="2"/>
  <c r="T165" i="1" s="1"/>
  <c r="X237" i="2"/>
  <c r="S165" i="1" s="1"/>
  <c r="V237" i="2"/>
  <c r="R165" i="1" s="1"/>
  <c r="T237" i="2"/>
  <c r="Q165" i="1" s="1"/>
  <c r="R237" i="2"/>
  <c r="P165" i="1" s="1"/>
  <c r="P237" i="2"/>
  <c r="N237" i="2"/>
  <c r="L237" i="2"/>
  <c r="J237" i="2"/>
  <c r="H237" i="2"/>
  <c r="K165" i="1" s="1"/>
  <c r="F237" i="2"/>
  <c r="J165" i="1" s="1"/>
  <c r="D237" i="2"/>
  <c r="Z235" i="2"/>
  <c r="T164" i="1" s="1"/>
  <c r="X235" i="2"/>
  <c r="S164" i="1" s="1"/>
  <c r="V235" i="2"/>
  <c r="R164" i="1" s="1"/>
  <c r="T235" i="2"/>
  <c r="Q164" i="1" s="1"/>
  <c r="R235" i="2"/>
  <c r="P164" i="1" s="1"/>
  <c r="P235" i="2"/>
  <c r="N235" i="2"/>
  <c r="L235" i="2"/>
  <c r="J235" i="2"/>
  <c r="H235" i="2"/>
  <c r="K164" i="1" s="1"/>
  <c r="F235" i="2"/>
  <c r="J164" i="1" s="1"/>
  <c r="U164" i="1" s="1"/>
  <c r="Z233" i="2"/>
  <c r="T163" i="1" s="1"/>
  <c r="X233" i="2"/>
  <c r="S163" i="1" s="1"/>
  <c r="V233" i="2"/>
  <c r="R163" i="1" s="1"/>
  <c r="T233" i="2"/>
  <c r="Q163" i="1" s="1"/>
  <c r="R233" i="2"/>
  <c r="P163" i="1" s="1"/>
  <c r="P233" i="2"/>
  <c r="N233" i="2"/>
  <c r="L233" i="2"/>
  <c r="J233" i="2"/>
  <c r="H233" i="2"/>
  <c r="K163" i="1" s="1"/>
  <c r="F233" i="2"/>
  <c r="J163" i="1" s="1"/>
  <c r="D233" i="2"/>
  <c r="I163" i="1" s="1"/>
  <c r="Z231" i="2"/>
  <c r="T161" i="1" s="1"/>
  <c r="X231" i="2"/>
  <c r="S161" i="1" s="1"/>
  <c r="V231" i="2"/>
  <c r="R161" i="1" s="1"/>
  <c r="T231" i="2"/>
  <c r="Q161" i="1" s="1"/>
  <c r="R231" i="2"/>
  <c r="P161" i="1" s="1"/>
  <c r="P231" i="2"/>
  <c r="N231" i="2"/>
  <c r="L231" i="2"/>
  <c r="J231" i="2"/>
  <c r="H231" i="2"/>
  <c r="K161" i="1" s="1"/>
  <c r="F231" i="2"/>
  <c r="J161" i="1" s="1"/>
  <c r="U161" i="1" s="1"/>
  <c r="D231" i="2"/>
  <c r="I161" i="1" s="1"/>
  <c r="T159" i="1"/>
  <c r="S159" i="1"/>
  <c r="R159" i="1"/>
  <c r="Q159" i="1"/>
  <c r="P159" i="1"/>
  <c r="K159" i="1"/>
  <c r="J159" i="1"/>
  <c r="I159" i="1"/>
  <c r="Z226" i="2"/>
  <c r="T158" i="1" s="1"/>
  <c r="X226" i="2"/>
  <c r="S158" i="1" s="1"/>
  <c r="V226" i="2"/>
  <c r="R158" i="1" s="1"/>
  <c r="T226" i="2"/>
  <c r="Q158" i="1" s="1"/>
  <c r="R226" i="2"/>
  <c r="P158" i="1" s="1"/>
  <c r="P226" i="2"/>
  <c r="N226" i="2"/>
  <c r="L226" i="2"/>
  <c r="J226" i="2"/>
  <c r="H226" i="2"/>
  <c r="F226" i="2"/>
  <c r="J158" i="1" s="1"/>
  <c r="I158" i="1"/>
  <c r="Z224" i="2"/>
  <c r="T155" i="1" s="1"/>
  <c r="X224" i="2"/>
  <c r="S155" i="1" s="1"/>
  <c r="V224" i="2"/>
  <c r="R155" i="1" s="1"/>
  <c r="T224" i="2"/>
  <c r="Q155" i="1" s="1"/>
  <c r="R224" i="2"/>
  <c r="P155" i="1" s="1"/>
  <c r="P224" i="2"/>
  <c r="N224" i="2"/>
  <c r="L224" i="2"/>
  <c r="J224" i="2"/>
  <c r="H224" i="2"/>
  <c r="K155" i="1" s="1"/>
  <c r="F224" i="2"/>
  <c r="J155" i="1" s="1"/>
  <c r="D224" i="2"/>
  <c r="I155" i="1" s="1"/>
  <c r="Z222" i="2"/>
  <c r="T154" i="1" s="1"/>
  <c r="X222" i="2"/>
  <c r="S154" i="1" s="1"/>
  <c r="V222" i="2"/>
  <c r="R154" i="1" s="1"/>
  <c r="T222" i="2"/>
  <c r="Q154" i="1" s="1"/>
  <c r="R222" i="2"/>
  <c r="P154" i="1" s="1"/>
  <c r="P222" i="2"/>
  <c r="N222" i="2"/>
  <c r="L222" i="2"/>
  <c r="J222" i="2"/>
  <c r="H222" i="2"/>
  <c r="F222" i="2"/>
  <c r="J154" i="1" s="1"/>
  <c r="D222" i="2"/>
  <c r="I154" i="1" s="1"/>
  <c r="Z220" i="2"/>
  <c r="T152" i="1" s="1"/>
  <c r="X220" i="2"/>
  <c r="S152" i="1" s="1"/>
  <c r="V220" i="2"/>
  <c r="R152" i="1" s="1"/>
  <c r="T220" i="2"/>
  <c r="Q152" i="1" s="1"/>
  <c r="R220" i="2"/>
  <c r="P152" i="1" s="1"/>
  <c r="P220" i="2"/>
  <c r="N220" i="2"/>
  <c r="L220" i="2"/>
  <c r="J220" i="2"/>
  <c r="H220" i="2"/>
  <c r="K152" i="1" s="1"/>
  <c r="F220" i="2"/>
  <c r="J152" i="1" s="1"/>
  <c r="D220" i="2"/>
  <c r="T150" i="1"/>
  <c r="S150" i="1"/>
  <c r="R150" i="1"/>
  <c r="Q150" i="1"/>
  <c r="P150" i="1"/>
  <c r="K150" i="1"/>
  <c r="J150" i="1"/>
  <c r="I150" i="1"/>
  <c r="Z215" i="2"/>
  <c r="T146" i="1" s="1"/>
  <c r="X215" i="2"/>
  <c r="S146" i="1" s="1"/>
  <c r="V215" i="2"/>
  <c r="R146" i="1" s="1"/>
  <c r="T215" i="2"/>
  <c r="Q146" i="1" s="1"/>
  <c r="R215" i="2"/>
  <c r="P146" i="1" s="1"/>
  <c r="P215" i="2"/>
  <c r="N215" i="2"/>
  <c r="L215" i="2"/>
  <c r="J215" i="2"/>
  <c r="H215" i="2"/>
  <c r="K146" i="1" s="1"/>
  <c r="F215" i="2"/>
  <c r="J146" i="1" s="1"/>
  <c r="D215" i="2"/>
  <c r="I146" i="1" s="1"/>
  <c r="Z213" i="2"/>
  <c r="T145" i="1" s="1"/>
  <c r="X213" i="2"/>
  <c r="S145" i="1" s="1"/>
  <c r="V213" i="2"/>
  <c r="R145" i="1" s="1"/>
  <c r="T213" i="2"/>
  <c r="Q145" i="1" s="1"/>
  <c r="R213" i="2"/>
  <c r="P145" i="1" s="1"/>
  <c r="P213" i="2"/>
  <c r="N213" i="2"/>
  <c r="L213" i="2"/>
  <c r="J213" i="2"/>
  <c r="H213" i="2"/>
  <c r="K145" i="1" s="1"/>
  <c r="J145" i="1"/>
  <c r="D213" i="2"/>
  <c r="I145" i="1" s="1"/>
  <c r="Z211" i="2"/>
  <c r="T143" i="1" s="1"/>
  <c r="X211" i="2"/>
  <c r="S143" i="1" s="1"/>
  <c r="V211" i="2"/>
  <c r="R143" i="1" s="1"/>
  <c r="T211" i="2"/>
  <c r="Q143" i="1" s="1"/>
  <c r="R211" i="2"/>
  <c r="P143" i="1" s="1"/>
  <c r="P211" i="2"/>
  <c r="N211" i="2"/>
  <c r="L211" i="2"/>
  <c r="J211" i="2"/>
  <c r="H211" i="2"/>
  <c r="K143" i="1" s="1"/>
  <c r="J143" i="1"/>
  <c r="D211" i="2"/>
  <c r="Z208" i="2"/>
  <c r="T141" i="1" s="1"/>
  <c r="X208" i="2"/>
  <c r="S141" i="1" s="1"/>
  <c r="V208" i="2"/>
  <c r="R141" i="1" s="1"/>
  <c r="T208" i="2"/>
  <c r="Q141" i="1" s="1"/>
  <c r="R208" i="2"/>
  <c r="P141" i="1" s="1"/>
  <c r="P208" i="2"/>
  <c r="N208" i="2"/>
  <c r="L208" i="2"/>
  <c r="J208" i="2"/>
  <c r="H208" i="2"/>
  <c r="K141" i="1" s="1"/>
  <c r="F208" i="2"/>
  <c r="J141" i="1" s="1"/>
  <c r="D208" i="2"/>
  <c r="I141" i="1" s="1"/>
  <c r="T140" i="1"/>
  <c r="S140" i="1"/>
  <c r="R140" i="1"/>
  <c r="Q140" i="1"/>
  <c r="P140" i="1"/>
  <c r="K140" i="1"/>
  <c r="J140" i="1"/>
  <c r="I140" i="1"/>
  <c r="Z206" i="2"/>
  <c r="T138" i="1" s="1"/>
  <c r="X206" i="2"/>
  <c r="S138" i="1" s="1"/>
  <c r="V206" i="2"/>
  <c r="R138" i="1" s="1"/>
  <c r="T206" i="2"/>
  <c r="Q138" i="1" s="1"/>
  <c r="R206" i="2"/>
  <c r="P138" i="1" s="1"/>
  <c r="P206" i="2"/>
  <c r="N206" i="2"/>
  <c r="L206" i="2"/>
  <c r="J206" i="2"/>
  <c r="H206" i="2"/>
  <c r="K138" i="1" s="1"/>
  <c r="F206" i="2"/>
  <c r="J138" i="1" s="1"/>
  <c r="D206" i="2"/>
  <c r="I138" i="1" s="1"/>
  <c r="Z204" i="2"/>
  <c r="T137" i="1" s="1"/>
  <c r="X204" i="2"/>
  <c r="S137" i="1" s="1"/>
  <c r="V204" i="2"/>
  <c r="R137" i="1" s="1"/>
  <c r="T204" i="2"/>
  <c r="Q137" i="1" s="1"/>
  <c r="R204" i="2"/>
  <c r="P137" i="1" s="1"/>
  <c r="P204" i="2"/>
  <c r="N204" i="2"/>
  <c r="L204" i="2"/>
  <c r="J204" i="2"/>
  <c r="H204" i="2"/>
  <c r="F204" i="2"/>
  <c r="J137" i="1" s="1"/>
  <c r="D204" i="2"/>
  <c r="I137" i="1" s="1"/>
  <c r="U134" i="1"/>
  <c r="T132" i="1"/>
  <c r="S132" i="1"/>
  <c r="R132" i="1"/>
  <c r="Q132" i="1"/>
  <c r="P132" i="1"/>
  <c r="M132" i="1"/>
  <c r="K132" i="1"/>
  <c r="J132" i="1"/>
  <c r="I132" i="1"/>
  <c r="Z197" i="2"/>
  <c r="T130" i="1" s="1"/>
  <c r="X197" i="2"/>
  <c r="S130" i="1" s="1"/>
  <c r="V197" i="2"/>
  <c r="R130" i="1" s="1"/>
  <c r="T197" i="2"/>
  <c r="Q130" i="1" s="1"/>
  <c r="R197" i="2"/>
  <c r="P130" i="1" s="1"/>
  <c r="P197" i="2"/>
  <c r="N197" i="2"/>
  <c r="L197" i="2"/>
  <c r="J197" i="2"/>
  <c r="H197" i="2"/>
  <c r="K130" i="1" s="1"/>
  <c r="F197" i="2"/>
  <c r="J130" i="1" s="1"/>
  <c r="D197" i="2"/>
  <c r="I130" i="1" s="1"/>
  <c r="U130" i="1" s="1"/>
  <c r="Z195" i="2"/>
  <c r="T129" i="1" s="1"/>
  <c r="X195" i="2"/>
  <c r="S129" i="1" s="1"/>
  <c r="V195" i="2"/>
  <c r="R129" i="1" s="1"/>
  <c r="T195" i="2"/>
  <c r="Q129" i="1" s="1"/>
  <c r="R195" i="2"/>
  <c r="P129" i="1" s="1"/>
  <c r="P195" i="2"/>
  <c r="N195" i="2"/>
  <c r="L195" i="2"/>
  <c r="J195" i="2"/>
  <c r="H195" i="2"/>
  <c r="K129" i="1" s="1"/>
  <c r="F195" i="2"/>
  <c r="J129" i="1" s="1"/>
  <c r="D195" i="2"/>
  <c r="I129" i="1" s="1"/>
  <c r="Z193" i="2"/>
  <c r="T127" i="1" s="1"/>
  <c r="X193" i="2"/>
  <c r="S127" i="1" s="1"/>
  <c r="V193" i="2"/>
  <c r="R127" i="1" s="1"/>
  <c r="T193" i="2"/>
  <c r="Q127" i="1" s="1"/>
  <c r="R193" i="2"/>
  <c r="P127" i="1" s="1"/>
  <c r="P193" i="2"/>
  <c r="N193" i="2"/>
  <c r="L193" i="2"/>
  <c r="J193" i="2"/>
  <c r="H193" i="2"/>
  <c r="K127" i="1" s="1"/>
  <c r="J127" i="1"/>
  <c r="D193" i="2"/>
  <c r="Z188" i="2"/>
  <c r="T124" i="1" s="1"/>
  <c r="X188" i="2"/>
  <c r="S124" i="1" s="1"/>
  <c r="V188" i="2"/>
  <c r="R124" i="1" s="1"/>
  <c r="T188" i="2"/>
  <c r="Q124" i="1" s="1"/>
  <c r="R188" i="2"/>
  <c r="P124" i="1" s="1"/>
  <c r="P188" i="2"/>
  <c r="N188" i="2"/>
  <c r="L188" i="2"/>
  <c r="J188" i="2"/>
  <c r="H188" i="2"/>
  <c r="K124" i="1" s="1"/>
  <c r="F188" i="2"/>
  <c r="J124" i="1" s="1"/>
  <c r="D188" i="2"/>
  <c r="I124" i="1" s="1"/>
  <c r="T125" i="1"/>
  <c r="S125" i="1"/>
  <c r="R125" i="1"/>
  <c r="Q125" i="1"/>
  <c r="P125" i="1"/>
  <c r="K125" i="1"/>
  <c r="J125" i="1"/>
  <c r="I125" i="1"/>
  <c r="Z186" i="2"/>
  <c r="T121" i="1" s="1"/>
  <c r="X186" i="2"/>
  <c r="S121" i="1" s="1"/>
  <c r="V186" i="2"/>
  <c r="R121" i="1" s="1"/>
  <c r="T186" i="2"/>
  <c r="Q121" i="1" s="1"/>
  <c r="R186" i="2"/>
  <c r="P121" i="1" s="1"/>
  <c r="P186" i="2"/>
  <c r="N186" i="2"/>
  <c r="L186" i="2"/>
  <c r="J186" i="2"/>
  <c r="H186" i="2"/>
  <c r="K121" i="1" s="1"/>
  <c r="F186" i="2"/>
  <c r="J121" i="1" s="1"/>
  <c r="D186" i="2"/>
  <c r="I121" i="1" s="1"/>
  <c r="Z184" i="2"/>
  <c r="T120" i="1" s="1"/>
  <c r="X184" i="2"/>
  <c r="S120" i="1" s="1"/>
  <c r="V184" i="2"/>
  <c r="R120" i="1" s="1"/>
  <c r="T184" i="2"/>
  <c r="Q120" i="1" s="1"/>
  <c r="R184" i="2"/>
  <c r="P120" i="1" s="1"/>
  <c r="P184" i="2"/>
  <c r="N184" i="2"/>
  <c r="L184" i="2"/>
  <c r="J184" i="2"/>
  <c r="H184" i="2"/>
  <c r="K120" i="1" s="1"/>
  <c r="F184" i="2"/>
  <c r="J120" i="1" s="1"/>
  <c r="D184" i="2"/>
  <c r="I120" i="1" s="1"/>
  <c r="Z182" i="2"/>
  <c r="T118" i="1" s="1"/>
  <c r="X182" i="2"/>
  <c r="S118" i="1" s="1"/>
  <c r="V182" i="2"/>
  <c r="R118" i="1" s="1"/>
  <c r="T182" i="2"/>
  <c r="Q118" i="1" s="1"/>
  <c r="R182" i="2"/>
  <c r="P118" i="1" s="1"/>
  <c r="P182" i="2"/>
  <c r="N182" i="2"/>
  <c r="L182" i="2"/>
  <c r="J182" i="2"/>
  <c r="H182" i="2"/>
  <c r="K118" i="1" s="1"/>
  <c r="F182" i="2"/>
  <c r="J118" i="1" s="1"/>
  <c r="D182" i="2"/>
  <c r="I118" i="1" s="1"/>
  <c r="U118" i="1" s="1"/>
  <c r="T116" i="1"/>
  <c r="S116" i="1"/>
  <c r="R116" i="1"/>
  <c r="Q116" i="1"/>
  <c r="P116" i="1"/>
  <c r="K116" i="1"/>
  <c r="J116" i="1"/>
  <c r="I116" i="1"/>
  <c r="Z177" i="2"/>
  <c r="T115" i="1" s="1"/>
  <c r="X177" i="2"/>
  <c r="S115" i="1" s="1"/>
  <c r="V177" i="2"/>
  <c r="R115" i="1" s="1"/>
  <c r="T177" i="2"/>
  <c r="Q115" i="1" s="1"/>
  <c r="R177" i="2"/>
  <c r="P115" i="1" s="1"/>
  <c r="P177" i="2"/>
  <c r="N177" i="2"/>
  <c r="L177" i="2"/>
  <c r="J177" i="2"/>
  <c r="H177" i="2"/>
  <c r="K115" i="1" s="1"/>
  <c r="F177" i="2"/>
  <c r="J115" i="1" s="1"/>
  <c r="D177" i="2"/>
  <c r="I115" i="1" s="1"/>
  <c r="Z175" i="2"/>
  <c r="T112" i="1" s="1"/>
  <c r="X175" i="2"/>
  <c r="S112" i="1" s="1"/>
  <c r="V175" i="2"/>
  <c r="R112" i="1" s="1"/>
  <c r="T175" i="2"/>
  <c r="Q112" i="1" s="1"/>
  <c r="R175" i="2"/>
  <c r="P112" i="1" s="1"/>
  <c r="P175" i="2"/>
  <c r="N175" i="2"/>
  <c r="L175" i="2"/>
  <c r="J175" i="2"/>
  <c r="H175" i="2"/>
  <c r="F175" i="2"/>
  <c r="J112" i="1" s="1"/>
  <c r="D175" i="2"/>
  <c r="I112" i="1" s="1"/>
  <c r="Z171" i="2"/>
  <c r="X171" i="2"/>
  <c r="S109" i="1" s="1"/>
  <c r="V171" i="2"/>
  <c r="T171" i="2"/>
  <c r="Q109" i="1" s="1"/>
  <c r="R171" i="2"/>
  <c r="P171" i="2"/>
  <c r="N171" i="2"/>
  <c r="L171" i="2"/>
  <c r="J171" i="2"/>
  <c r="H171" i="2"/>
  <c r="K109" i="1" s="1"/>
  <c r="F171" i="2"/>
  <c r="D171" i="2"/>
  <c r="U108" i="1"/>
  <c r="Z164" i="2"/>
  <c r="T104" i="1" s="1"/>
  <c r="X164" i="2"/>
  <c r="S104" i="1" s="1"/>
  <c r="V164" i="2"/>
  <c r="R104" i="1" s="1"/>
  <c r="T164" i="2"/>
  <c r="Q104" i="1" s="1"/>
  <c r="R164" i="2"/>
  <c r="P104" i="1" s="1"/>
  <c r="P164" i="2"/>
  <c r="N164" i="2"/>
  <c r="L164" i="2"/>
  <c r="J164" i="2"/>
  <c r="H164" i="2"/>
  <c r="K104" i="1" s="1"/>
  <c r="F164" i="2"/>
  <c r="J104" i="1" s="1"/>
  <c r="Z166" i="2"/>
  <c r="T105" i="1" s="1"/>
  <c r="X166" i="2"/>
  <c r="S105" i="1" s="1"/>
  <c r="V166" i="2"/>
  <c r="R105" i="1" s="1"/>
  <c r="T166" i="2"/>
  <c r="Q105" i="1" s="1"/>
  <c r="R166" i="2"/>
  <c r="P105" i="1" s="1"/>
  <c r="P166" i="2"/>
  <c r="N166" i="2"/>
  <c r="L166" i="2"/>
  <c r="J166" i="2"/>
  <c r="H166" i="2"/>
  <c r="K105" i="1" s="1"/>
  <c r="F166" i="2"/>
  <c r="J105" i="1" s="1"/>
  <c r="D164" i="2"/>
  <c r="D162" i="2"/>
  <c r="F162" i="2"/>
  <c r="J102" i="1" s="1"/>
  <c r="J162" i="2"/>
  <c r="L162" i="2"/>
  <c r="N162" i="2"/>
  <c r="P162" i="2"/>
  <c r="R162" i="2"/>
  <c r="P102" i="1" s="1"/>
  <c r="T162" i="2"/>
  <c r="V162" i="2"/>
  <c r="R102" i="1" s="1"/>
  <c r="X162" i="2"/>
  <c r="Z162" i="2"/>
  <c r="T102" i="1" s="1"/>
  <c r="Z159" i="2"/>
  <c r="T99" i="1" s="1"/>
  <c r="X159" i="2"/>
  <c r="S99" i="1" s="1"/>
  <c r="V159" i="2"/>
  <c r="R99" i="1" s="1"/>
  <c r="T159" i="2"/>
  <c r="Q99" i="1" s="1"/>
  <c r="R159" i="2"/>
  <c r="P99" i="1" s="1"/>
  <c r="P159" i="2"/>
  <c r="N159" i="2"/>
  <c r="L159" i="2"/>
  <c r="J159" i="2"/>
  <c r="H159" i="2"/>
  <c r="K99" i="1" s="1"/>
  <c r="F159" i="2"/>
  <c r="J99" i="1" s="1"/>
  <c r="D159" i="2"/>
  <c r="I99" i="1" s="1"/>
  <c r="Z157" i="2"/>
  <c r="T98" i="1" s="1"/>
  <c r="X157" i="2"/>
  <c r="S98" i="1" s="1"/>
  <c r="V157" i="2"/>
  <c r="R98" i="1" s="1"/>
  <c r="T157" i="2"/>
  <c r="Q98" i="1" s="1"/>
  <c r="R157" i="2"/>
  <c r="P98" i="1" s="1"/>
  <c r="P157" i="2"/>
  <c r="N157" i="2"/>
  <c r="L157" i="2"/>
  <c r="J157" i="2"/>
  <c r="H157" i="2"/>
  <c r="F157" i="2"/>
  <c r="J98" i="1" s="1"/>
  <c r="D157" i="2"/>
  <c r="I98" i="1" s="1"/>
  <c r="Z155" i="2"/>
  <c r="T96" i="1" s="1"/>
  <c r="X155" i="2"/>
  <c r="S96" i="1" s="1"/>
  <c r="V155" i="2"/>
  <c r="R96" i="1" s="1"/>
  <c r="T155" i="2"/>
  <c r="Q96" i="1" s="1"/>
  <c r="R155" i="2"/>
  <c r="P96" i="1" s="1"/>
  <c r="P155" i="2"/>
  <c r="N155" i="2"/>
  <c r="L155" i="2"/>
  <c r="J155" i="2"/>
  <c r="H155" i="2"/>
  <c r="K96" i="1" s="1"/>
  <c r="F155" i="2"/>
  <c r="J96" i="1" s="1"/>
  <c r="I96" i="1"/>
  <c r="Z154" i="2"/>
  <c r="T95" i="1" s="1"/>
  <c r="X154" i="2"/>
  <c r="S95" i="1" s="1"/>
  <c r="V154" i="2"/>
  <c r="R95" i="1" s="1"/>
  <c r="T154" i="2"/>
  <c r="Q95" i="1" s="1"/>
  <c r="R154" i="2"/>
  <c r="P95" i="1" s="1"/>
  <c r="P154" i="2"/>
  <c r="N154" i="2"/>
  <c r="L154" i="2"/>
  <c r="J154" i="2"/>
  <c r="H154" i="2"/>
  <c r="K95" i="1" s="1"/>
  <c r="F154" i="2"/>
  <c r="J95" i="1" s="1"/>
  <c r="D154" i="2"/>
  <c r="I95" i="1" s="1"/>
  <c r="Z152" i="2"/>
  <c r="T93" i="1" s="1"/>
  <c r="X152" i="2"/>
  <c r="S93" i="1" s="1"/>
  <c r="V152" i="2"/>
  <c r="R93" i="1" s="1"/>
  <c r="T152" i="2"/>
  <c r="Q93" i="1" s="1"/>
  <c r="R152" i="2"/>
  <c r="P93" i="1" s="1"/>
  <c r="P152" i="2"/>
  <c r="N152" i="2"/>
  <c r="L152" i="2"/>
  <c r="J152" i="2"/>
  <c r="H152" i="2"/>
  <c r="K93" i="1" s="1"/>
  <c r="F152" i="2"/>
  <c r="J93" i="1" s="1"/>
  <c r="Z147" i="2"/>
  <c r="T90" i="1" s="1"/>
  <c r="X147" i="2"/>
  <c r="S90" i="1" s="1"/>
  <c r="V147" i="2"/>
  <c r="R90" i="1" s="1"/>
  <c r="T147" i="2"/>
  <c r="Q90" i="1" s="1"/>
  <c r="R147" i="2"/>
  <c r="P90" i="1" s="1"/>
  <c r="P147" i="2"/>
  <c r="N147" i="2"/>
  <c r="L147" i="2"/>
  <c r="J147" i="2"/>
  <c r="K90" i="1"/>
  <c r="J90" i="1"/>
  <c r="I90" i="1"/>
  <c r="T91" i="1"/>
  <c r="S91" i="1"/>
  <c r="R91" i="1"/>
  <c r="Q91" i="1"/>
  <c r="P91" i="1"/>
  <c r="K91" i="1"/>
  <c r="J91" i="1"/>
  <c r="I91" i="1"/>
  <c r="Z145" i="2"/>
  <c r="T88" i="1" s="1"/>
  <c r="X145" i="2"/>
  <c r="S88" i="1" s="1"/>
  <c r="V145" i="2"/>
  <c r="R88" i="1" s="1"/>
  <c r="T145" i="2"/>
  <c r="Q88" i="1" s="1"/>
  <c r="R145" i="2"/>
  <c r="P88" i="1" s="1"/>
  <c r="P145" i="2"/>
  <c r="N145" i="2"/>
  <c r="L145" i="2"/>
  <c r="J145" i="2"/>
  <c r="H145" i="2"/>
  <c r="K88" i="1" s="1"/>
  <c r="F145" i="2"/>
  <c r="J88" i="1" s="1"/>
  <c r="D145" i="2"/>
  <c r="I88" i="1" s="1"/>
  <c r="U88" i="1" s="1"/>
  <c r="Z144" i="2"/>
  <c r="T87" i="1" s="1"/>
  <c r="X144" i="2"/>
  <c r="S87" i="1" s="1"/>
  <c r="V144" i="2"/>
  <c r="R87" i="1" s="1"/>
  <c r="T144" i="2"/>
  <c r="Q87" i="1" s="1"/>
  <c r="R144" i="2"/>
  <c r="P87" i="1" s="1"/>
  <c r="P144" i="2"/>
  <c r="N144" i="2"/>
  <c r="L144" i="2"/>
  <c r="J144" i="2"/>
  <c r="H144" i="2"/>
  <c r="K87" i="1" s="1"/>
  <c r="F144" i="2"/>
  <c r="J87" i="1" s="1"/>
  <c r="D144" i="2"/>
  <c r="I87" i="1" s="1"/>
  <c r="D142" i="2"/>
  <c r="I85" i="1" s="1"/>
  <c r="U85" i="1" s="1"/>
  <c r="F142" i="2"/>
  <c r="J85" i="1" s="1"/>
  <c r="H142" i="2"/>
  <c r="K85" i="1" s="1"/>
  <c r="J142" i="2"/>
  <c r="L142" i="2"/>
  <c r="N142" i="2"/>
  <c r="P142" i="2"/>
  <c r="R142" i="2"/>
  <c r="P85" i="1" s="1"/>
  <c r="T142" i="2"/>
  <c r="Q85" i="1" s="1"/>
  <c r="V142" i="2"/>
  <c r="R85" i="1" s="1"/>
  <c r="X142" i="2"/>
  <c r="S85" i="1" s="1"/>
  <c r="Z142" i="2"/>
  <c r="T85" i="1" s="1"/>
  <c r="Z137" i="2"/>
  <c r="T81" i="1" s="1"/>
  <c r="X137" i="2"/>
  <c r="S81" i="1" s="1"/>
  <c r="V137" i="2"/>
  <c r="R81" i="1" s="1"/>
  <c r="T137" i="2"/>
  <c r="Q81" i="1" s="1"/>
  <c r="R137" i="2"/>
  <c r="P81" i="1" s="1"/>
  <c r="P137" i="2"/>
  <c r="N137" i="2"/>
  <c r="L137" i="2"/>
  <c r="J137" i="2"/>
  <c r="H137" i="2"/>
  <c r="K81" i="1" s="1"/>
  <c r="F137" i="2"/>
  <c r="J81" i="1" s="1"/>
  <c r="D137" i="2"/>
  <c r="I81" i="1" s="1"/>
  <c r="Z139" i="2"/>
  <c r="T83" i="1" s="1"/>
  <c r="X139" i="2"/>
  <c r="S83" i="1" s="1"/>
  <c r="V139" i="2"/>
  <c r="R83" i="1" s="1"/>
  <c r="T139" i="2"/>
  <c r="Q83" i="1" s="1"/>
  <c r="R139" i="2"/>
  <c r="P83" i="1" s="1"/>
  <c r="P139" i="2"/>
  <c r="N139" i="2"/>
  <c r="L139" i="2"/>
  <c r="J139" i="2"/>
  <c r="H139" i="2"/>
  <c r="K83" i="1" s="1"/>
  <c r="F139" i="2"/>
  <c r="J83" i="1" s="1"/>
  <c r="D139" i="2"/>
  <c r="I83" i="1" s="1"/>
  <c r="T80" i="1"/>
  <c r="S80" i="1"/>
  <c r="R80" i="1"/>
  <c r="Q80" i="1"/>
  <c r="P80" i="1"/>
  <c r="K80" i="1"/>
  <c r="J80" i="1"/>
  <c r="I80" i="1"/>
  <c r="Z135" i="2"/>
  <c r="T78" i="1" s="1"/>
  <c r="X135" i="2"/>
  <c r="S78" i="1" s="1"/>
  <c r="V135" i="2"/>
  <c r="R78" i="1" s="1"/>
  <c r="T135" i="2"/>
  <c r="Q78" i="1" s="1"/>
  <c r="R135" i="2"/>
  <c r="P78" i="1" s="1"/>
  <c r="P135" i="2"/>
  <c r="N135" i="2"/>
  <c r="L135" i="2"/>
  <c r="J135" i="2"/>
  <c r="H135" i="2"/>
  <c r="F135" i="2"/>
  <c r="J78" i="1" s="1"/>
  <c r="D135" i="2"/>
  <c r="I78" i="1" s="1"/>
  <c r="Z133" i="2"/>
  <c r="T77" i="1" s="1"/>
  <c r="X133" i="2"/>
  <c r="S77" i="1" s="1"/>
  <c r="V133" i="2"/>
  <c r="R77" i="1" s="1"/>
  <c r="T133" i="2"/>
  <c r="Q77" i="1" s="1"/>
  <c r="R133" i="2"/>
  <c r="P77" i="1" s="1"/>
  <c r="P133" i="2"/>
  <c r="N133" i="2"/>
  <c r="L133" i="2"/>
  <c r="J133" i="2"/>
  <c r="H133" i="2"/>
  <c r="K77" i="1" s="1"/>
  <c r="F133" i="2"/>
  <c r="J77" i="1" s="1"/>
  <c r="D133" i="2"/>
  <c r="I77" i="1" s="1"/>
  <c r="F131" i="2"/>
  <c r="J75" i="1" s="1"/>
  <c r="H131" i="2"/>
  <c r="K75" i="1" s="1"/>
  <c r="J131" i="2"/>
  <c r="L131" i="2"/>
  <c r="N131" i="2"/>
  <c r="P131" i="2"/>
  <c r="R131" i="2"/>
  <c r="P75" i="1" s="1"/>
  <c r="T131" i="2"/>
  <c r="Q75" i="1" s="1"/>
  <c r="V131" i="2"/>
  <c r="R75" i="1" s="1"/>
  <c r="X131" i="2"/>
  <c r="S75" i="1" s="1"/>
  <c r="Z131" i="2"/>
  <c r="T75" i="1" s="1"/>
  <c r="T73" i="1"/>
  <c r="S73" i="1"/>
  <c r="R73" i="1"/>
  <c r="Q73" i="1"/>
  <c r="P73" i="1"/>
  <c r="K73" i="1"/>
  <c r="J73" i="1"/>
  <c r="I73" i="1"/>
  <c r="Z126" i="2"/>
  <c r="T70" i="1" s="1"/>
  <c r="X126" i="2"/>
  <c r="S70" i="1" s="1"/>
  <c r="V126" i="2"/>
  <c r="R70" i="1" s="1"/>
  <c r="T126" i="2"/>
  <c r="Q70" i="1" s="1"/>
  <c r="R126" i="2"/>
  <c r="P70" i="1" s="1"/>
  <c r="P126" i="2"/>
  <c r="N126" i="2"/>
  <c r="L126" i="2"/>
  <c r="J126" i="2"/>
  <c r="H126" i="2"/>
  <c r="K70" i="1" s="1"/>
  <c r="F126" i="2"/>
  <c r="J70" i="1" s="1"/>
  <c r="Z124" i="2"/>
  <c r="T69" i="1" s="1"/>
  <c r="X124" i="2"/>
  <c r="S69" i="1" s="1"/>
  <c r="V124" i="2"/>
  <c r="R69" i="1" s="1"/>
  <c r="T124" i="2"/>
  <c r="Q69" i="1" s="1"/>
  <c r="R124" i="2"/>
  <c r="P69" i="1" s="1"/>
  <c r="P124" i="2"/>
  <c r="N124" i="2"/>
  <c r="L124" i="2"/>
  <c r="J124" i="2"/>
  <c r="H124" i="2"/>
  <c r="K69" i="1" s="1"/>
  <c r="F124" i="2"/>
  <c r="J69" i="1" s="1"/>
  <c r="D124" i="2"/>
  <c r="I69" i="1" s="1"/>
  <c r="T65" i="1"/>
  <c r="S65" i="1"/>
  <c r="R65" i="1"/>
  <c r="Q65" i="1"/>
  <c r="P65" i="1"/>
  <c r="K65" i="1"/>
  <c r="J65" i="1"/>
  <c r="I65" i="1"/>
  <c r="Z115" i="2"/>
  <c r="T62" i="1" s="1"/>
  <c r="X115" i="2"/>
  <c r="S62" i="1" s="1"/>
  <c r="V115" i="2"/>
  <c r="R62" i="1" s="1"/>
  <c r="T115" i="2"/>
  <c r="Q62" i="1" s="1"/>
  <c r="R115" i="2"/>
  <c r="P62" i="1" s="1"/>
  <c r="P115" i="2"/>
  <c r="N115" i="2"/>
  <c r="L115" i="2"/>
  <c r="J115" i="2"/>
  <c r="H115" i="2"/>
  <c r="F115" i="2"/>
  <c r="J62" i="1" s="1"/>
  <c r="D115" i="2"/>
  <c r="I62" i="1" s="1"/>
  <c r="Z117" i="2"/>
  <c r="T63" i="1" s="1"/>
  <c r="X117" i="2"/>
  <c r="S63" i="1" s="1"/>
  <c r="V117" i="2"/>
  <c r="R63" i="1" s="1"/>
  <c r="T117" i="2"/>
  <c r="Q63" i="1" s="1"/>
  <c r="R117" i="2"/>
  <c r="P63" i="1" s="1"/>
  <c r="P117" i="2"/>
  <c r="N117" i="2"/>
  <c r="L117" i="2"/>
  <c r="J117" i="2"/>
  <c r="K63" i="1"/>
  <c r="J63" i="1"/>
  <c r="I63" i="1"/>
  <c r="Z22" i="7"/>
  <c r="X22" i="7"/>
  <c r="V22" i="7"/>
  <c r="T22" i="7"/>
  <c r="R22" i="7"/>
  <c r="P22" i="7"/>
  <c r="N22" i="7"/>
  <c r="L22" i="7"/>
  <c r="J22" i="7"/>
  <c r="H22" i="7"/>
  <c r="F22" i="7"/>
  <c r="D22" i="7"/>
  <c r="Z113" i="2"/>
  <c r="T60" i="1" s="1"/>
  <c r="X113" i="2"/>
  <c r="S60" i="1" s="1"/>
  <c r="V113" i="2"/>
  <c r="R60" i="1" s="1"/>
  <c r="T113" i="2"/>
  <c r="Q60" i="1" s="1"/>
  <c r="R113" i="2"/>
  <c r="P60" i="1" s="1"/>
  <c r="P113" i="2"/>
  <c r="N113" i="2"/>
  <c r="L113" i="2"/>
  <c r="J113" i="2"/>
  <c r="H113" i="2"/>
  <c r="F113" i="2"/>
  <c r="J60" i="1" s="1"/>
  <c r="D113" i="2"/>
  <c r="I60" i="1" s="1"/>
  <c r="Z111" i="2"/>
  <c r="T59" i="1"/>
  <c r="X111" i="2"/>
  <c r="S59" i="1"/>
  <c r="V111" i="2"/>
  <c r="R59" i="1"/>
  <c r="T111" i="2"/>
  <c r="Q59" i="1"/>
  <c r="R111" i="2"/>
  <c r="P59" i="1"/>
  <c r="P111" i="2"/>
  <c r="N111" i="2"/>
  <c r="L111" i="2"/>
  <c r="J111" i="2"/>
  <c r="H111" i="2"/>
  <c r="K59" i="1" s="1"/>
  <c r="F111" i="2"/>
  <c r="J59" i="1" s="1"/>
  <c r="D111" i="2"/>
  <c r="I59" i="1" s="1"/>
  <c r="Z109" i="2"/>
  <c r="T56" i="1" s="1"/>
  <c r="X109" i="2"/>
  <c r="S56" i="1" s="1"/>
  <c r="V109" i="2"/>
  <c r="R56" i="1" s="1"/>
  <c r="T109" i="2"/>
  <c r="Q56" i="1" s="1"/>
  <c r="R109" i="2"/>
  <c r="P56" i="1" s="1"/>
  <c r="P109" i="2"/>
  <c r="N109" i="2"/>
  <c r="L109" i="2"/>
  <c r="J109" i="2"/>
  <c r="H109" i="2"/>
  <c r="K56" i="1" s="1"/>
  <c r="F109" i="2"/>
  <c r="J56" i="1" s="1"/>
  <c r="D109" i="2"/>
  <c r="I56" i="1" s="1"/>
  <c r="D107" i="2"/>
  <c r="I54" i="1" s="1"/>
  <c r="F107" i="2"/>
  <c r="J54" i="1" s="1"/>
  <c r="H107" i="2"/>
  <c r="K54" i="1" s="1"/>
  <c r="J107" i="2"/>
  <c r="L107" i="2"/>
  <c r="N107" i="2"/>
  <c r="P107" i="2"/>
  <c r="R107" i="2"/>
  <c r="P54" i="1" s="1"/>
  <c r="T107" i="2"/>
  <c r="Q54" i="1" s="1"/>
  <c r="V107" i="2"/>
  <c r="R54" i="1" s="1"/>
  <c r="X107" i="2"/>
  <c r="S54" i="1" s="1"/>
  <c r="Z107" i="2"/>
  <c r="T54" i="1" s="1"/>
  <c r="Z105" i="2"/>
  <c r="X105" i="2"/>
  <c r="V105" i="2"/>
  <c r="T105" i="2"/>
  <c r="R105" i="2"/>
  <c r="P105" i="2"/>
  <c r="N105" i="2"/>
  <c r="L105" i="2"/>
  <c r="J105" i="2"/>
  <c r="H105" i="2"/>
  <c r="F105" i="2"/>
  <c r="D105" i="2"/>
  <c r="T51" i="1"/>
  <c r="S51" i="1"/>
  <c r="R51" i="1"/>
  <c r="Q51" i="1"/>
  <c r="P51" i="1"/>
  <c r="K51" i="1"/>
  <c r="J51" i="1"/>
  <c r="I51" i="1"/>
  <c r="T50" i="1"/>
  <c r="S50" i="1"/>
  <c r="R50" i="1"/>
  <c r="Q50" i="1"/>
  <c r="P50" i="1"/>
  <c r="K50" i="1"/>
  <c r="J50" i="1"/>
  <c r="I50" i="1"/>
  <c r="Z99" i="2"/>
  <c r="T49" i="1" s="1"/>
  <c r="X99" i="2"/>
  <c r="S49" i="1" s="1"/>
  <c r="V99" i="2"/>
  <c r="R49" i="1" s="1"/>
  <c r="T99" i="2"/>
  <c r="Q49" i="1" s="1"/>
  <c r="R99" i="2"/>
  <c r="P49" i="1" s="1"/>
  <c r="P99" i="2"/>
  <c r="N99" i="2"/>
  <c r="L99" i="2"/>
  <c r="J99" i="2"/>
  <c r="K49" i="1"/>
  <c r="F99" i="2"/>
  <c r="J49" i="1" s="1"/>
  <c r="D99" i="2"/>
  <c r="I49" i="1" s="1"/>
  <c r="U49" i="1" s="1"/>
  <c r="L103" i="2"/>
  <c r="N103" i="2"/>
  <c r="P103" i="2"/>
  <c r="R103" i="2"/>
  <c r="T103" i="2"/>
  <c r="V103" i="2"/>
  <c r="X103" i="2"/>
  <c r="Z103" i="2"/>
  <c r="D103" i="2"/>
  <c r="Z97" i="2"/>
  <c r="T46" i="1" s="1"/>
  <c r="X97" i="2"/>
  <c r="S46" i="1" s="1"/>
  <c r="V97" i="2"/>
  <c r="R46" i="1" s="1"/>
  <c r="T97" i="2"/>
  <c r="Q46" i="1" s="1"/>
  <c r="R97" i="2"/>
  <c r="P46" i="1" s="1"/>
  <c r="P97" i="2"/>
  <c r="N97" i="2"/>
  <c r="L97" i="2"/>
  <c r="J97" i="2"/>
  <c r="H97" i="2"/>
  <c r="K46" i="1" s="1"/>
  <c r="F97" i="2"/>
  <c r="J46" i="1" s="1"/>
  <c r="D97" i="2"/>
  <c r="I46" i="1" s="1"/>
  <c r="T44" i="1"/>
  <c r="S44" i="1"/>
  <c r="R44" i="1"/>
  <c r="Q44" i="1"/>
  <c r="P44" i="1"/>
  <c r="K44" i="1"/>
  <c r="J44" i="1"/>
  <c r="I44" i="1"/>
  <c r="D94" i="2"/>
  <c r="D88" i="2"/>
  <c r="F88" i="2"/>
  <c r="J40" i="1" s="1"/>
  <c r="H88" i="2"/>
  <c r="K40" i="1" s="1"/>
  <c r="J88" i="2"/>
  <c r="L88" i="2"/>
  <c r="N88" i="2"/>
  <c r="P88" i="2"/>
  <c r="R88" i="2"/>
  <c r="P40" i="1" s="1"/>
  <c r="T88" i="2"/>
  <c r="Q40" i="1" s="1"/>
  <c r="V88" i="2"/>
  <c r="R40" i="1" s="1"/>
  <c r="X88" i="2"/>
  <c r="S40" i="1" s="1"/>
  <c r="Z88" i="2"/>
  <c r="T40" i="1" s="1"/>
  <c r="D82" i="2"/>
  <c r="I33" i="1" s="1"/>
  <c r="F82" i="2"/>
  <c r="J33" i="1" s="1"/>
  <c r="H82" i="2"/>
  <c r="K33" i="1" s="1"/>
  <c r="J82" i="2"/>
  <c r="L33" i="1" s="1"/>
  <c r="L82" i="2"/>
  <c r="N82" i="2"/>
  <c r="P82" i="2"/>
  <c r="R82" i="2"/>
  <c r="P33" i="1" s="1"/>
  <c r="T82" i="2"/>
  <c r="Q33" i="1" s="1"/>
  <c r="V82" i="2"/>
  <c r="R33" i="1" s="1"/>
  <c r="X82" i="2"/>
  <c r="S33" i="1" s="1"/>
  <c r="Z82" i="2"/>
  <c r="T33" i="1" s="1"/>
  <c r="D72" i="2"/>
  <c r="I24" i="1" s="1"/>
  <c r="U24" i="1" s="1"/>
  <c r="C66" i="2"/>
  <c r="C67" i="2"/>
  <c r="F66" i="2"/>
  <c r="H66" i="2"/>
  <c r="J66" i="2"/>
  <c r="L66" i="2"/>
  <c r="N66" i="2"/>
  <c r="Z189" i="7"/>
  <c r="X189" i="7"/>
  <c r="V189" i="7"/>
  <c r="T189" i="7"/>
  <c r="R189" i="7"/>
  <c r="P189" i="7"/>
  <c r="Z186" i="7"/>
  <c r="X186" i="7"/>
  <c r="V186" i="7"/>
  <c r="T186" i="7"/>
  <c r="R186" i="7"/>
  <c r="P186" i="7"/>
  <c r="Z183" i="7"/>
  <c r="X183" i="7"/>
  <c r="V183" i="7"/>
  <c r="T183" i="7"/>
  <c r="R183" i="7"/>
  <c r="P183" i="7"/>
  <c r="Z180" i="7"/>
  <c r="X180" i="7"/>
  <c r="V180" i="7"/>
  <c r="T180" i="7"/>
  <c r="R180" i="7"/>
  <c r="P180" i="7"/>
  <c r="Z177" i="7"/>
  <c r="X177" i="7"/>
  <c r="V177" i="7"/>
  <c r="T177" i="7"/>
  <c r="R177" i="7"/>
  <c r="P177" i="7"/>
  <c r="Z174" i="7"/>
  <c r="T279" i="1" s="1"/>
  <c r="X174" i="7"/>
  <c r="S279" i="1" s="1"/>
  <c r="V174" i="7"/>
  <c r="R279" i="1" s="1"/>
  <c r="T174" i="7"/>
  <c r="Q279" i="1" s="1"/>
  <c r="R174" i="7"/>
  <c r="P279" i="1" s="1"/>
  <c r="P174" i="7"/>
  <c r="O279" i="1" s="1"/>
  <c r="Z171" i="7"/>
  <c r="X171" i="7"/>
  <c r="V171" i="7"/>
  <c r="T171" i="7"/>
  <c r="R171" i="7"/>
  <c r="P171" i="7"/>
  <c r="Z168" i="7"/>
  <c r="X168" i="7"/>
  <c r="V168" i="7"/>
  <c r="R168" i="7"/>
  <c r="P168" i="7"/>
  <c r="F192" i="7"/>
  <c r="D192" i="7"/>
  <c r="N189" i="7"/>
  <c r="L189" i="7"/>
  <c r="J189" i="7"/>
  <c r="H189" i="7"/>
  <c r="F189" i="7"/>
  <c r="D189" i="7"/>
  <c r="N186" i="7"/>
  <c r="L186" i="7"/>
  <c r="J186" i="7"/>
  <c r="H186" i="7"/>
  <c r="F186" i="7"/>
  <c r="D186" i="7"/>
  <c r="N183" i="7"/>
  <c r="L183" i="7"/>
  <c r="J183" i="7"/>
  <c r="H183" i="7"/>
  <c r="D183" i="7"/>
  <c r="N180" i="7"/>
  <c r="L180" i="7"/>
  <c r="J180" i="7"/>
  <c r="H180" i="7"/>
  <c r="F180" i="7"/>
  <c r="D180" i="7"/>
  <c r="N177" i="7"/>
  <c r="L177" i="7"/>
  <c r="J177" i="7"/>
  <c r="H177" i="7"/>
  <c r="F177" i="7"/>
  <c r="D177" i="7"/>
  <c r="N174" i="7"/>
  <c r="N279" i="1" s="1"/>
  <c r="L174" i="7"/>
  <c r="M279" i="1" s="1"/>
  <c r="J174" i="7"/>
  <c r="L279" i="1" s="1"/>
  <c r="H174" i="7"/>
  <c r="K279" i="1" s="1"/>
  <c r="F174" i="7"/>
  <c r="J279" i="1" s="1"/>
  <c r="D174" i="7"/>
  <c r="I279" i="1" s="1"/>
  <c r="J171" i="7"/>
  <c r="D165" i="7"/>
  <c r="D168" i="7"/>
  <c r="F168" i="7"/>
  <c r="H168" i="7"/>
  <c r="J168" i="7"/>
  <c r="L168" i="7"/>
  <c r="N168" i="7"/>
  <c r="D171" i="7"/>
  <c r="F171" i="7"/>
  <c r="H171" i="7"/>
  <c r="L171" i="7"/>
  <c r="N171" i="7"/>
  <c r="D162" i="7"/>
  <c r="H146" i="7"/>
  <c r="F146" i="7"/>
  <c r="D146" i="7"/>
  <c r="H137" i="7"/>
  <c r="F137" i="7"/>
  <c r="D137" i="7"/>
  <c r="H131" i="7"/>
  <c r="F131" i="7"/>
  <c r="D131" i="7"/>
  <c r="H122" i="7"/>
  <c r="F122" i="7"/>
  <c r="D122" i="7"/>
  <c r="H119" i="7"/>
  <c r="F119" i="7"/>
  <c r="D119" i="7"/>
  <c r="H116" i="7"/>
  <c r="F116" i="7"/>
  <c r="D116" i="7"/>
  <c r="H113" i="7"/>
  <c r="F113" i="7"/>
  <c r="D113" i="7"/>
  <c r="H110" i="7"/>
  <c r="F110" i="7"/>
  <c r="D110" i="7"/>
  <c r="H107" i="7"/>
  <c r="F107" i="7"/>
  <c r="D107" i="7"/>
  <c r="H101" i="7"/>
  <c r="F101" i="7"/>
  <c r="D101" i="7"/>
  <c r="Z98" i="7"/>
  <c r="X98" i="7"/>
  <c r="V98" i="7"/>
  <c r="T98" i="7"/>
  <c r="R98" i="7"/>
  <c r="L98" i="7"/>
  <c r="J98" i="7"/>
  <c r="H98" i="7"/>
  <c r="F98" i="7"/>
  <c r="D98" i="7"/>
  <c r="Z92" i="7"/>
  <c r="X92" i="7"/>
  <c r="V92" i="7"/>
  <c r="T92" i="7"/>
  <c r="R92" i="7"/>
  <c r="P92" i="7"/>
  <c r="N92" i="7"/>
  <c r="L92" i="7"/>
  <c r="J92" i="7"/>
  <c r="H92" i="7"/>
  <c r="F92" i="7"/>
  <c r="D92" i="7"/>
  <c r="Z86" i="7"/>
  <c r="X86" i="7"/>
  <c r="V86" i="7"/>
  <c r="T86" i="7"/>
  <c r="R86" i="7"/>
  <c r="P86" i="7"/>
  <c r="N86" i="7"/>
  <c r="L86" i="7"/>
  <c r="J86" i="7"/>
  <c r="H86" i="7"/>
  <c r="D86" i="7"/>
  <c r="R67" i="7"/>
  <c r="F7" i="7"/>
  <c r="H7" i="7"/>
  <c r="J7" i="7"/>
  <c r="L7" i="7"/>
  <c r="N7" i="7"/>
  <c r="P7" i="7"/>
  <c r="R7" i="7"/>
  <c r="T7" i="7"/>
  <c r="V7" i="7"/>
  <c r="X7" i="7"/>
  <c r="Z7" i="7"/>
  <c r="D10" i="7"/>
  <c r="F10" i="7"/>
  <c r="H10" i="7"/>
  <c r="J10" i="7"/>
  <c r="L10" i="7"/>
  <c r="N10" i="7"/>
  <c r="P10" i="7"/>
  <c r="R10" i="7"/>
  <c r="T10" i="7"/>
  <c r="V10" i="7"/>
  <c r="X10" i="7"/>
  <c r="Z10" i="7"/>
  <c r="D16" i="7"/>
  <c r="F16" i="7"/>
  <c r="H16" i="7"/>
  <c r="J16" i="7"/>
  <c r="L16" i="7"/>
  <c r="N16" i="7"/>
  <c r="P16" i="7"/>
  <c r="R16" i="7"/>
  <c r="T16" i="7"/>
  <c r="V16" i="7"/>
  <c r="X16" i="7"/>
  <c r="Z16" i="7"/>
  <c r="D19" i="7"/>
  <c r="F19" i="7"/>
  <c r="H19" i="7"/>
  <c r="J19" i="7"/>
  <c r="L19" i="7"/>
  <c r="N19" i="7"/>
  <c r="P19" i="7"/>
  <c r="R19" i="7"/>
  <c r="T19" i="7"/>
  <c r="V19" i="7"/>
  <c r="X19" i="7"/>
  <c r="Z19" i="7"/>
  <c r="D25" i="7"/>
  <c r="F25" i="7"/>
  <c r="H25" i="7"/>
  <c r="J25" i="7"/>
  <c r="L25" i="7"/>
  <c r="N25" i="7"/>
  <c r="P25" i="7"/>
  <c r="R25" i="7"/>
  <c r="T25" i="7"/>
  <c r="V25" i="7"/>
  <c r="X25" i="7"/>
  <c r="Z25" i="7"/>
  <c r="D28" i="7"/>
  <c r="F28" i="7"/>
  <c r="J28" i="7"/>
  <c r="L28" i="7"/>
  <c r="N28" i="7"/>
  <c r="P28" i="7"/>
  <c r="R28" i="7"/>
  <c r="T28" i="7"/>
  <c r="V28" i="7"/>
  <c r="X28" i="7"/>
  <c r="Z28" i="7"/>
  <c r="D31" i="7"/>
  <c r="F31" i="7"/>
  <c r="H31" i="7"/>
  <c r="J31" i="7"/>
  <c r="L31" i="7"/>
  <c r="N31" i="7"/>
  <c r="P31" i="7"/>
  <c r="R31" i="7"/>
  <c r="T31" i="7"/>
  <c r="V31" i="7"/>
  <c r="X31" i="7"/>
  <c r="Z31" i="7"/>
  <c r="D34" i="7"/>
  <c r="F34" i="7"/>
  <c r="H34" i="7"/>
  <c r="J34" i="7"/>
  <c r="L34" i="7"/>
  <c r="N34" i="7"/>
  <c r="P34" i="7"/>
  <c r="R34" i="7"/>
  <c r="T34" i="7"/>
  <c r="V34" i="7"/>
  <c r="X34" i="7"/>
  <c r="Z34" i="7"/>
  <c r="D37" i="7"/>
  <c r="F37" i="7"/>
  <c r="H37" i="7"/>
  <c r="J37" i="7"/>
  <c r="L37" i="7"/>
  <c r="N37" i="7"/>
  <c r="P37" i="7"/>
  <c r="R37" i="7"/>
  <c r="T37" i="7"/>
  <c r="V37" i="7"/>
  <c r="X37" i="7"/>
  <c r="Z37" i="7"/>
  <c r="D40" i="7"/>
  <c r="F40" i="7"/>
  <c r="H40" i="7"/>
  <c r="J40" i="7"/>
  <c r="L40" i="7"/>
  <c r="N40" i="7"/>
  <c r="P40" i="7"/>
  <c r="R40" i="7"/>
  <c r="T40" i="7"/>
  <c r="V40" i="7"/>
  <c r="X40" i="7"/>
  <c r="Z40" i="7"/>
  <c r="D43" i="7"/>
  <c r="F43" i="7"/>
  <c r="H43" i="7"/>
  <c r="J43" i="7"/>
  <c r="L43" i="7"/>
  <c r="N43" i="7"/>
  <c r="P43" i="7"/>
  <c r="R43" i="7"/>
  <c r="T43" i="7"/>
  <c r="V43" i="7"/>
  <c r="X43" i="7"/>
  <c r="Z43" i="7"/>
  <c r="D46" i="7"/>
  <c r="F46" i="7"/>
  <c r="H46" i="7"/>
  <c r="J46" i="7"/>
  <c r="N46" i="7"/>
  <c r="P46" i="7"/>
  <c r="R46" i="7"/>
  <c r="T46" i="7"/>
  <c r="V46" i="7"/>
  <c r="X46" i="7"/>
  <c r="Z46" i="7"/>
  <c r="D52" i="7"/>
  <c r="F52" i="7"/>
  <c r="H52" i="7"/>
  <c r="J52" i="7"/>
  <c r="L52" i="7"/>
  <c r="N52" i="7"/>
  <c r="P52" i="7"/>
  <c r="R52" i="7"/>
  <c r="T52" i="7"/>
  <c r="V52" i="7"/>
  <c r="X52" i="7"/>
  <c r="Z52" i="7"/>
  <c r="D55" i="7"/>
  <c r="F55" i="7"/>
  <c r="H55" i="7"/>
  <c r="J55" i="7"/>
  <c r="L55" i="7"/>
  <c r="N55" i="7"/>
  <c r="P55" i="7"/>
  <c r="R55" i="7"/>
  <c r="T55" i="7"/>
  <c r="V55" i="7"/>
  <c r="X55" i="7"/>
  <c r="Z55" i="7"/>
  <c r="D58" i="7"/>
  <c r="F58" i="7"/>
  <c r="H58" i="7"/>
  <c r="P58" i="7"/>
  <c r="R58" i="7"/>
  <c r="T58" i="7"/>
  <c r="V58" i="7"/>
  <c r="X58" i="7"/>
  <c r="Z58" i="7"/>
  <c r="D61" i="7"/>
  <c r="F61" i="7"/>
  <c r="H61" i="7"/>
  <c r="J61" i="7"/>
  <c r="L61" i="7"/>
  <c r="P61" i="7"/>
  <c r="R61" i="7"/>
  <c r="T61" i="7"/>
  <c r="V61" i="7"/>
  <c r="X61" i="7"/>
  <c r="Z61" i="7"/>
  <c r="D64" i="7"/>
  <c r="F64" i="7"/>
  <c r="H64" i="7"/>
  <c r="J64" i="7"/>
  <c r="L64" i="7"/>
  <c r="N64" i="7"/>
  <c r="P64" i="7"/>
  <c r="R64" i="7"/>
  <c r="T64" i="7"/>
  <c r="V64" i="7"/>
  <c r="X64" i="7"/>
  <c r="Z64" i="7"/>
  <c r="D67" i="7"/>
  <c r="F67" i="7"/>
  <c r="H67" i="7"/>
  <c r="T67" i="7"/>
  <c r="V67" i="7"/>
  <c r="X67" i="7"/>
  <c r="Z67" i="7"/>
  <c r="D70" i="7"/>
  <c r="F70" i="7"/>
  <c r="H70" i="7"/>
  <c r="J70" i="7"/>
  <c r="L70" i="7"/>
  <c r="N70" i="7"/>
  <c r="P70" i="7"/>
  <c r="R70" i="7"/>
  <c r="T70" i="7"/>
  <c r="V70" i="7"/>
  <c r="X70" i="7"/>
  <c r="Z70" i="7"/>
  <c r="D73" i="7"/>
  <c r="F73" i="7"/>
  <c r="H73" i="7"/>
  <c r="J73" i="7"/>
  <c r="L73" i="7"/>
  <c r="N73" i="7"/>
  <c r="P73" i="7"/>
  <c r="R73" i="7"/>
  <c r="T73" i="7"/>
  <c r="V73" i="7"/>
  <c r="X73" i="7"/>
  <c r="Z73" i="7"/>
  <c r="D76" i="7"/>
  <c r="F76" i="7"/>
  <c r="H76" i="7"/>
  <c r="J76" i="7"/>
  <c r="L76" i="7"/>
  <c r="N76" i="7"/>
  <c r="P76" i="7"/>
  <c r="R76" i="7"/>
  <c r="T76" i="7"/>
  <c r="V76" i="7"/>
  <c r="X76" i="7"/>
  <c r="Z76" i="7"/>
  <c r="D79" i="7"/>
  <c r="F79" i="7"/>
  <c r="H79" i="7"/>
  <c r="J79" i="7"/>
  <c r="L79" i="7"/>
  <c r="N79" i="7"/>
  <c r="P79" i="7"/>
  <c r="R79" i="7"/>
  <c r="T79" i="7"/>
  <c r="V79" i="7"/>
  <c r="X79" i="7"/>
  <c r="Z79" i="7"/>
  <c r="F4" i="7"/>
  <c r="H4" i="7"/>
  <c r="J4" i="7"/>
  <c r="L4" i="7"/>
  <c r="N4" i="7"/>
  <c r="P4" i="7"/>
  <c r="R4" i="7"/>
  <c r="T4" i="7"/>
  <c r="V4" i="7"/>
  <c r="X4" i="7"/>
  <c r="Z4" i="7"/>
  <c r="D4" i="7"/>
  <c r="Z58" i="2"/>
  <c r="F60" i="2"/>
  <c r="H60" i="2"/>
  <c r="J60" i="2"/>
  <c r="L60" i="2"/>
  <c r="N60" i="2"/>
  <c r="P60" i="2"/>
  <c r="R60" i="2"/>
  <c r="T60" i="2"/>
  <c r="V60" i="2"/>
  <c r="X60" i="2"/>
  <c r="Z60" i="2"/>
  <c r="D60" i="2"/>
  <c r="Z56" i="2"/>
  <c r="T13" i="1" s="1"/>
  <c r="X56" i="2"/>
  <c r="S13" i="1" s="1"/>
  <c r="V56" i="2"/>
  <c r="R13" i="1" s="1"/>
  <c r="T56" i="2"/>
  <c r="Q13" i="1" s="1"/>
  <c r="R56" i="2"/>
  <c r="P13" i="1" s="1"/>
  <c r="P56" i="2"/>
  <c r="N56" i="2"/>
  <c r="L56" i="2"/>
  <c r="J56" i="2"/>
  <c r="H56" i="2"/>
  <c r="K13" i="1" s="1"/>
  <c r="F56" i="2"/>
  <c r="J13" i="1" s="1"/>
  <c r="D56" i="2"/>
  <c r="I13" i="1" s="1"/>
  <c r="U13" i="1" s="1"/>
  <c r="Z54" i="2"/>
  <c r="T12" i="1" s="1"/>
  <c r="X54" i="2"/>
  <c r="S12" i="1" s="1"/>
  <c r="V54" i="2"/>
  <c r="R12" i="1" s="1"/>
  <c r="T54" i="2"/>
  <c r="Q12" i="1" s="1"/>
  <c r="R54" i="2"/>
  <c r="P12" i="1" s="1"/>
  <c r="P54" i="2"/>
  <c r="N54" i="2"/>
  <c r="L54" i="2"/>
  <c r="J54" i="2"/>
  <c r="H54" i="2"/>
  <c r="K12" i="1" s="1"/>
  <c r="F54" i="2"/>
  <c r="J12" i="1" s="1"/>
  <c r="D54" i="2"/>
  <c r="I12" i="1" s="1"/>
  <c r="U12" i="1" s="1"/>
  <c r="E29" i="2"/>
  <c r="G29" i="2"/>
  <c r="K29" i="2"/>
  <c r="L31" i="2" s="1"/>
  <c r="O29" i="2"/>
  <c r="P31" i="2" s="1"/>
  <c r="Q29" i="2"/>
  <c r="S29" i="2"/>
  <c r="U29" i="2"/>
  <c r="W29" i="2"/>
  <c r="Y29" i="2"/>
  <c r="C29" i="2"/>
  <c r="H4" i="2"/>
  <c r="D6" i="8" s="1"/>
  <c r="D7" i="8" s="1"/>
  <c r="J4" i="2"/>
  <c r="L4" i="2"/>
  <c r="N4" i="2"/>
  <c r="P4" i="2"/>
  <c r="R4" i="2"/>
  <c r="I6" i="8" s="1"/>
  <c r="I7" i="8" s="1"/>
  <c r="T4" i="2"/>
  <c r="J6" i="8" s="1"/>
  <c r="V4" i="2"/>
  <c r="K6" i="8" s="1"/>
  <c r="K7" i="8" s="1"/>
  <c r="X4" i="2"/>
  <c r="L6" i="8" s="1"/>
  <c r="L7" i="8" s="1"/>
  <c r="Z4" i="2"/>
  <c r="M6" i="8" s="1"/>
  <c r="M7" i="8" s="1"/>
  <c r="H6" i="2"/>
  <c r="D9" i="8" s="1"/>
  <c r="D10" i="8" s="1"/>
  <c r="J6" i="2"/>
  <c r="L6" i="2"/>
  <c r="N6" i="2"/>
  <c r="P6" i="2"/>
  <c r="R6" i="2"/>
  <c r="I9" i="8" s="1"/>
  <c r="I10" i="8" s="1"/>
  <c r="T6" i="2"/>
  <c r="J9" i="8" s="1"/>
  <c r="J10" i="8" s="1"/>
  <c r="V6" i="2"/>
  <c r="K9" i="8" s="1"/>
  <c r="K10" i="8" s="1"/>
  <c r="X6" i="2"/>
  <c r="L9" i="8" s="1"/>
  <c r="L10" i="8" s="1"/>
  <c r="Z6" i="2"/>
  <c r="M9" i="8" s="1"/>
  <c r="M10" i="8" s="1"/>
  <c r="H8" i="2"/>
  <c r="D12" i="8" s="1"/>
  <c r="D13" i="8" s="1"/>
  <c r="J8" i="2"/>
  <c r="L8" i="2"/>
  <c r="N8" i="2"/>
  <c r="P8" i="2"/>
  <c r="R8" i="2"/>
  <c r="I12" i="8" s="1"/>
  <c r="I13" i="8" s="1"/>
  <c r="T8" i="2"/>
  <c r="J12" i="8" s="1"/>
  <c r="J13" i="8" s="1"/>
  <c r="V8" i="2"/>
  <c r="K12" i="8" s="1"/>
  <c r="K13" i="8" s="1"/>
  <c r="X8" i="2"/>
  <c r="L12" i="8" s="1"/>
  <c r="L13" i="8" s="1"/>
  <c r="Z8" i="2"/>
  <c r="M12" i="8" s="1"/>
  <c r="M13" i="8" s="1"/>
  <c r="H10" i="2"/>
  <c r="D15" i="8" s="1"/>
  <c r="J10" i="2"/>
  <c r="L10" i="2"/>
  <c r="N10" i="2"/>
  <c r="P10" i="2"/>
  <c r="R10" i="2"/>
  <c r="I15" i="8" s="1"/>
  <c r="T10" i="2"/>
  <c r="J15" i="8" s="1"/>
  <c r="V10" i="2"/>
  <c r="K15" i="8" s="1"/>
  <c r="X10" i="2"/>
  <c r="L15" i="8" s="1"/>
  <c r="Z10" i="2"/>
  <c r="M15" i="8" s="1"/>
  <c r="H12" i="2"/>
  <c r="D18" i="8" s="1"/>
  <c r="J12" i="2"/>
  <c r="L12" i="2"/>
  <c r="N12" i="2"/>
  <c r="P12" i="2"/>
  <c r="R12" i="2"/>
  <c r="I18" i="8" s="1"/>
  <c r="T12" i="2"/>
  <c r="J18" i="8" s="1"/>
  <c r="V12" i="2"/>
  <c r="K18" i="8" s="1"/>
  <c r="X12" i="2"/>
  <c r="L18" i="8" s="1"/>
  <c r="Z12" i="2"/>
  <c r="M18" i="8" s="1"/>
  <c r="H14" i="2"/>
  <c r="D21" i="8" s="1"/>
  <c r="N14" i="2"/>
  <c r="P14" i="2"/>
  <c r="R14" i="2"/>
  <c r="I21" i="8" s="1"/>
  <c r="T14" i="2"/>
  <c r="J21" i="8" s="1"/>
  <c r="V14" i="2"/>
  <c r="K21" i="8" s="1"/>
  <c r="X14" i="2"/>
  <c r="L21" i="8" s="1"/>
  <c r="Z14" i="2"/>
  <c r="M21" i="8" s="1"/>
  <c r="D4" i="2"/>
  <c r="B6" i="8" s="1"/>
  <c r="D48" i="2"/>
  <c r="Z90" i="2"/>
  <c r="T43" i="1" s="1"/>
  <c r="X90" i="2"/>
  <c r="S43" i="1" s="1"/>
  <c r="V90" i="2"/>
  <c r="R43" i="1" s="1"/>
  <c r="T90" i="2"/>
  <c r="Q43" i="1" s="1"/>
  <c r="R90" i="2"/>
  <c r="P43" i="1" s="1"/>
  <c r="P90" i="2"/>
  <c r="N90" i="2"/>
  <c r="L90" i="2"/>
  <c r="J90" i="2"/>
  <c r="K43" i="1"/>
  <c r="F90" i="2"/>
  <c r="J43" i="1" s="1"/>
  <c r="D90" i="2"/>
  <c r="I43" i="1" s="1"/>
  <c r="Z85" i="2"/>
  <c r="T36" i="1" s="1"/>
  <c r="X85" i="2"/>
  <c r="S36" i="1" s="1"/>
  <c r="V85" i="2"/>
  <c r="R36" i="1" s="1"/>
  <c r="T85" i="2"/>
  <c r="Q36" i="1" s="1"/>
  <c r="R85" i="2"/>
  <c r="P36" i="1" s="1"/>
  <c r="P85" i="2"/>
  <c r="N85" i="2"/>
  <c r="L85" i="2"/>
  <c r="J85" i="2"/>
  <c r="H85" i="2"/>
  <c r="F85" i="2"/>
  <c r="D85" i="2"/>
  <c r="U36" i="1" s="1"/>
  <c r="Z79" i="2"/>
  <c r="X79" i="2"/>
  <c r="V79" i="2"/>
  <c r="T79" i="2"/>
  <c r="R79" i="2"/>
  <c r="P79" i="2"/>
  <c r="N79" i="2"/>
  <c r="L79" i="2"/>
  <c r="J79" i="2"/>
  <c r="H79" i="2"/>
  <c r="F79" i="2"/>
  <c r="D79" i="2"/>
  <c r="Z75" i="2"/>
  <c r="T28" i="1" s="1"/>
  <c r="X75" i="2"/>
  <c r="S28" i="1" s="1"/>
  <c r="V75" i="2"/>
  <c r="R28" i="1" s="1"/>
  <c r="T75" i="2"/>
  <c r="Q28" i="1" s="1"/>
  <c r="R75" i="2"/>
  <c r="P28" i="1" s="1"/>
  <c r="P75" i="2"/>
  <c r="N75" i="2"/>
  <c r="L75" i="2"/>
  <c r="J75" i="2"/>
  <c r="H75" i="2"/>
  <c r="F75" i="2"/>
  <c r="D75" i="2"/>
  <c r="Z74" i="2"/>
  <c r="T26" i="1" s="1"/>
  <c r="X74" i="2"/>
  <c r="S26" i="1" s="1"/>
  <c r="V74" i="2"/>
  <c r="R26" i="1" s="1"/>
  <c r="T74" i="2"/>
  <c r="Q26" i="1" s="1"/>
  <c r="R74" i="2"/>
  <c r="P26" i="1" s="1"/>
  <c r="P74" i="2"/>
  <c r="N74" i="2"/>
  <c r="L74" i="2"/>
  <c r="J74" i="2"/>
  <c r="H74" i="2"/>
  <c r="K26" i="1" s="1"/>
  <c r="F74" i="2"/>
  <c r="J26" i="1" s="1"/>
  <c r="Z72" i="2"/>
  <c r="T24" i="1" s="1"/>
  <c r="X72" i="2"/>
  <c r="S24" i="1" s="1"/>
  <c r="V72" i="2"/>
  <c r="R24" i="1" s="1"/>
  <c r="T72" i="2"/>
  <c r="Q24" i="1" s="1"/>
  <c r="R72" i="2"/>
  <c r="P24" i="1" s="1"/>
  <c r="P72" i="2"/>
  <c r="N72" i="2"/>
  <c r="L72" i="2"/>
  <c r="J72" i="2"/>
  <c r="H72" i="2"/>
  <c r="F72" i="2"/>
  <c r="J24" i="1" s="1"/>
  <c r="Z70" i="2"/>
  <c r="T23" i="1" s="1"/>
  <c r="X70" i="2"/>
  <c r="S23" i="1" s="1"/>
  <c r="V70" i="2"/>
  <c r="R23" i="1" s="1"/>
  <c r="T70" i="2"/>
  <c r="Q23" i="1" s="1"/>
  <c r="R70" i="2"/>
  <c r="P23" i="1" s="1"/>
  <c r="P70" i="2"/>
  <c r="N70" i="2"/>
  <c r="L70" i="2"/>
  <c r="J70" i="2"/>
  <c r="H70" i="2"/>
  <c r="K23" i="1" s="1"/>
  <c r="F70" i="2"/>
  <c r="J23" i="1" s="1"/>
  <c r="D70" i="2"/>
  <c r="I23" i="1" s="1"/>
  <c r="Z68" i="2"/>
  <c r="T19" i="1" s="1"/>
  <c r="X68" i="2"/>
  <c r="S19" i="1" s="1"/>
  <c r="V68" i="2"/>
  <c r="R19" i="1" s="1"/>
  <c r="T68" i="2"/>
  <c r="Q19" i="1" s="1"/>
  <c r="R68" i="2"/>
  <c r="P19" i="1" s="1"/>
  <c r="P68" i="2"/>
  <c r="N68" i="2"/>
  <c r="L68" i="2"/>
  <c r="J68" i="2"/>
  <c r="H68" i="2"/>
  <c r="F68" i="2"/>
  <c r="J19" i="1" s="1"/>
  <c r="U19" i="1" s="1"/>
  <c r="D68" i="2"/>
  <c r="Z66" i="2"/>
  <c r="T18" i="1"/>
  <c r="X66" i="2"/>
  <c r="S18" i="1"/>
  <c r="V66" i="2"/>
  <c r="R18" i="1"/>
  <c r="T66" i="2"/>
  <c r="Q18" i="1"/>
  <c r="R66" i="2"/>
  <c r="P18" i="1"/>
  <c r="P66" i="2"/>
  <c r="K18" i="1"/>
  <c r="J18" i="1"/>
  <c r="Z62" i="2"/>
  <c r="T17" i="1" s="1"/>
  <c r="X62" i="2"/>
  <c r="S17" i="1" s="1"/>
  <c r="V62" i="2"/>
  <c r="R17" i="1" s="1"/>
  <c r="T62" i="2"/>
  <c r="Q17" i="1" s="1"/>
  <c r="R62" i="2"/>
  <c r="P17" i="1" s="1"/>
  <c r="P62" i="2"/>
  <c r="N62" i="2"/>
  <c r="L62" i="2"/>
  <c r="J62" i="2"/>
  <c r="H62" i="2"/>
  <c r="K17" i="1" s="1"/>
  <c r="F62" i="2"/>
  <c r="J17" i="1" s="1"/>
  <c r="D62" i="2"/>
  <c r="I17" i="1" s="1"/>
  <c r="T11" i="1"/>
  <c r="X58" i="2"/>
  <c r="S11" i="1"/>
  <c r="V58" i="2"/>
  <c r="R11" i="1"/>
  <c r="T58" i="2"/>
  <c r="Q11" i="1" s="1"/>
  <c r="R58" i="2"/>
  <c r="P11" i="1" s="1"/>
  <c r="P58" i="2"/>
  <c r="N58" i="2"/>
  <c r="L58" i="2"/>
  <c r="J58" i="2"/>
  <c r="H58" i="2"/>
  <c r="K11" i="1" s="1"/>
  <c r="F58" i="2"/>
  <c r="J11" i="1" s="1"/>
  <c r="D58" i="2"/>
  <c r="I11" i="1" s="1"/>
  <c r="U11" i="1" s="1"/>
  <c r="T10" i="1"/>
  <c r="R10" i="1"/>
  <c r="P10" i="1"/>
  <c r="I10" i="1"/>
  <c r="U10" i="1" s="1"/>
  <c r="T9" i="1"/>
  <c r="S9" i="1"/>
  <c r="R9" i="1"/>
  <c r="Q9" i="1"/>
  <c r="P9" i="1"/>
  <c r="K9" i="1"/>
  <c r="Z52" i="2"/>
  <c r="T7" i="1" s="1"/>
  <c r="X52" i="2"/>
  <c r="S7" i="1" s="1"/>
  <c r="V52" i="2"/>
  <c r="R7" i="1" s="1"/>
  <c r="T52" i="2"/>
  <c r="Q7" i="1" s="1"/>
  <c r="R52" i="2"/>
  <c r="P7" i="1" s="1"/>
  <c r="P52" i="2"/>
  <c r="N52" i="2"/>
  <c r="K7" i="1"/>
  <c r="F52" i="2"/>
  <c r="J7" i="1"/>
  <c r="D52" i="2"/>
  <c r="I7" i="1"/>
  <c r="U7" i="1" s="1"/>
  <c r="Z50" i="2"/>
  <c r="T4" i="1"/>
  <c r="X50" i="2"/>
  <c r="S4" i="1"/>
  <c r="V50" i="2"/>
  <c r="R4" i="1"/>
  <c r="T50" i="2"/>
  <c r="Q4" i="1" s="1"/>
  <c r="R50" i="2"/>
  <c r="P4" i="1" s="1"/>
  <c r="O4" i="1"/>
  <c r="N50" i="2"/>
  <c r="N4" i="1" s="1"/>
  <c r="M4" i="1"/>
  <c r="L4" i="1"/>
  <c r="K4" i="1"/>
  <c r="F50" i="2"/>
  <c r="J4" i="1" s="1"/>
  <c r="D50" i="2"/>
  <c r="I4" i="1" s="1"/>
  <c r="N282" i="2"/>
  <c r="N271" i="2"/>
  <c r="N269" i="2"/>
  <c r="N267" i="2"/>
  <c r="N254" i="2"/>
  <c r="N250" i="2"/>
  <c r="N241" i="2"/>
  <c r="N228" i="2"/>
  <c r="N217" i="2"/>
  <c r="N199" i="2"/>
  <c r="N190" i="2"/>
  <c r="N179" i="2"/>
  <c r="N173" i="2"/>
  <c r="N168" i="2"/>
  <c r="N149" i="2"/>
  <c r="N128" i="2"/>
  <c r="N122" i="2"/>
  <c r="N119" i="2"/>
  <c r="N101" i="2"/>
  <c r="N94" i="2"/>
  <c r="N92" i="2"/>
  <c r="N84" i="2"/>
  <c r="N77" i="2"/>
  <c r="L282" i="2"/>
  <c r="L271" i="2"/>
  <c r="L269" i="2"/>
  <c r="L267" i="2"/>
  <c r="L254" i="2"/>
  <c r="L250" i="2"/>
  <c r="L241" i="2"/>
  <c r="L228" i="2"/>
  <c r="L217" i="2"/>
  <c r="L199" i="2"/>
  <c r="L190" i="2"/>
  <c r="L179" i="2"/>
  <c r="L173" i="2"/>
  <c r="L168" i="2"/>
  <c r="L149" i="2"/>
  <c r="L128" i="2"/>
  <c r="L122" i="2"/>
  <c r="L119" i="2"/>
  <c r="L101" i="2"/>
  <c r="L94" i="2"/>
  <c r="L92" i="2"/>
  <c r="L84" i="2"/>
  <c r="L77" i="2"/>
  <c r="J282" i="2"/>
  <c r="J271" i="2"/>
  <c r="J269" i="2"/>
  <c r="J267" i="2"/>
  <c r="J254" i="2"/>
  <c r="J250" i="2"/>
  <c r="J241" i="2"/>
  <c r="J228" i="2"/>
  <c r="J217" i="2"/>
  <c r="J199" i="2"/>
  <c r="J190" i="2"/>
  <c r="J179" i="2"/>
  <c r="J173" i="2"/>
  <c r="J168" i="2"/>
  <c r="J149" i="2"/>
  <c r="J128" i="2"/>
  <c r="J122" i="2"/>
  <c r="J119" i="2"/>
  <c r="J103" i="2"/>
  <c r="J101" i="2"/>
  <c r="J94" i="2"/>
  <c r="J92" i="2"/>
  <c r="J84" i="2"/>
  <c r="H282" i="2"/>
  <c r="H271" i="2"/>
  <c r="H269" i="2"/>
  <c r="H267" i="2"/>
  <c r="H254" i="2"/>
  <c r="H250" i="2"/>
  <c r="H241" i="2"/>
  <c r="H228" i="2"/>
  <c r="H217" i="2"/>
  <c r="H199" i="2"/>
  <c r="H190" i="2"/>
  <c r="H179" i="2"/>
  <c r="H173" i="2"/>
  <c r="H168" i="2"/>
  <c r="H149" i="2"/>
  <c r="H122" i="2"/>
  <c r="K67" i="1" s="1"/>
  <c r="H101" i="2"/>
  <c r="H94" i="2"/>
  <c r="H92" i="2"/>
  <c r="H84" i="2"/>
  <c r="H77" i="2"/>
  <c r="F271" i="2"/>
  <c r="F269" i="2"/>
  <c r="F267" i="2"/>
  <c r="F254" i="2"/>
  <c r="F250" i="2"/>
  <c r="F241" i="2"/>
  <c r="F228" i="2"/>
  <c r="F217" i="2"/>
  <c r="F199" i="2"/>
  <c r="F190" i="2"/>
  <c r="F179" i="2"/>
  <c r="F173" i="2"/>
  <c r="F149" i="2"/>
  <c r="F128" i="2"/>
  <c r="J67" i="1"/>
  <c r="F103" i="2"/>
  <c r="F101" i="2"/>
  <c r="F84" i="2"/>
  <c r="F77" i="2"/>
  <c r="T3" i="1"/>
  <c r="S3" i="1"/>
  <c r="R3" i="1"/>
  <c r="Q3" i="1"/>
  <c r="P3" i="1"/>
  <c r="M3" i="1"/>
  <c r="K3" i="1"/>
  <c r="J3" i="1"/>
  <c r="I3" i="1"/>
  <c r="H48" i="2"/>
  <c r="F48" i="2"/>
  <c r="R40" i="2"/>
  <c r="T40" i="2"/>
  <c r="V40" i="2"/>
  <c r="X40" i="2"/>
  <c r="Z40" i="2"/>
  <c r="R41" i="2"/>
  <c r="T41" i="2"/>
  <c r="V41" i="2"/>
  <c r="X41" i="2"/>
  <c r="Z41" i="2"/>
  <c r="R42" i="2"/>
  <c r="T42" i="2"/>
  <c r="V42" i="2"/>
  <c r="X42" i="2"/>
  <c r="Z42" i="2"/>
  <c r="R43" i="2"/>
  <c r="T43" i="2"/>
  <c r="V43" i="2"/>
  <c r="X43" i="2"/>
  <c r="Z43" i="2"/>
  <c r="R44" i="2"/>
  <c r="T44" i="2"/>
  <c r="V44" i="2"/>
  <c r="X44" i="2"/>
  <c r="Z44" i="2"/>
  <c r="R45" i="2"/>
  <c r="T45" i="2"/>
  <c r="V45" i="2"/>
  <c r="X45" i="2"/>
  <c r="Z45" i="2"/>
  <c r="R46" i="2"/>
  <c r="T46" i="2"/>
  <c r="V46" i="2"/>
  <c r="X46" i="2"/>
  <c r="Z46" i="2"/>
  <c r="R47" i="2"/>
  <c r="T47" i="2"/>
  <c r="V47" i="2"/>
  <c r="X47" i="2"/>
  <c r="Z47" i="2"/>
  <c r="Z282" i="2"/>
  <c r="Z271" i="2"/>
  <c r="Z269" i="2"/>
  <c r="Z267" i="2"/>
  <c r="Z254" i="2"/>
  <c r="Z250" i="2"/>
  <c r="Z241" i="2"/>
  <c r="Z228" i="2"/>
  <c r="Z217" i="2"/>
  <c r="Z199" i="2"/>
  <c r="Z190" i="2"/>
  <c r="Z179" i="2"/>
  <c r="Z173" i="2"/>
  <c r="Z168" i="2"/>
  <c r="Z149" i="2"/>
  <c r="Z128" i="2"/>
  <c r="Z122" i="2"/>
  <c r="T67" i="1" s="1"/>
  <c r="Z119" i="2"/>
  <c r="Z101" i="2"/>
  <c r="Z94" i="2"/>
  <c r="Z92" i="2"/>
  <c r="Z84" i="2"/>
  <c r="Z77" i="2"/>
  <c r="Z64" i="2"/>
  <c r="Z48" i="2"/>
  <c r="Z38" i="2"/>
  <c r="Z34" i="2"/>
  <c r="M27" i="8" s="1"/>
  <c r="Z32" i="2"/>
  <c r="M30" i="8" s="1"/>
  <c r="M31" i="8" s="1"/>
  <c r="Z31" i="2"/>
  <c r="M24" i="8" s="1"/>
  <c r="X282" i="2"/>
  <c r="X271" i="2"/>
  <c r="X269" i="2"/>
  <c r="X267" i="2"/>
  <c r="X254" i="2"/>
  <c r="X250" i="2"/>
  <c r="X241" i="2"/>
  <c r="X228" i="2"/>
  <c r="X217" i="2"/>
  <c r="X199" i="2"/>
  <c r="X190" i="2"/>
  <c r="X179" i="2"/>
  <c r="X173" i="2"/>
  <c r="X168" i="2"/>
  <c r="X149" i="2"/>
  <c r="X128" i="2"/>
  <c r="X122" i="2"/>
  <c r="S67" i="1" s="1"/>
  <c r="X119" i="2"/>
  <c r="X101" i="2"/>
  <c r="X94" i="2"/>
  <c r="X92" i="2"/>
  <c r="X84" i="2"/>
  <c r="X77" i="2"/>
  <c r="X64" i="2"/>
  <c r="X48" i="2"/>
  <c r="X38" i="2"/>
  <c r="X34" i="2"/>
  <c r="L27" i="8" s="1"/>
  <c r="X32" i="2"/>
  <c r="L30" i="8" s="1"/>
  <c r="L31" i="8" s="1"/>
  <c r="X31" i="2"/>
  <c r="L24" i="8" s="1"/>
  <c r="V282" i="2"/>
  <c r="V271" i="2"/>
  <c r="V269" i="2"/>
  <c r="V267" i="2"/>
  <c r="V254" i="2"/>
  <c r="V250" i="2"/>
  <c r="V241" i="2"/>
  <c r="V228" i="2"/>
  <c r="V217" i="2"/>
  <c r="V199" i="2"/>
  <c r="V190" i="2"/>
  <c r="V179" i="2"/>
  <c r="V173" i="2"/>
  <c r="V168" i="2"/>
  <c r="V149" i="2"/>
  <c r="V128" i="2"/>
  <c r="V122" i="2"/>
  <c r="R67" i="1" s="1"/>
  <c r="V119" i="2"/>
  <c r="V101" i="2"/>
  <c r="V94" i="2"/>
  <c r="V92" i="2"/>
  <c r="V84" i="2"/>
  <c r="V77" i="2"/>
  <c r="V64" i="2"/>
  <c r="V48" i="2"/>
  <c r="V38" i="2"/>
  <c r="V34" i="2"/>
  <c r="K27" i="8" s="1"/>
  <c r="V32" i="2"/>
  <c r="K30" i="8" s="1"/>
  <c r="K31" i="8" s="1"/>
  <c r="V31" i="2"/>
  <c r="K24" i="8" s="1"/>
  <c r="T282" i="2"/>
  <c r="T271" i="2"/>
  <c r="T269" i="2"/>
  <c r="T267" i="2"/>
  <c r="T254" i="2"/>
  <c r="T250" i="2"/>
  <c r="T241" i="2"/>
  <c r="T228" i="2"/>
  <c r="T217" i="2"/>
  <c r="T199" i="2"/>
  <c r="T190" i="2"/>
  <c r="T179" i="2"/>
  <c r="T173" i="2"/>
  <c r="T168" i="2"/>
  <c r="T149" i="2"/>
  <c r="T128" i="2"/>
  <c r="T122" i="2"/>
  <c r="Q67" i="1" s="1"/>
  <c r="T119" i="2"/>
  <c r="T101" i="2"/>
  <c r="T94" i="2"/>
  <c r="T92" i="2"/>
  <c r="T84" i="2"/>
  <c r="T77" i="2"/>
  <c r="T64" i="2"/>
  <c r="T48" i="2"/>
  <c r="T38" i="2"/>
  <c r="T34" i="2"/>
  <c r="J27" i="8" s="1"/>
  <c r="T32" i="2"/>
  <c r="J30" i="8" s="1"/>
  <c r="J31" i="8" s="1"/>
  <c r="T31" i="2"/>
  <c r="J24" i="8" s="1"/>
  <c r="R282" i="2"/>
  <c r="R271" i="2"/>
  <c r="R269" i="2"/>
  <c r="R267" i="2"/>
  <c r="R254" i="2"/>
  <c r="R250" i="2"/>
  <c r="R241" i="2"/>
  <c r="R228" i="2"/>
  <c r="R217" i="2"/>
  <c r="R199" i="2"/>
  <c r="R190" i="2"/>
  <c r="R179" i="2"/>
  <c r="R173" i="2"/>
  <c r="R168" i="2"/>
  <c r="R149" i="2"/>
  <c r="R128" i="2"/>
  <c r="R122" i="2"/>
  <c r="P67" i="1" s="1"/>
  <c r="R119" i="2"/>
  <c r="R101" i="2"/>
  <c r="R94" i="2"/>
  <c r="R92" i="2"/>
  <c r="R84" i="2"/>
  <c r="R77" i="2"/>
  <c r="R64" i="2"/>
  <c r="R48" i="2"/>
  <c r="R38" i="2"/>
  <c r="R34" i="2"/>
  <c r="I27" i="8" s="1"/>
  <c r="R32" i="2"/>
  <c r="I30" i="8" s="1"/>
  <c r="I31" i="8" s="1"/>
  <c r="R31" i="2"/>
  <c r="I24" i="8" s="1"/>
  <c r="P282" i="2"/>
  <c r="P271" i="2"/>
  <c r="P269" i="2"/>
  <c r="P267" i="2"/>
  <c r="P254" i="2"/>
  <c r="P250" i="2"/>
  <c r="P241" i="2"/>
  <c r="P228" i="2"/>
  <c r="P217" i="2"/>
  <c r="P199" i="2"/>
  <c r="P190" i="2"/>
  <c r="P179" i="2"/>
  <c r="P173" i="2"/>
  <c r="P168" i="2"/>
  <c r="P149" i="2"/>
  <c r="P128" i="2"/>
  <c r="P122" i="2"/>
  <c r="P119" i="2"/>
  <c r="P101" i="2"/>
  <c r="P94" i="2"/>
  <c r="P92" i="2"/>
  <c r="P84" i="2"/>
  <c r="P77" i="2"/>
  <c r="P64" i="2"/>
  <c r="P38" i="2"/>
  <c r="P34" i="2"/>
  <c r="H30" i="8"/>
  <c r="H31" i="8" s="1"/>
  <c r="N64" i="2"/>
  <c r="N38" i="2"/>
  <c r="N34" i="2"/>
  <c r="G30" i="8"/>
  <c r="G31" i="8" s="1"/>
  <c r="N31" i="2"/>
  <c r="L64" i="2"/>
  <c r="L38" i="2"/>
  <c r="L34" i="2"/>
  <c r="L32" i="2"/>
  <c r="F30" i="8" s="1"/>
  <c r="F31" i="8" s="1"/>
  <c r="J64" i="2"/>
  <c r="J48" i="2"/>
  <c r="J38" i="2"/>
  <c r="J34" i="2"/>
  <c r="J32" i="2"/>
  <c r="E30" i="8" s="1"/>
  <c r="E31" i="8" s="1"/>
  <c r="J31" i="2"/>
  <c r="H64" i="2"/>
  <c r="H38" i="2"/>
  <c r="H34" i="2"/>
  <c r="D27" i="8" s="1"/>
  <c r="H32" i="2"/>
  <c r="D30" i="8" s="1"/>
  <c r="D31" i="8" s="1"/>
  <c r="F64" i="2"/>
  <c r="F34" i="2"/>
  <c r="C27" i="8" s="1"/>
  <c r="F32" i="2"/>
  <c r="C30" i="8" s="1"/>
  <c r="C31" i="8" s="1"/>
  <c r="F31" i="2"/>
  <c r="C24" i="8" s="1"/>
  <c r="F14" i="2"/>
  <c r="C21" i="8" s="1"/>
  <c r="F12" i="2"/>
  <c r="C18" i="8" s="1"/>
  <c r="F10" i="2"/>
  <c r="C15" i="8" s="1"/>
  <c r="F8" i="2"/>
  <c r="C12" i="8" s="1"/>
  <c r="C13" i="8" s="1"/>
  <c r="F6" i="2"/>
  <c r="C9" i="8" s="1"/>
  <c r="C10" i="8" s="1"/>
  <c r="F4" i="2"/>
  <c r="C6" i="8" s="1"/>
  <c r="C7" i="8" s="1"/>
  <c r="D31" i="2"/>
  <c r="B24" i="8" s="1"/>
  <c r="T341" i="1"/>
  <c r="T336" i="1"/>
  <c r="T335" i="1"/>
  <c r="T333" i="1"/>
  <c r="T330" i="1"/>
  <c r="T329" i="1"/>
  <c r="T326" i="1"/>
  <c r="T325" i="1"/>
  <c r="T324" i="1"/>
  <c r="T317" i="1"/>
  <c r="T313" i="1"/>
  <c r="T316" i="1"/>
  <c r="T314" i="1"/>
  <c r="T312" i="1"/>
  <c r="T310" i="1"/>
  <c r="T307" i="1"/>
  <c r="T301" i="1"/>
  <c r="T296" i="1"/>
  <c r="T295" i="1"/>
  <c r="T286" i="1"/>
  <c r="T259" i="1"/>
  <c r="S341" i="1"/>
  <c r="S336" i="1"/>
  <c r="S335" i="1"/>
  <c r="S333" i="1"/>
  <c r="S330" i="1"/>
  <c r="S329" i="1"/>
  <c r="S326" i="1"/>
  <c r="S325" i="1"/>
  <c r="S324" i="1"/>
  <c r="S317" i="1"/>
  <c r="S313" i="1"/>
  <c r="S316" i="1"/>
  <c r="S314" i="1"/>
  <c r="S312" i="1"/>
  <c r="S310" i="1"/>
  <c r="S307" i="1"/>
  <c r="S301" i="1"/>
  <c r="S296" i="1"/>
  <c r="S295" i="1"/>
  <c r="S286" i="1"/>
  <c r="S259" i="1"/>
  <c r="R341" i="1"/>
  <c r="R336" i="1"/>
  <c r="R335" i="1"/>
  <c r="R333" i="1"/>
  <c r="R330" i="1"/>
  <c r="R329" i="1"/>
  <c r="R326" i="1"/>
  <c r="R325" i="1"/>
  <c r="R324" i="1"/>
  <c r="R317" i="1"/>
  <c r="R313" i="1"/>
  <c r="R316" i="1"/>
  <c r="R314" i="1"/>
  <c r="R312" i="1"/>
  <c r="R310" i="1"/>
  <c r="R307" i="1"/>
  <c r="R301" i="1"/>
  <c r="R296" i="1"/>
  <c r="R295" i="1"/>
  <c r="R286" i="1"/>
  <c r="R259" i="1"/>
  <c r="Q341" i="1"/>
  <c r="Q336" i="1"/>
  <c r="Q335" i="1"/>
  <c r="Q333" i="1"/>
  <c r="Q330" i="1"/>
  <c r="Q329" i="1"/>
  <c r="Q326" i="1"/>
  <c r="Q325" i="1"/>
  <c r="Q324" i="1"/>
  <c r="Q317" i="1"/>
  <c r="Q313" i="1"/>
  <c r="Q316" i="1"/>
  <c r="Q314" i="1"/>
  <c r="Q312" i="1"/>
  <c r="Q310" i="1"/>
  <c r="Q307" i="1"/>
  <c r="Q301" i="1"/>
  <c r="Q296" i="1"/>
  <c r="Q295" i="1"/>
  <c r="Q286" i="1"/>
  <c r="Q259" i="1"/>
  <c r="P341" i="1"/>
  <c r="P336" i="1"/>
  <c r="P335" i="1"/>
  <c r="P333" i="1"/>
  <c r="P330" i="1"/>
  <c r="P329" i="1"/>
  <c r="P326" i="1"/>
  <c r="P325" i="1"/>
  <c r="P324" i="1"/>
  <c r="P317" i="1"/>
  <c r="P313" i="1"/>
  <c r="P316" i="1"/>
  <c r="P314" i="1"/>
  <c r="P312" i="1"/>
  <c r="P310" i="1"/>
  <c r="P307" i="1"/>
  <c r="P301" i="1"/>
  <c r="P296" i="1"/>
  <c r="P295" i="1"/>
  <c r="P286" i="1"/>
  <c r="P259" i="1"/>
  <c r="O341" i="1"/>
  <c r="O336" i="1"/>
  <c r="O335" i="1"/>
  <c r="O333" i="1"/>
  <c r="O330" i="1"/>
  <c r="O329" i="1"/>
  <c r="O326" i="1"/>
  <c r="O325" i="1"/>
  <c r="O324" i="1"/>
  <c r="O317" i="1"/>
  <c r="O313" i="1"/>
  <c r="O316" i="1"/>
  <c r="O314" i="1"/>
  <c r="O312" i="1"/>
  <c r="O310" i="1"/>
  <c r="O307" i="1"/>
  <c r="O301" i="1"/>
  <c r="O296" i="1"/>
  <c r="O295" i="1"/>
  <c r="O286" i="1"/>
  <c r="O259" i="1"/>
  <c r="N341" i="1"/>
  <c r="N336" i="1"/>
  <c r="N335" i="1"/>
  <c r="N333" i="1"/>
  <c r="N330" i="1"/>
  <c r="N329" i="1"/>
  <c r="N326" i="1"/>
  <c r="N325" i="1"/>
  <c r="N324" i="1"/>
  <c r="N317" i="1"/>
  <c r="N313" i="1"/>
  <c r="N316" i="1"/>
  <c r="N314" i="1"/>
  <c r="N312" i="1"/>
  <c r="N310" i="1"/>
  <c r="N307" i="1"/>
  <c r="N301" i="1"/>
  <c r="N296" i="1"/>
  <c r="N295" i="1"/>
  <c r="N286" i="1"/>
  <c r="N259" i="1"/>
  <c r="M341" i="1"/>
  <c r="M336" i="1"/>
  <c r="M335" i="1"/>
  <c r="M333" i="1"/>
  <c r="M330" i="1"/>
  <c r="M329" i="1"/>
  <c r="M326" i="1"/>
  <c r="M325" i="1"/>
  <c r="M324" i="1"/>
  <c r="M317" i="1"/>
  <c r="M313" i="1"/>
  <c r="M316" i="1"/>
  <c r="M314" i="1"/>
  <c r="M312" i="1"/>
  <c r="M310" i="1"/>
  <c r="M307" i="1"/>
  <c r="M301" i="1"/>
  <c r="M296" i="1"/>
  <c r="M295" i="1"/>
  <c r="M286" i="1"/>
  <c r="M259" i="1"/>
  <c r="L341" i="1"/>
  <c r="L336" i="1"/>
  <c r="L335" i="1"/>
  <c r="L333" i="1"/>
  <c r="L330" i="1"/>
  <c r="L329" i="1"/>
  <c r="L326" i="1"/>
  <c r="L325" i="1"/>
  <c r="L324" i="1"/>
  <c r="L317" i="1"/>
  <c r="L313" i="1"/>
  <c r="L316" i="1"/>
  <c r="L314" i="1"/>
  <c r="L312" i="1"/>
  <c r="L310" i="1"/>
  <c r="L307" i="1"/>
  <c r="L301" i="1"/>
  <c r="L296" i="1"/>
  <c r="L295" i="1"/>
  <c r="L286" i="1"/>
  <c r="L259" i="1"/>
  <c r="K341" i="1"/>
  <c r="K336" i="1"/>
  <c r="K335" i="1"/>
  <c r="K333" i="1"/>
  <c r="K330" i="1"/>
  <c r="K329" i="1"/>
  <c r="K326" i="1"/>
  <c r="K325" i="1"/>
  <c r="K324" i="1"/>
  <c r="K317" i="1"/>
  <c r="K313" i="1"/>
  <c r="K316" i="1"/>
  <c r="K314" i="1"/>
  <c r="K312" i="1"/>
  <c r="K307" i="1"/>
  <c r="K301" i="1"/>
  <c r="K296" i="1"/>
  <c r="K295" i="1"/>
  <c r="K259" i="1"/>
  <c r="J341" i="1"/>
  <c r="J336" i="1"/>
  <c r="J335" i="1"/>
  <c r="J333" i="1"/>
  <c r="J330" i="1"/>
  <c r="J329" i="1"/>
  <c r="J326" i="1"/>
  <c r="J325" i="1"/>
  <c r="J324" i="1"/>
  <c r="J317" i="1"/>
  <c r="J313" i="1"/>
  <c r="J316" i="1"/>
  <c r="J314" i="1"/>
  <c r="J312" i="1"/>
  <c r="J310" i="1"/>
  <c r="J307" i="1"/>
  <c r="J301" i="1"/>
  <c r="J296" i="1"/>
  <c r="J295" i="1"/>
  <c r="J286" i="1"/>
  <c r="J259" i="1"/>
  <c r="I324" i="1"/>
  <c r="U324" i="1" s="1"/>
  <c r="I325" i="1"/>
  <c r="U325" i="1" s="1"/>
  <c r="I326" i="1"/>
  <c r="U326" i="1" s="1"/>
  <c r="I329" i="1"/>
  <c r="I330" i="1"/>
  <c r="U330" i="1" s="1"/>
  <c r="I333" i="1"/>
  <c r="I335" i="1"/>
  <c r="U335" i="1" s="1"/>
  <c r="I336" i="1"/>
  <c r="U336" i="1" s="1"/>
  <c r="I341" i="1"/>
  <c r="U341" i="1" s="1"/>
  <c r="I313" i="1"/>
  <c r="I317" i="1"/>
  <c r="U317" i="1" s="1"/>
  <c r="I316" i="1"/>
  <c r="I314" i="1"/>
  <c r="I312" i="1"/>
  <c r="I310" i="1"/>
  <c r="I307" i="1"/>
  <c r="I259" i="1"/>
  <c r="C38" i="8"/>
  <c r="N38" i="8" s="1"/>
  <c r="D282" i="2"/>
  <c r="D267" i="2"/>
  <c r="D269" i="2"/>
  <c r="D271" i="2"/>
  <c r="D250" i="2"/>
  <c r="D254" i="2"/>
  <c r="D235" i="2"/>
  <c r="D241" i="2"/>
  <c r="D228" i="2"/>
  <c r="D217" i="2"/>
  <c r="D276" i="2"/>
  <c r="D199" i="2"/>
  <c r="D190" i="2"/>
  <c r="D179" i="2"/>
  <c r="D168" i="2"/>
  <c r="D173" i="2"/>
  <c r="D166" i="2"/>
  <c r="D149" i="2"/>
  <c r="D152" i="2"/>
  <c r="D126" i="2"/>
  <c r="D92" i="2"/>
  <c r="D101" i="2"/>
  <c r="D84" i="2"/>
  <c r="D77" i="2"/>
  <c r="D74" i="2"/>
  <c r="D64" i="2"/>
  <c r="D38" i="2"/>
  <c r="B33" i="8"/>
  <c r="N33" i="8" s="1"/>
  <c r="D34" i="2"/>
  <c r="B27" i="8" s="1"/>
  <c r="D32" i="2"/>
  <c r="B30" i="8" s="1"/>
  <c r="D14" i="2"/>
  <c r="B21" i="8" s="1"/>
  <c r="D12" i="2"/>
  <c r="B18" i="8" s="1"/>
  <c r="D10" i="2"/>
  <c r="B15" i="8" s="1"/>
  <c r="D8" i="2"/>
  <c r="B12" i="8" s="1"/>
  <c r="D6" i="2"/>
  <c r="B9" i="8" s="1"/>
  <c r="I735" i="1"/>
  <c r="J735" i="1"/>
  <c r="K735" i="1"/>
  <c r="L735" i="1"/>
  <c r="M735" i="1"/>
  <c r="N735" i="1"/>
  <c r="O735" i="1"/>
  <c r="P735" i="1"/>
  <c r="Q735" i="1"/>
  <c r="R735" i="1"/>
  <c r="S735" i="1"/>
  <c r="T735" i="1"/>
  <c r="U734" i="1"/>
  <c r="U733" i="1"/>
  <c r="U732" i="1"/>
  <c r="U731" i="1"/>
  <c r="U730" i="1"/>
  <c r="U729" i="1"/>
  <c r="U728" i="1"/>
  <c r="U727" i="1"/>
  <c r="U726" i="1"/>
  <c r="U725" i="1"/>
  <c r="U724" i="1"/>
  <c r="U723" i="1"/>
  <c r="U722" i="1"/>
  <c r="U721" i="1"/>
  <c r="U720" i="1"/>
  <c r="U719" i="1"/>
  <c r="U718" i="1"/>
  <c r="U717" i="1"/>
  <c r="U716" i="1"/>
  <c r="U715" i="1"/>
  <c r="U714" i="1"/>
  <c r="U713" i="1"/>
  <c r="U712" i="1"/>
  <c r="U711" i="1"/>
  <c r="U710" i="1"/>
  <c r="U709" i="1"/>
  <c r="U708" i="1"/>
  <c r="U707" i="1"/>
  <c r="U706" i="1"/>
  <c r="U704" i="1"/>
  <c r="U703" i="1"/>
  <c r="U702" i="1"/>
  <c r="U701" i="1"/>
  <c r="U698" i="1"/>
  <c r="U697" i="1"/>
  <c r="U696" i="1"/>
  <c r="U695" i="1"/>
  <c r="U694" i="1"/>
  <c r="U693" i="1"/>
  <c r="U692" i="1"/>
  <c r="U691" i="1"/>
  <c r="U689" i="1"/>
  <c r="U687" i="1"/>
  <c r="U686" i="1"/>
  <c r="U685" i="1"/>
  <c r="U684" i="1"/>
  <c r="U683" i="1"/>
  <c r="U682" i="1"/>
  <c r="U681" i="1"/>
  <c r="U680" i="1"/>
  <c r="U679" i="1"/>
  <c r="U678" i="1"/>
  <c r="U677" i="1"/>
  <c r="U676" i="1"/>
  <c r="U675" i="1"/>
  <c r="U674" i="1"/>
  <c r="U673" i="1"/>
  <c r="U672" i="1"/>
  <c r="U671" i="1"/>
  <c r="U670" i="1"/>
  <c r="U669" i="1"/>
  <c r="U668" i="1"/>
  <c r="U667" i="1"/>
  <c r="U666" i="1"/>
  <c r="U665" i="1"/>
  <c r="U664" i="1"/>
  <c r="U663" i="1"/>
  <c r="U662" i="1"/>
  <c r="U661" i="1"/>
  <c r="U660" i="1"/>
  <c r="U659" i="1"/>
  <c r="U658" i="1"/>
  <c r="U657" i="1"/>
  <c r="U655" i="1"/>
  <c r="U654" i="1"/>
  <c r="U653" i="1"/>
  <c r="U652" i="1"/>
  <c r="U651" i="1"/>
  <c r="U650" i="1"/>
  <c r="U649" i="1"/>
  <c r="U648" i="1"/>
  <c r="U647" i="1"/>
  <c r="U646" i="1"/>
  <c r="U645" i="1"/>
  <c r="U644" i="1"/>
  <c r="U643" i="1"/>
  <c r="U642" i="1"/>
  <c r="U641" i="1"/>
  <c r="U640" i="1"/>
  <c r="U639" i="1"/>
  <c r="U638" i="1"/>
  <c r="U636" i="1"/>
  <c r="U635" i="1"/>
  <c r="U634" i="1"/>
  <c r="U633" i="1"/>
  <c r="U632" i="1"/>
  <c r="U631" i="1"/>
  <c r="U630" i="1"/>
  <c r="U629" i="1"/>
  <c r="U628" i="1"/>
  <c r="U627" i="1"/>
  <c r="U626" i="1"/>
  <c r="U625" i="1"/>
  <c r="U624" i="1"/>
  <c r="U623" i="1"/>
  <c r="U622" i="1"/>
  <c r="U621" i="1"/>
  <c r="U620" i="1"/>
  <c r="U619" i="1"/>
  <c r="U618" i="1"/>
  <c r="U617" i="1"/>
  <c r="U616" i="1"/>
  <c r="U615" i="1"/>
  <c r="U614" i="1"/>
  <c r="U613" i="1"/>
  <c r="U612" i="1"/>
  <c r="U611" i="1"/>
  <c r="U610" i="1"/>
  <c r="U609" i="1"/>
  <c r="U608" i="1"/>
  <c r="U607" i="1"/>
  <c r="U606" i="1"/>
  <c r="U605" i="1"/>
  <c r="U604" i="1"/>
  <c r="U603" i="1"/>
  <c r="U602" i="1"/>
  <c r="U601" i="1"/>
  <c r="U600" i="1"/>
  <c r="U599" i="1"/>
  <c r="U598" i="1"/>
  <c r="U596" i="1"/>
  <c r="U595" i="1"/>
  <c r="U594" i="1"/>
  <c r="U593" i="1"/>
  <c r="U592" i="1"/>
  <c r="U590" i="1"/>
  <c r="U589" i="1"/>
  <c r="U588" i="1"/>
  <c r="U587" i="1"/>
  <c r="U586" i="1"/>
  <c r="U585" i="1"/>
  <c r="U584" i="1"/>
  <c r="U583" i="1"/>
  <c r="U582" i="1"/>
  <c r="U581" i="1"/>
  <c r="U579" i="1"/>
  <c r="U578" i="1"/>
  <c r="U577" i="1"/>
  <c r="U576" i="1"/>
  <c r="U574" i="1"/>
  <c r="U573" i="1"/>
  <c r="U572" i="1"/>
  <c r="U571" i="1"/>
  <c r="U570" i="1"/>
  <c r="U569" i="1"/>
  <c r="U568" i="1"/>
  <c r="U567" i="1"/>
  <c r="U566" i="1"/>
  <c r="U565" i="1"/>
  <c r="U564" i="1"/>
  <c r="U563" i="1"/>
  <c r="U562" i="1"/>
  <c r="U561" i="1"/>
  <c r="U560" i="1"/>
  <c r="U559" i="1"/>
  <c r="U558" i="1"/>
  <c r="U557" i="1"/>
  <c r="U556" i="1"/>
  <c r="U555" i="1"/>
  <c r="U553" i="1"/>
  <c r="U550" i="1"/>
  <c r="U549" i="1"/>
  <c r="U548" i="1"/>
  <c r="U545" i="1"/>
  <c r="U544" i="1"/>
  <c r="U543" i="1"/>
  <c r="U541" i="1"/>
  <c r="U539" i="1"/>
  <c r="U538" i="1"/>
  <c r="U537" i="1"/>
  <c r="U535" i="1"/>
  <c r="U534" i="1"/>
  <c r="U533" i="1"/>
  <c r="U532" i="1"/>
  <c r="U531" i="1"/>
  <c r="U530" i="1"/>
  <c r="U529" i="1"/>
  <c r="U526" i="1"/>
  <c r="U522" i="1"/>
  <c r="U520" i="1"/>
  <c r="U516" i="1"/>
  <c r="U514" i="1"/>
  <c r="U512" i="1"/>
  <c r="U506" i="1"/>
  <c r="U503" i="1"/>
  <c r="U502" i="1"/>
  <c r="U500" i="1"/>
  <c r="U496" i="1"/>
  <c r="U494" i="1"/>
  <c r="U490" i="1"/>
  <c r="U489" i="1"/>
  <c r="U486" i="1"/>
  <c r="U485" i="1"/>
  <c r="U484" i="1"/>
  <c r="U482" i="1"/>
  <c r="U481" i="1"/>
  <c r="U480" i="1"/>
  <c r="U478" i="1"/>
  <c r="U477" i="1"/>
  <c r="U475" i="1"/>
  <c r="U472" i="1"/>
  <c r="U469" i="1"/>
  <c r="U464" i="1"/>
  <c r="U463" i="1"/>
  <c r="U460" i="1"/>
  <c r="U459" i="1"/>
  <c r="U455" i="1"/>
  <c r="U454" i="1"/>
  <c r="U451" i="1"/>
  <c r="U447" i="1"/>
  <c r="U446" i="1"/>
  <c r="U445" i="1"/>
  <c r="U444" i="1"/>
  <c r="U443" i="1"/>
  <c r="U442" i="1"/>
  <c r="U437" i="1"/>
  <c r="U435" i="1"/>
  <c r="U434" i="1"/>
  <c r="U430" i="1"/>
  <c r="U427" i="1"/>
  <c r="U426" i="1"/>
  <c r="U425" i="1"/>
  <c r="U423" i="1"/>
  <c r="U420" i="1"/>
  <c r="U417" i="1"/>
  <c r="U415" i="1"/>
  <c r="U412" i="1"/>
  <c r="U409" i="1"/>
  <c r="U407" i="1"/>
  <c r="U405" i="1"/>
  <c r="U401" i="1"/>
  <c r="U399" i="1"/>
  <c r="U396" i="1"/>
  <c r="U395" i="1"/>
  <c r="U390" i="1"/>
  <c r="U388" i="1"/>
  <c r="U387" i="1"/>
  <c r="U386" i="1"/>
  <c r="U382" i="1"/>
  <c r="U378" i="1"/>
  <c r="U375" i="1"/>
  <c r="U374" i="1"/>
  <c r="U372" i="1"/>
  <c r="U371" i="1"/>
  <c r="U370" i="1"/>
  <c r="U366" i="1"/>
  <c r="U365" i="1"/>
  <c r="U362" i="1"/>
  <c r="U360" i="1"/>
  <c r="U359" i="1"/>
  <c r="U358" i="1"/>
  <c r="U356" i="1"/>
  <c r="U355" i="1"/>
  <c r="U354" i="1"/>
  <c r="U349" i="1"/>
  <c r="U347" i="1"/>
  <c r="U346" i="1"/>
  <c r="U342" i="1"/>
  <c r="U340" i="1"/>
  <c r="U339" i="1"/>
  <c r="U338" i="1"/>
  <c r="U337" i="1"/>
  <c r="U334" i="1"/>
  <c r="U333" i="1"/>
  <c r="U332" i="1"/>
  <c r="U331" i="1"/>
  <c r="U329" i="1"/>
  <c r="U328" i="1"/>
  <c r="U327" i="1"/>
  <c r="U323" i="1"/>
  <c r="U322" i="1"/>
  <c r="U321" i="1"/>
  <c r="U320" i="1"/>
  <c r="U319" i="1"/>
  <c r="U316" i="1"/>
  <c r="U315" i="1"/>
  <c r="U314" i="1"/>
  <c r="U311" i="1"/>
  <c r="U309" i="1"/>
  <c r="U308" i="1"/>
  <c r="U307" i="1"/>
  <c r="U306" i="1"/>
  <c r="U305" i="1"/>
  <c r="U304" i="1"/>
  <c r="U303" i="1"/>
  <c r="U302" i="1"/>
  <c r="U299" i="1"/>
  <c r="U297" i="1"/>
  <c r="U294" i="1"/>
  <c r="U293" i="1"/>
  <c r="U292" i="1"/>
  <c r="U291" i="1"/>
  <c r="U289" i="1"/>
  <c r="U288" i="1"/>
  <c r="U287" i="1"/>
  <c r="U285" i="1"/>
  <c r="U284" i="1"/>
  <c r="U282" i="1"/>
  <c r="U274" i="1"/>
  <c r="U273" i="1"/>
  <c r="U270" i="1"/>
  <c r="U269" i="1"/>
  <c r="U266" i="1"/>
  <c r="U265" i="1"/>
  <c r="U263" i="1"/>
  <c r="U260" i="1"/>
  <c r="U258" i="1"/>
  <c r="U255" i="1"/>
  <c r="U254" i="1"/>
  <c r="U250" i="1"/>
  <c r="U247" i="1"/>
  <c r="U245" i="1"/>
  <c r="U244" i="1"/>
  <c r="U243" i="1"/>
  <c r="U242" i="1"/>
  <c r="U239" i="1"/>
  <c r="U238" i="1"/>
  <c r="U237" i="1"/>
  <c r="U236" i="1"/>
  <c r="U234" i="1"/>
  <c r="U233" i="1"/>
  <c r="U232" i="1"/>
  <c r="U231" i="1"/>
  <c r="U230" i="1"/>
  <c r="U228" i="1"/>
  <c r="U227" i="1"/>
  <c r="U226" i="1"/>
  <c r="U225" i="1"/>
  <c r="U224" i="1"/>
  <c r="U221" i="1"/>
  <c r="U220" i="1"/>
  <c r="U218" i="1"/>
  <c r="U216" i="1"/>
  <c r="U215" i="1"/>
  <c r="U214" i="1"/>
  <c r="U213" i="1"/>
  <c r="U211" i="1"/>
  <c r="U210" i="1"/>
  <c r="U209" i="1"/>
  <c r="U207" i="1"/>
  <c r="U205" i="1"/>
  <c r="U203" i="1"/>
  <c r="U202" i="1"/>
  <c r="U201" i="1"/>
  <c r="U199" i="1"/>
  <c r="U197" i="1"/>
  <c r="U195" i="1"/>
  <c r="U193" i="1"/>
  <c r="U191" i="1"/>
  <c r="U189" i="1"/>
  <c r="U188" i="1"/>
  <c r="U184" i="1"/>
  <c r="U183" i="1"/>
  <c r="U177" i="1"/>
  <c r="U176" i="1"/>
  <c r="U172" i="1"/>
  <c r="U166" i="1"/>
  <c r="U162" i="1"/>
  <c r="U156" i="1"/>
  <c r="U153" i="1"/>
  <c r="U149" i="1"/>
  <c r="U148" i="1"/>
  <c r="U147" i="1"/>
  <c r="U144" i="1"/>
  <c r="U139" i="1"/>
  <c r="U136" i="1"/>
  <c r="U135" i="1"/>
  <c r="U133" i="1"/>
  <c r="U131" i="1"/>
  <c r="U128" i="1"/>
  <c r="U123" i="1"/>
  <c r="U122" i="1"/>
  <c r="U119" i="1"/>
  <c r="U117" i="1"/>
  <c r="U114" i="1"/>
  <c r="U113" i="1"/>
  <c r="U110" i="1"/>
  <c r="U106" i="1"/>
  <c r="U103" i="1"/>
  <c r="U97" i="1"/>
  <c r="U94" i="1"/>
  <c r="U92" i="1"/>
  <c r="U89" i="1"/>
  <c r="U86" i="1"/>
  <c r="U84" i="1"/>
  <c r="U82" i="1"/>
  <c r="U79" i="1"/>
  <c r="U76" i="1"/>
  <c r="U74" i="1"/>
  <c r="U72" i="1"/>
  <c r="U71" i="1"/>
  <c r="U68" i="1"/>
  <c r="U66" i="1"/>
  <c r="U64" i="1"/>
  <c r="U58" i="1"/>
  <c r="U57" i="1"/>
  <c r="U55" i="1"/>
  <c r="U53" i="1"/>
  <c r="U48" i="1"/>
  <c r="U47" i="1"/>
  <c r="U42" i="1"/>
  <c r="U41" i="1"/>
  <c r="U39" i="1"/>
  <c r="U37" i="1"/>
  <c r="U35" i="1"/>
  <c r="U34" i="1"/>
  <c r="U32" i="1"/>
  <c r="U30" i="1"/>
  <c r="U29" i="1"/>
  <c r="U25" i="1"/>
  <c r="U21" i="1"/>
  <c r="U20" i="1"/>
  <c r="U18" i="1"/>
  <c r="U16" i="1"/>
  <c r="U15" i="1"/>
  <c r="U14" i="1"/>
  <c r="U8" i="1"/>
  <c r="U6" i="1"/>
  <c r="O554" i="1" l="1"/>
  <c r="V9" i="10"/>
  <c r="H74" i="8"/>
  <c r="V8" i="10"/>
  <c r="H71" i="8"/>
  <c r="V7" i="10"/>
  <c r="H68" i="8"/>
  <c r="V6" i="10"/>
  <c r="H65" i="8"/>
  <c r="V5" i="10"/>
  <c r="H62" i="8"/>
  <c r="H63" i="8" s="1"/>
  <c r="V4" i="10"/>
  <c r="H59" i="8"/>
  <c r="H60" i="8" s="1"/>
  <c r="V3" i="10"/>
  <c r="H56" i="8"/>
  <c r="V2" i="10"/>
  <c r="V7" i="15"/>
  <c r="H18" i="8"/>
  <c r="V6" i="15"/>
  <c r="H15" i="8"/>
  <c r="V5" i="15"/>
  <c r="H12" i="8"/>
  <c r="H13" i="8" s="1"/>
  <c r="V4" i="15"/>
  <c r="H9" i="8"/>
  <c r="H10" i="8" s="1"/>
  <c r="V3" i="15"/>
  <c r="H24" i="8"/>
  <c r="V8" i="15"/>
  <c r="H27" i="8"/>
  <c r="V9" i="15"/>
  <c r="H6" i="8"/>
  <c r="H7" i="8" s="1"/>
  <c r="V2" i="15"/>
  <c r="G77" i="8"/>
  <c r="U9" i="10"/>
  <c r="G74" i="8"/>
  <c r="U8" i="10"/>
  <c r="G71" i="8"/>
  <c r="N71" i="8" s="1"/>
  <c r="U7" i="10"/>
  <c r="G68" i="8"/>
  <c r="U6" i="10"/>
  <c r="G65" i="8"/>
  <c r="U5" i="10"/>
  <c r="G62" i="8"/>
  <c r="U4" i="10"/>
  <c r="G59" i="8"/>
  <c r="G60" i="8" s="1"/>
  <c r="U3" i="10"/>
  <c r="U7" i="15"/>
  <c r="G18" i="8"/>
  <c r="U6" i="15"/>
  <c r="G15" i="8"/>
  <c r="U5" i="15"/>
  <c r="G12" i="8"/>
  <c r="G13" i="8" s="1"/>
  <c r="U4" i="15"/>
  <c r="G9" i="8"/>
  <c r="G10" i="8" s="1"/>
  <c r="U3" i="15"/>
  <c r="G27" i="8"/>
  <c r="U9" i="15"/>
  <c r="N24" i="8"/>
  <c r="U8" i="15"/>
  <c r="G6" i="8"/>
  <c r="G7" i="8" s="1"/>
  <c r="U2" i="15"/>
  <c r="F77" i="8"/>
  <c r="T9" i="10"/>
  <c r="F74" i="8"/>
  <c r="T8" i="10"/>
  <c r="F71" i="8"/>
  <c r="T7" i="10"/>
  <c r="F68" i="8"/>
  <c r="T6" i="10"/>
  <c r="F65" i="8"/>
  <c r="T5" i="10"/>
  <c r="F62" i="8"/>
  <c r="F63" i="8" s="1"/>
  <c r="T4" i="10"/>
  <c r="F59" i="8"/>
  <c r="F60" i="8" s="1"/>
  <c r="T3" i="10"/>
  <c r="F56" i="8"/>
  <c r="T2" i="10"/>
  <c r="G56" i="8"/>
  <c r="N56" i="8" s="1"/>
  <c r="U2" i="10"/>
  <c r="F21" i="8"/>
  <c r="T7" i="15"/>
  <c r="F18" i="8"/>
  <c r="T6" i="15"/>
  <c r="F15" i="8"/>
  <c r="T5" i="15"/>
  <c r="F12" i="8"/>
  <c r="F13" i="8" s="1"/>
  <c r="T4" i="15"/>
  <c r="F9" i="8"/>
  <c r="F10" i="8" s="1"/>
  <c r="T3" i="15"/>
  <c r="F27" i="8"/>
  <c r="T9" i="15"/>
  <c r="F24" i="8"/>
  <c r="T8" i="15"/>
  <c r="F6" i="8"/>
  <c r="F7" i="8" s="1"/>
  <c r="T2" i="15"/>
  <c r="U310" i="1"/>
  <c r="U312" i="1"/>
  <c r="U483" i="1"/>
  <c r="U73" i="1"/>
  <c r="U178" i="1"/>
  <c r="U393" i="1"/>
  <c r="U406" i="1"/>
  <c r="U132" i="1"/>
  <c r="U212" i="1"/>
  <c r="U290" i="1"/>
  <c r="L554" i="1"/>
  <c r="E74" i="8"/>
  <c r="S8" i="10"/>
  <c r="E71" i="8"/>
  <c r="S7" i="10"/>
  <c r="E68" i="8"/>
  <c r="S6" i="10"/>
  <c r="B62" i="8"/>
  <c r="P4" i="10"/>
  <c r="B59" i="8"/>
  <c r="P3" i="10"/>
  <c r="E65" i="8"/>
  <c r="S5" i="10"/>
  <c r="E62" i="8"/>
  <c r="E63" i="8" s="1"/>
  <c r="S4" i="10"/>
  <c r="E59" i="8"/>
  <c r="E60" i="8" s="1"/>
  <c r="S3" i="10"/>
  <c r="E56" i="8"/>
  <c r="S2" i="10"/>
  <c r="E21" i="8"/>
  <c r="S7" i="15"/>
  <c r="E18" i="8"/>
  <c r="S6" i="15"/>
  <c r="E15" i="8"/>
  <c r="S5" i="15"/>
  <c r="E12" i="8"/>
  <c r="E13" i="8" s="1"/>
  <c r="S4" i="15"/>
  <c r="E9" i="8"/>
  <c r="E10" i="8" s="1"/>
  <c r="S3" i="15"/>
  <c r="E27" i="8"/>
  <c r="S9" i="15"/>
  <c r="E24" i="8"/>
  <c r="S8" i="15"/>
  <c r="E7" i="8"/>
  <c r="S2" i="15"/>
  <c r="U735" i="1"/>
  <c r="U403" i="1"/>
  <c r="U170" i="1"/>
  <c r="I171" i="1"/>
  <c r="U171" i="1" s="1"/>
  <c r="H31" i="2"/>
  <c r="D24" i="8" s="1"/>
  <c r="U67" i="1"/>
  <c r="I9" i="1"/>
  <c r="U9" i="1" s="1"/>
  <c r="K10" i="1"/>
  <c r="Q10" i="1"/>
  <c r="S10" i="1"/>
  <c r="U105" i="1"/>
  <c r="U142" i="1"/>
  <c r="I143" i="1"/>
  <c r="U143" i="1" s="1"/>
  <c r="U151" i="1"/>
  <c r="I152" i="1"/>
  <c r="U152" i="1" s="1"/>
  <c r="U165" i="1"/>
  <c r="K179" i="1"/>
  <c r="P179" i="1"/>
  <c r="Q179" i="1"/>
  <c r="R179" i="1"/>
  <c r="S179" i="1"/>
  <c r="T179" i="1"/>
  <c r="J397" i="1"/>
  <c r="U397" i="1" s="1"/>
  <c r="P397" i="1"/>
  <c r="R397" i="1"/>
  <c r="T397" i="1"/>
  <c r="N30" i="8"/>
  <c r="N31" i="8"/>
  <c r="U259" i="1"/>
  <c r="U150" i="1"/>
  <c r="D51" i="8"/>
  <c r="N51" i="8" s="1"/>
  <c r="N50" i="8"/>
  <c r="N45" i="8"/>
  <c r="N44" i="8"/>
  <c r="K431" i="1"/>
  <c r="K429" i="1"/>
  <c r="U410" i="1"/>
  <c r="U198" i="1"/>
  <c r="U104" i="1"/>
  <c r="U93" i="1"/>
  <c r="U70" i="1"/>
  <c r="U540" i="1"/>
  <c r="J536" i="1"/>
  <c r="U536" i="1" s="1"/>
  <c r="U528" i="1"/>
  <c r="U527" i="1"/>
  <c r="U525" i="1"/>
  <c r="U523" i="1"/>
  <c r="U513" i="1"/>
  <c r="U508" i="1"/>
  <c r="U498" i="1"/>
  <c r="U497" i="1"/>
  <c r="U495" i="1"/>
  <c r="U488" i="1"/>
  <c r="U424" i="1"/>
  <c r="J521" i="1"/>
  <c r="J511" i="1"/>
  <c r="P521" i="1"/>
  <c r="P511" i="1"/>
  <c r="R521" i="1"/>
  <c r="R511" i="1"/>
  <c r="T521" i="1"/>
  <c r="T511" i="1"/>
  <c r="I408" i="1"/>
  <c r="U408" i="1" s="1"/>
  <c r="I416" i="1"/>
  <c r="U416" i="1" s="1"/>
  <c r="J452" i="1"/>
  <c r="J450" i="1"/>
  <c r="P452" i="1"/>
  <c r="P450" i="1"/>
  <c r="R452" i="1"/>
  <c r="R450" i="1"/>
  <c r="T452" i="1"/>
  <c r="T450" i="1"/>
  <c r="U492" i="1"/>
  <c r="I493" i="1"/>
  <c r="U493" i="1" s="1"/>
  <c r="U504" i="1"/>
  <c r="I504" i="1"/>
  <c r="U505" i="1"/>
  <c r="I505" i="1"/>
  <c r="U551" i="1"/>
  <c r="I552" i="1"/>
  <c r="U552" i="1" s="1"/>
  <c r="U491" i="1"/>
  <c r="I521" i="1"/>
  <c r="U521" i="1" s="1"/>
  <c r="I511" i="1"/>
  <c r="U511" i="1" s="1"/>
  <c r="K521" i="1"/>
  <c r="K511" i="1"/>
  <c r="Q521" i="1"/>
  <c r="Q511" i="1"/>
  <c r="S521" i="1"/>
  <c r="S511" i="1"/>
  <c r="I452" i="1"/>
  <c r="I450" i="1"/>
  <c r="K452" i="1"/>
  <c r="K450" i="1"/>
  <c r="Q452" i="1"/>
  <c r="Q450" i="1"/>
  <c r="S452" i="1"/>
  <c r="S450" i="1"/>
  <c r="I376" i="1"/>
  <c r="U376" i="1" s="1"/>
  <c r="U380" i="1"/>
  <c r="J381" i="1"/>
  <c r="U381" i="1" s="1"/>
  <c r="U499" i="1"/>
  <c r="U185" i="1"/>
  <c r="J179" i="1"/>
  <c r="U175" i="1"/>
  <c r="U192" i="1"/>
  <c r="U33" i="1"/>
  <c r="J10" i="1"/>
  <c r="U542" i="1"/>
  <c r="U200" i="1"/>
  <c r="U473" i="1"/>
  <c r="I465" i="1"/>
  <c r="U465" i="1" s="1"/>
  <c r="U470" i="1"/>
  <c r="I461" i="1"/>
  <c r="U471" i="1"/>
  <c r="I462" i="1"/>
  <c r="U462" i="1" s="1"/>
  <c r="U479" i="1"/>
  <c r="U345" i="1"/>
  <c r="U389" i="1"/>
  <c r="U391" i="1"/>
  <c r="U421" i="1"/>
  <c r="U439" i="1"/>
  <c r="U457" i="1"/>
  <c r="U466" i="1"/>
  <c r="U476" i="1"/>
  <c r="U402" i="1"/>
  <c r="U414" i="1"/>
  <c r="U468" i="1"/>
  <c r="U438" i="1"/>
  <c r="U440" i="1"/>
  <c r="U392" i="1"/>
  <c r="U432" i="1"/>
  <c r="N65" i="8"/>
  <c r="N77" i="8"/>
  <c r="U419" i="1"/>
  <c r="J429" i="1"/>
  <c r="U429" i="1" s="1"/>
  <c r="P429" i="1"/>
  <c r="R429" i="1"/>
  <c r="T429" i="1"/>
  <c r="J431" i="1"/>
  <c r="U431" i="1" s="1"/>
  <c r="P431" i="1"/>
  <c r="R431" i="1"/>
  <c r="T431" i="1"/>
  <c r="U433" i="1"/>
  <c r="U453" i="1"/>
  <c r="U467" i="1"/>
  <c r="U348" i="1"/>
  <c r="U394" i="1"/>
  <c r="U398" i="1"/>
  <c r="U400" i="1"/>
  <c r="U413" i="1"/>
  <c r="U436" i="1"/>
  <c r="U357" i="1"/>
  <c r="U361" i="1"/>
  <c r="U364" i="1"/>
  <c r="U367" i="1"/>
  <c r="U369" i="1"/>
  <c r="U418" i="1"/>
  <c r="U422" i="1"/>
  <c r="U428" i="1"/>
  <c r="U456" i="1"/>
  <c r="U344" i="1"/>
  <c r="I554" i="1"/>
  <c r="U554" i="1" s="1"/>
  <c r="U448" i="1"/>
  <c r="U461" i="1"/>
  <c r="B60" i="8"/>
  <c r="N59" i="8"/>
  <c r="B63" i="8"/>
  <c r="N62" i="8"/>
  <c r="B81" i="8"/>
  <c r="N81" i="8" s="1"/>
  <c r="N80" i="8"/>
  <c r="U155" i="1"/>
  <c r="U158" i="1"/>
  <c r="U145" i="1"/>
  <c r="U167" i="1"/>
  <c r="U62" i="1"/>
  <c r="U69" i="1"/>
  <c r="U77" i="1"/>
  <c r="U78" i="1"/>
  <c r="U80" i="1"/>
  <c r="U83" i="1"/>
  <c r="U81" i="1"/>
  <c r="U87" i="1"/>
  <c r="U91" i="1"/>
  <c r="U95" i="1"/>
  <c r="U99" i="1"/>
  <c r="U125" i="1"/>
  <c r="S204" i="1"/>
  <c r="I204" i="1"/>
  <c r="U204" i="1" s="1"/>
  <c r="M204" i="1"/>
  <c r="U173" i="1"/>
  <c r="O204" i="1"/>
  <c r="Q204" i="1"/>
  <c r="U61" i="1"/>
  <c r="U98" i="1"/>
  <c r="K204" i="1"/>
  <c r="U4" i="1"/>
  <c r="U129" i="1"/>
  <c r="U137" i="1"/>
  <c r="U138" i="1"/>
  <c r="U141" i="1"/>
  <c r="U146" i="1"/>
  <c r="U154" i="1"/>
  <c r="I111" i="1"/>
  <c r="I109" i="1"/>
  <c r="U126" i="1"/>
  <c r="I127" i="1"/>
  <c r="U127" i="1" s="1"/>
  <c r="J111" i="1"/>
  <c r="J109" i="1"/>
  <c r="P111" i="1"/>
  <c r="P109" i="1"/>
  <c r="R111" i="1"/>
  <c r="R109" i="1"/>
  <c r="T111" i="1"/>
  <c r="T109" i="1"/>
  <c r="U5" i="1"/>
  <c r="U51" i="1"/>
  <c r="U54" i="1"/>
  <c r="U50" i="1"/>
  <c r="U63" i="1"/>
  <c r="U65" i="1"/>
  <c r="U90" i="1"/>
  <c r="U96" i="1"/>
  <c r="U112" i="1"/>
  <c r="U115" i="1"/>
  <c r="U116" i="1"/>
  <c r="U120" i="1"/>
  <c r="U121" i="1"/>
  <c r="U124" i="1"/>
  <c r="U140" i="1"/>
  <c r="U160" i="1"/>
  <c r="U163" i="1"/>
  <c r="U180" i="1"/>
  <c r="N18" i="8"/>
  <c r="J204" i="1"/>
  <c r="L204" i="1"/>
  <c r="N204" i="1"/>
  <c r="P204" i="1"/>
  <c r="R204" i="1"/>
  <c r="T204" i="1"/>
  <c r="U56" i="1"/>
  <c r="U60" i="1"/>
  <c r="I40" i="1"/>
  <c r="U40" i="1" s="1"/>
  <c r="U59" i="1"/>
  <c r="U17" i="1"/>
  <c r="U26" i="1"/>
  <c r="U52" i="1"/>
  <c r="U23" i="1"/>
  <c r="U28" i="1"/>
  <c r="U31" i="1"/>
  <c r="U43" i="1"/>
  <c r="U46" i="1"/>
  <c r="B10" i="8"/>
  <c r="N15" i="8"/>
  <c r="U3" i="1"/>
  <c r="J9" i="1"/>
  <c r="U45" i="1"/>
  <c r="U75" i="1"/>
  <c r="B13" i="8"/>
  <c r="N13" i="8" s="1"/>
  <c r="N12" i="8"/>
  <c r="S102" i="1"/>
  <c r="Q102" i="1"/>
  <c r="K102" i="1"/>
  <c r="I102" i="1"/>
  <c r="U102" i="1" s="1"/>
  <c r="U101" i="1"/>
  <c r="K111" i="1"/>
  <c r="Q111" i="1"/>
  <c r="S111" i="1"/>
  <c r="N6" i="8"/>
  <c r="D66" i="2"/>
  <c r="U283" i="1"/>
  <c r="I286" i="1"/>
  <c r="U286" i="1" s="1"/>
  <c r="J278" i="1"/>
  <c r="J318" i="1"/>
  <c r="L278" i="1"/>
  <c r="L318" i="1"/>
  <c r="N278" i="1"/>
  <c r="N318" i="1"/>
  <c r="P278" i="1"/>
  <c r="P318" i="1"/>
  <c r="R278" i="1"/>
  <c r="R318" i="1"/>
  <c r="T278" i="1"/>
  <c r="T318" i="1"/>
  <c r="I278" i="1"/>
  <c r="I318" i="1"/>
  <c r="U300" i="1"/>
  <c r="I301" i="1"/>
  <c r="U301" i="1" s="1"/>
  <c r="K278" i="1"/>
  <c r="K318" i="1"/>
  <c r="M278" i="1"/>
  <c r="M318" i="1"/>
  <c r="O278" i="1"/>
  <c r="O318" i="1"/>
  <c r="Q278" i="1"/>
  <c r="Q318" i="1"/>
  <c r="S278" i="1"/>
  <c r="S318" i="1"/>
  <c r="U246" i="1"/>
  <c r="U206" i="1"/>
  <c r="I295" i="1"/>
  <c r="U295" i="1" s="1"/>
  <c r="I296" i="1"/>
  <c r="U296" i="1" s="1"/>
  <c r="U252" i="1"/>
  <c r="I253" i="1"/>
  <c r="U253" i="1" s="1"/>
  <c r="I256" i="1"/>
  <c r="U256" i="1" s="1"/>
  <c r="K264" i="1"/>
  <c r="K343" i="1" s="1"/>
  <c r="K262" i="1"/>
  <c r="M264" i="1"/>
  <c r="M262" i="1"/>
  <c r="O264" i="1"/>
  <c r="O262" i="1"/>
  <c r="Q264" i="1"/>
  <c r="Q262" i="1"/>
  <c r="S264" i="1"/>
  <c r="S262" i="1"/>
  <c r="I271" i="1"/>
  <c r="U271" i="1" s="1"/>
  <c r="I272" i="1"/>
  <c r="U272" i="1" s="1"/>
  <c r="K271" i="1"/>
  <c r="K272" i="1"/>
  <c r="M271" i="1"/>
  <c r="M272" i="1"/>
  <c r="O271" i="1"/>
  <c r="O272" i="1"/>
  <c r="Q271" i="1"/>
  <c r="Q272" i="1"/>
  <c r="S271" i="1"/>
  <c r="S272" i="1"/>
  <c r="K275" i="1"/>
  <c r="K276" i="1"/>
  <c r="M275" i="1"/>
  <c r="M276" i="1"/>
  <c r="O275" i="1"/>
  <c r="O276" i="1"/>
  <c r="Q275" i="1"/>
  <c r="Q276" i="1"/>
  <c r="S275" i="1"/>
  <c r="S276" i="1"/>
  <c r="U280" i="1"/>
  <c r="I281" i="1"/>
  <c r="U281" i="1" s="1"/>
  <c r="L264" i="1"/>
  <c r="L262" i="1"/>
  <c r="N264" i="1"/>
  <c r="N262" i="1"/>
  <c r="P264" i="1"/>
  <c r="P262" i="1"/>
  <c r="R264" i="1"/>
  <c r="R262" i="1"/>
  <c r="T264" i="1"/>
  <c r="T262" i="1"/>
  <c r="J271" i="1"/>
  <c r="J272" i="1"/>
  <c r="L271" i="1"/>
  <c r="L272" i="1"/>
  <c r="N271" i="1"/>
  <c r="N272" i="1"/>
  <c r="P271" i="1"/>
  <c r="P272" i="1"/>
  <c r="R271" i="1"/>
  <c r="R272" i="1"/>
  <c r="T271" i="1"/>
  <c r="T272" i="1"/>
  <c r="L275" i="1"/>
  <c r="L276" i="1"/>
  <c r="N275" i="1"/>
  <c r="N276" i="1"/>
  <c r="P275" i="1"/>
  <c r="P276" i="1"/>
  <c r="R275" i="1"/>
  <c r="R276" i="1"/>
  <c r="T275" i="1"/>
  <c r="T276" i="1"/>
  <c r="I275" i="1"/>
  <c r="I276" i="1"/>
  <c r="J275" i="1"/>
  <c r="J276" i="1"/>
  <c r="I261" i="1"/>
  <c r="U261" i="1" s="1"/>
  <c r="I264" i="1"/>
  <c r="I262" i="1"/>
  <c r="I268" i="1"/>
  <c r="U268" i="1" s="1"/>
  <c r="U267" i="1"/>
  <c r="J264" i="1"/>
  <c r="J262" i="1"/>
  <c r="J268" i="1"/>
  <c r="U219" i="1"/>
  <c r="U248" i="1"/>
  <c r="L343" i="1"/>
  <c r="N343" i="1"/>
  <c r="P343" i="1"/>
  <c r="R343" i="1"/>
  <c r="T343" i="1"/>
  <c r="M343" i="1"/>
  <c r="O343" i="1"/>
  <c r="Q343" i="1"/>
  <c r="S343" i="1"/>
  <c r="I343" i="1"/>
  <c r="U343" i="1" s="1"/>
  <c r="U217" i="1"/>
  <c r="N74" i="8" l="1"/>
  <c r="N63" i="8"/>
  <c r="N60" i="8"/>
  <c r="N10" i="8"/>
  <c r="N9" i="8"/>
  <c r="N27" i="8"/>
  <c r="N7" i="8"/>
  <c r="N21" i="8"/>
  <c r="U179" i="1"/>
  <c r="J343" i="1"/>
  <c r="U450" i="1"/>
  <c r="U452" i="1"/>
  <c r="U278" i="1"/>
  <c r="U318" i="1"/>
  <c r="U276" i="1"/>
  <c r="U275" i="1"/>
  <c r="U264" i="1"/>
  <c r="U262" i="1"/>
  <c r="U449" i="1"/>
  <c r="U458" i="1"/>
  <c r="U111" i="1"/>
  <c r="U109" i="1"/>
</calcChain>
</file>

<file path=xl/comments1.xml><?xml version="1.0" encoding="utf-8"?>
<comments xmlns="http://schemas.openxmlformats.org/spreadsheetml/2006/main">
  <authors>
    <author>CAROLINA PEREZ BOLAÑOS</author>
    <author>DIRECCIÓN MÉDICA</author>
    <author>COORENFERMERIA</author>
    <author>Carolina Pérez</author>
    <author>Ami</author>
    <author>gerencia</author>
    <author>alejoaarisa</author>
  </authors>
  <commentList>
    <comment ref="D3" authorId="0" shapeId="0">
      <text>
        <r>
          <rPr>
            <b/>
            <sz val="9"/>
            <color indexed="81"/>
            <rFont val="Calibri"/>
            <family val="2"/>
          </rPr>
          <t>CAROLINA PEREZ BOLAÑOS:</t>
        </r>
        <r>
          <rPr>
            <sz val="9"/>
            <color indexed="81"/>
            <rFont val="Calibri"/>
            <family val="2"/>
          </rPr>
          <t xml:space="preserve">
Estándar 47. Código (AsEV2): La organización tiene un proceso estandarizado que monitoriza sistemática y periódicamente los comentarios de los usuarios manifestados como sugerencias, solicitudes personales, felicitaciones, quejas y reclamos de los usuarios y cuenta con un mecanismo para responder en forma oportuna y efectiva  y retroalimentar al personal de la institución sobre el comportamiento o tendencia del proceso y la intervención implementada para su mejoramiento.</t>
        </r>
      </text>
    </comment>
    <comment ref="I3" authorId="1" shapeId="0">
      <text>
        <r>
          <rPr>
            <b/>
            <sz val="9"/>
            <color indexed="81"/>
            <rFont val="Tahoma"/>
            <family val="2"/>
          </rPr>
          <t>DIRECCIÓN MÉDICA:</t>
        </r>
        <r>
          <rPr>
            <sz val="9"/>
            <color indexed="81"/>
            <rFont val="Tahoma"/>
            <family val="2"/>
          </rPr>
          <t xml:space="preserve">
56  ENCUESTAS  52  PTES  SATISFECHOS DE  56 </t>
        </r>
      </text>
    </comment>
    <comment ref="K3" authorId="1" shapeId="0">
      <text>
        <r>
          <rPr>
            <b/>
            <sz val="9"/>
            <color indexed="81"/>
            <rFont val="Tahoma"/>
            <family val="2"/>
          </rPr>
          <t>DIRECCIÓN MÉDICA:</t>
        </r>
        <r>
          <rPr>
            <sz val="9"/>
            <color indexed="81"/>
            <rFont val="Tahoma"/>
            <family val="2"/>
          </rPr>
          <t xml:space="preserve">
35 ENCUENSTAS  99% SDE SATISFACCION  SOLO UN REGULAR EN  ALIMENTACIÓN</t>
        </r>
      </text>
    </comment>
    <comment ref="L3" authorId="2" shapeId="0">
      <text>
        <r>
          <rPr>
            <b/>
            <sz val="9"/>
            <color indexed="81"/>
            <rFont val="Tahoma"/>
            <family val="2"/>
          </rPr>
          <t>COORENFERMERIA:</t>
        </r>
        <r>
          <rPr>
            <sz val="9"/>
            <color indexed="81"/>
            <rFont val="Tahoma"/>
            <family val="2"/>
          </rPr>
          <t xml:space="preserve">
Solo se realizaron 41 encuestas, lo que equivale al 18% de las encuestas de acuerdo a los egresos 223. </t>
        </r>
      </text>
    </comment>
    <comment ref="M3" authorId="2" shapeId="0">
      <text>
        <r>
          <rPr>
            <b/>
            <sz val="9"/>
            <color indexed="81"/>
            <rFont val="Tahoma"/>
            <family val="2"/>
          </rPr>
          <t>COORENFERMERIA:</t>
        </r>
        <r>
          <rPr>
            <sz val="9"/>
            <color indexed="81"/>
            <rFont val="Tahoma"/>
            <family val="2"/>
          </rPr>
          <t xml:space="preserve">
Se realizaron solo 49 encuestas - Engresaron 234 pacientes solo se cumplio con el 21%</t>
        </r>
      </text>
    </comment>
    <comment ref="N3" authorId="2" shapeId="0">
      <text>
        <r>
          <rPr>
            <b/>
            <sz val="9"/>
            <color indexed="81"/>
            <rFont val="Tahoma"/>
            <family val="2"/>
          </rPr>
          <t>COORENFERMERIA:</t>
        </r>
        <r>
          <rPr>
            <sz val="9"/>
            <color indexed="81"/>
            <rFont val="Tahoma"/>
            <family val="2"/>
          </rPr>
          <t xml:space="preserve">
Se realizaron 94 encuestas con un 50% de cumplimiento </t>
        </r>
      </text>
    </comment>
    <comment ref="O3" authorId="2" shapeId="0">
      <text>
        <r>
          <rPr>
            <b/>
            <sz val="9"/>
            <color indexed="81"/>
            <rFont val="Tahoma"/>
            <family val="2"/>
          </rPr>
          <t xml:space="preserve">COORENFERMERIA:Satisafacción 98.7 se hicieron 126 encuestas de satisfacción. </t>
        </r>
      </text>
    </comment>
    <comment ref="F4" authorId="3" shapeId="0">
      <text>
        <r>
          <rPr>
            <sz val="12"/>
            <color theme="1"/>
            <rFont val="Calibri"/>
            <family val="2"/>
            <charset val="128"/>
            <scheme val="minor"/>
          </rPr>
          <t>Carolina Pérez:</t>
        </r>
        <r>
          <rPr>
            <sz val="9"/>
            <color indexed="81"/>
            <rFont val="Calibri"/>
            <family val="2"/>
          </rPr>
          <t xml:space="preserve">
El trámite de las PQR´S intrainstitucionales se debe realizar en un término inferior a 48 horas . El trámite de las PQR´S de usuarios tiene un tiempo límite de 5 días.
</t>
        </r>
      </text>
    </comment>
    <comment ref="I4" authorId="1" shapeId="0">
      <text>
        <r>
          <rPr>
            <b/>
            <sz val="9"/>
            <color indexed="81"/>
            <rFont val="Tahoma"/>
            <family val="2"/>
          </rPr>
          <t>DIRECCIÓN MÉDICA:</t>
        </r>
        <r>
          <rPr>
            <sz val="9"/>
            <color indexed="81"/>
            <rFont val="Tahoma"/>
            <family val="2"/>
          </rPr>
          <t xml:space="preserve">
una  felicitacion  </t>
        </r>
      </text>
    </comment>
    <comment ref="J4" authorId="1" shapeId="0">
      <text>
        <r>
          <rPr>
            <b/>
            <sz val="9"/>
            <color indexed="81"/>
            <rFont val="Tahoma"/>
            <family val="2"/>
          </rPr>
          <t>DIRECCIÓN MÉDICA:</t>
        </r>
        <r>
          <rPr>
            <sz val="9"/>
            <color indexed="81"/>
            <rFont val="Tahoma"/>
            <family val="2"/>
          </rPr>
          <t xml:space="preserve">
no  se presentaron  pqr</t>
        </r>
      </text>
    </comment>
    <comment ref="L4" authorId="2" shapeId="0">
      <text>
        <r>
          <rPr>
            <b/>
            <sz val="9"/>
            <color indexed="81"/>
            <rFont val="Tahoma"/>
            <family val="2"/>
          </rPr>
          <t>COORENFERMERIA:</t>
        </r>
        <r>
          <rPr>
            <sz val="9"/>
            <color indexed="81"/>
            <rFont val="Tahoma"/>
            <family val="2"/>
          </rPr>
          <t xml:space="preserve">
No se presentaron PQRS</t>
        </r>
      </text>
    </comment>
    <comment ref="N4" authorId="2" shapeId="0">
      <text>
        <r>
          <rPr>
            <b/>
            <sz val="9"/>
            <color indexed="81"/>
            <rFont val="Tahoma"/>
            <family val="2"/>
          </rPr>
          <t>COORENFERMERIA:</t>
        </r>
        <r>
          <rPr>
            <sz val="9"/>
            <color indexed="81"/>
            <rFont val="Tahoma"/>
            <family val="2"/>
          </rPr>
          <t xml:space="preserve">
Se presento una originada por el especialista . </t>
        </r>
      </text>
    </comment>
    <comment ref="O4" authorId="2" shapeId="0">
      <text>
        <r>
          <rPr>
            <b/>
            <sz val="9"/>
            <color indexed="81"/>
            <rFont val="Tahoma"/>
            <family val="2"/>
          </rPr>
          <t>COORENFERMERIA:</t>
        </r>
        <r>
          <rPr>
            <sz val="9"/>
            <color indexed="81"/>
            <rFont val="Tahoma"/>
            <family val="2"/>
          </rPr>
          <t xml:space="preserve">
No se presentaron </t>
        </r>
      </text>
    </comment>
    <comment ref="I5" authorId="1" shapeId="0">
      <text>
        <r>
          <rPr>
            <b/>
            <sz val="9"/>
            <color indexed="81"/>
            <rFont val="Tahoma"/>
            <family val="2"/>
          </rPr>
          <t>DIRECCIÓN MÉDICA:</t>
        </r>
        <r>
          <rPr>
            <sz val="9"/>
            <color indexed="81"/>
            <rFont val="Tahoma"/>
            <family val="2"/>
          </rPr>
          <t xml:space="preserve">
Se  evidencia  mejoria  con respecto al mes de diciembre </t>
        </r>
      </text>
    </comment>
    <comment ref="L6" authorId="2" shapeId="0">
      <text>
        <r>
          <rPr>
            <b/>
            <sz val="9"/>
            <color indexed="81"/>
            <rFont val="Tahoma"/>
            <family val="2"/>
          </rPr>
          <t>COORENFERMERIA:</t>
        </r>
        <r>
          <rPr>
            <sz val="9"/>
            <color indexed="81"/>
            <rFont val="Tahoma"/>
            <family val="2"/>
          </rPr>
          <t xml:space="preserve">
Se evidencian 6 planes de mejora, de los cuales hay cinco en desarrollo y uno ejecutado. </t>
        </r>
      </text>
    </comment>
    <comment ref="L7" authorId="4" shapeId="0">
      <text>
        <r>
          <rPr>
            <b/>
            <sz val="9"/>
            <color indexed="81"/>
            <rFont val="Tahoma"/>
            <family val="2"/>
          </rPr>
          <t>Ami:</t>
        </r>
        <r>
          <rPr>
            <sz val="9"/>
            <color indexed="81"/>
            <rFont val="Tahoma"/>
            <family val="2"/>
          </rPr>
          <t xml:space="preserve">
Hay  planes implementados de los cuales hay cinco en desarrollo y una completa</t>
        </r>
      </text>
    </comment>
    <comment ref="M7" authorId="4" shapeId="0">
      <text>
        <r>
          <rPr>
            <b/>
            <sz val="9"/>
            <color indexed="81"/>
            <rFont val="Tahoma"/>
            <family val="2"/>
          </rPr>
          <t>Ami:</t>
        </r>
        <r>
          <rPr>
            <sz val="9"/>
            <color indexed="81"/>
            <rFont val="Tahoma"/>
            <family val="2"/>
          </rPr>
          <t xml:space="preserve">
Hay 9 planes implementados 7 en desarrollo y 2 completos </t>
        </r>
      </text>
    </comment>
    <comment ref="N7" authorId="2" shapeId="0">
      <text>
        <r>
          <rPr>
            <b/>
            <sz val="9"/>
            <color indexed="81"/>
            <rFont val="Tahoma"/>
            <family val="2"/>
          </rPr>
          <t>COORENFERMERIA:Totasl de N</t>
        </r>
        <r>
          <rPr>
            <sz val="9"/>
            <color indexed="81"/>
            <rFont val="Tahoma"/>
            <family val="2"/>
          </rPr>
          <t xml:space="preserve">o conformidades  11:  7 Completas, 2 atrasadas y 2 en desarrollo. </t>
        </r>
      </text>
    </comment>
    <comment ref="O7" authorId="2" shapeId="0">
      <text>
        <r>
          <rPr>
            <b/>
            <sz val="9"/>
            <color indexed="81"/>
            <rFont val="Tahoma"/>
            <family val="2"/>
          </rPr>
          <t>COORENFERMERIA:</t>
        </r>
        <r>
          <rPr>
            <sz val="9"/>
            <color indexed="81"/>
            <rFont val="Tahoma"/>
            <family val="2"/>
          </rPr>
          <t xml:space="preserve">
Se evidencia 9 planes de mejora ejecutados, 2 en desarrollo y 2 atrasados </t>
        </r>
      </text>
    </comment>
    <comment ref="I8" authorId="1" shapeId="0">
      <text>
        <r>
          <rPr>
            <b/>
            <sz val="9"/>
            <color indexed="81"/>
            <rFont val="Tahoma"/>
            <family val="2"/>
          </rPr>
          <t>DIRECCIÓN MÉDICA:</t>
        </r>
        <r>
          <rPr>
            <sz val="9"/>
            <color indexed="81"/>
            <rFont val="Tahoma"/>
            <family val="2"/>
          </rPr>
          <t xml:space="preserve">
SE  GENRO  ACTA DE  COMITÉ DE ENERO  ANEXO EN ARCHIVO ADJUNTO ACTAS AL DIA </t>
        </r>
      </text>
    </comment>
    <comment ref="F16" authorId="3" shapeId="0">
      <text>
        <r>
          <rPr>
            <b/>
            <sz val="9"/>
            <color indexed="81"/>
            <rFont val="Calibri"/>
            <family val="2"/>
          </rPr>
          <t>Carolina Pérez:</t>
        </r>
        <r>
          <rPr>
            <sz val="9"/>
            <color indexed="81"/>
            <rFont val="Calibri"/>
            <family val="2"/>
          </rPr>
          <t xml:space="preserve">
El Plan de capacitaciones y evaluaciones debe incluir todas las presentaciones en Power point o el formato que hayan escogido para impartirlas y los formatos de evaluaciones.
</t>
        </r>
      </text>
    </comment>
    <comment ref="I17" authorId="1" shapeId="0">
      <text>
        <r>
          <rPr>
            <b/>
            <sz val="9"/>
            <color indexed="81"/>
            <rFont val="Tahoma"/>
            <family val="2"/>
          </rPr>
          <t>DIRECCIÓN MÉDICA:</t>
        </r>
        <r>
          <rPr>
            <sz val="9"/>
            <color indexed="81"/>
            <rFont val="Tahoma"/>
            <family val="2"/>
          </rPr>
          <t xml:space="preserve">
SE  CAPACITARON  40 DE  42</t>
        </r>
      </text>
    </comment>
    <comment ref="F18" authorId="3" shapeId="0">
      <text>
        <r>
          <rPr>
            <b/>
            <sz val="9"/>
            <color indexed="81"/>
            <rFont val="Calibri"/>
            <family val="2"/>
          </rPr>
          <t>Carolina Pérez:</t>
        </r>
        <r>
          <rPr>
            <sz val="9"/>
            <color indexed="81"/>
            <rFont val="Calibri"/>
            <family val="2"/>
          </rPr>
          <t xml:space="preserve">
El mapa de riesgos debe discriminar los riesgos para cada estándar de la matríz donde se requiera seguimiento a riesgo. Dichos riesgos deben registrarse en un cuadro con características similares a la matríz y conservando el color del estándar para que el porcentaje que se reporte en los mismos, sea el que se consigne en la matríz.</t>
        </r>
      </text>
    </comment>
    <comment ref="I18" authorId="1" shapeId="0">
      <text>
        <r>
          <rPr>
            <b/>
            <sz val="9"/>
            <color indexed="81"/>
            <rFont val="Tahoma"/>
            <family val="2"/>
          </rPr>
          <t>DIRECCIÓN MÉDICA:</t>
        </r>
        <r>
          <rPr>
            <sz val="9"/>
            <color indexed="81"/>
            <rFont val="Tahoma"/>
            <family val="2"/>
          </rPr>
          <t xml:space="preserve">
ANEXO EN LAS PESTAÑAS DE LA MATRIZ</t>
        </r>
      </text>
    </comment>
    <comment ref="L18" authorId="2" shapeId="0">
      <text>
        <r>
          <rPr>
            <b/>
            <sz val="9"/>
            <color indexed="81"/>
            <rFont val="Tahoma"/>
            <family val="2"/>
          </rPr>
          <t>COORENFERMERIA:</t>
        </r>
        <r>
          <rPr>
            <sz val="9"/>
            <color indexed="81"/>
            <rFont val="Tahoma"/>
            <family val="2"/>
          </rPr>
          <t xml:space="preserve">
De 26 riesgos, no cumplieron 4 </t>
        </r>
      </text>
    </comment>
    <comment ref="M18" authorId="4" shapeId="0">
      <text>
        <r>
          <rPr>
            <b/>
            <sz val="9"/>
            <color indexed="81"/>
            <rFont val="Tahoma"/>
            <family val="2"/>
          </rPr>
          <t>Ami:</t>
        </r>
        <r>
          <rPr>
            <sz val="9"/>
            <color indexed="81"/>
            <rFont val="Tahoma"/>
            <family val="2"/>
          </rPr>
          <t xml:space="preserve">
De 26, 7 no se cumplieron</t>
        </r>
      </text>
    </comment>
    <comment ref="N18" authorId="2" shapeId="0">
      <text>
        <r>
          <rPr>
            <b/>
            <sz val="9"/>
            <color indexed="81"/>
            <rFont val="Tahoma"/>
            <family val="2"/>
          </rPr>
          <t>COORENFERMERIA:</t>
        </r>
        <r>
          <rPr>
            <sz val="9"/>
            <color indexed="81"/>
            <rFont val="Tahoma"/>
            <family val="2"/>
          </rPr>
          <t xml:space="preserve">
De 26 no se cumplieron 2 </t>
        </r>
      </text>
    </comment>
    <comment ref="O18" authorId="2" shapeId="0">
      <text>
        <r>
          <rPr>
            <b/>
            <sz val="9"/>
            <color indexed="81"/>
            <rFont val="Tahoma"/>
            <family val="2"/>
          </rPr>
          <t>COORENFERMERIA:</t>
        </r>
        <r>
          <rPr>
            <sz val="9"/>
            <color indexed="81"/>
            <rFont val="Tahoma"/>
            <family val="2"/>
          </rPr>
          <t xml:space="preserve">
De 26, 5 no se cumplieron. </t>
        </r>
      </text>
    </comment>
    <comment ref="I19" authorId="1" shapeId="0">
      <text>
        <r>
          <rPr>
            <b/>
            <sz val="9"/>
            <color indexed="81"/>
            <rFont val="Tahoma"/>
            <family val="2"/>
          </rPr>
          <t>DIRECCIÓN MÉDICA:</t>
        </r>
        <r>
          <rPr>
            <sz val="9"/>
            <color indexed="81"/>
            <rFont val="Tahoma"/>
            <family val="2"/>
          </rPr>
          <t xml:space="preserve">
YA  ESTA TERMINADO PENDEINTE  APROBACION POR  GERENCIA</t>
        </r>
      </text>
    </comment>
    <comment ref="K19" authorId="1" shapeId="0">
      <text>
        <r>
          <rPr>
            <b/>
            <sz val="9"/>
            <color indexed="81"/>
            <rFont val="Tahoma"/>
            <family val="2"/>
          </rPr>
          <t>DIRECCIÓN MÉDICA:</t>
        </r>
        <r>
          <rPr>
            <sz val="9"/>
            <color indexed="81"/>
            <rFont val="Tahoma"/>
            <family val="2"/>
          </rPr>
          <t xml:space="preserve">
SE  ANEXA MATRIZ  DE PRIORIZACIÓNY  DOCUMENTO</t>
        </r>
      </text>
    </comment>
    <comment ref="F25" authorId="3" shapeId="0">
      <text>
        <r>
          <rPr>
            <b/>
            <sz val="9"/>
            <color indexed="81"/>
            <rFont val="Calibri"/>
            <family val="2"/>
          </rPr>
          <t>Carolina Pérez:</t>
        </r>
        <r>
          <rPr>
            <sz val="9"/>
            <color indexed="81"/>
            <rFont val="Calibri"/>
            <family val="2"/>
          </rPr>
          <t xml:space="preserve">
De cada comité, se deben reportar en el cuadro de acciones de mejora las actividades propuestas con el objetivo de realizar seguimiento al cumplimiento y eficacia de las mismas.</t>
        </r>
      </text>
    </comment>
    <comment ref="F27" authorId="0" shapeId="0">
      <text>
        <r>
          <rPr>
            <b/>
            <sz val="9"/>
            <color indexed="81"/>
            <rFont val="Calibri"/>
            <family val="2"/>
          </rPr>
          <t>CAROLINA PEREZ BOLAÑOS:</t>
        </r>
        <r>
          <rPr>
            <sz val="9"/>
            <color indexed="81"/>
            <rFont val="Calibri"/>
            <family val="2"/>
          </rPr>
          <t xml:space="preserve">
 El procedimiento debe incluir la identificación de los riesgos con escala de medición, los posibles impactos y planes de mitigación; asi mismo, debe identificar las barreras de acceso. Se establecen listas de chequeo para la verificación del cumplimiento de criterios de acuerdo con las prioridades y los riesgos detectados por la institución.</t>
        </r>
      </text>
    </comment>
    <comment ref="L27" authorId="2" shapeId="0">
      <text>
        <r>
          <rPr>
            <b/>
            <sz val="9"/>
            <color indexed="81"/>
            <rFont val="Tahoma"/>
            <family val="2"/>
          </rPr>
          <t>COORENFERMERIA:</t>
        </r>
        <r>
          <rPr>
            <sz val="9"/>
            <color indexed="81"/>
            <rFont val="Tahoma"/>
            <family val="2"/>
          </rPr>
          <t xml:space="preserve">
Se realiza en la ronda de seguridad </t>
        </r>
      </text>
    </comment>
    <comment ref="L28" authorId="2" shapeId="0">
      <text>
        <r>
          <rPr>
            <b/>
            <sz val="9"/>
            <color indexed="81"/>
            <rFont val="Tahoma"/>
            <family val="2"/>
          </rPr>
          <t>COORENFERMERIA:</t>
        </r>
        <r>
          <rPr>
            <sz val="9"/>
            <color indexed="81"/>
            <rFont val="Tahoma"/>
            <family val="2"/>
          </rPr>
          <t xml:space="preserve">
Se realizó en el mes de  se capacitaron 18 de 20 personas </t>
        </r>
      </text>
    </comment>
    <comment ref="O30" authorId="2" shapeId="0">
      <text>
        <r>
          <rPr>
            <b/>
            <sz val="9"/>
            <color indexed="81"/>
            <rFont val="Tahoma"/>
            <family val="2"/>
          </rPr>
          <t>COORENFERMERIA:</t>
        </r>
        <r>
          <rPr>
            <sz val="9"/>
            <color indexed="81"/>
            <rFont val="Tahoma"/>
            <family val="2"/>
          </rPr>
          <t xml:space="preserve">
No me lo han enviado de calidad. </t>
        </r>
      </text>
    </comment>
    <comment ref="L32" authorId="4" shapeId="0">
      <text>
        <r>
          <rPr>
            <b/>
            <sz val="9"/>
            <color indexed="81"/>
            <rFont val="Tahoma"/>
            <family val="2"/>
          </rPr>
          <t>Ami:</t>
        </r>
        <r>
          <rPr>
            <sz val="9"/>
            <color indexed="81"/>
            <rFont val="Tahoma"/>
            <family val="2"/>
          </rPr>
          <t xml:space="preserve">
Hay 3 no conformidades y ejecutadas, con respecto a el acceso a servicios</t>
        </r>
      </text>
    </comment>
    <comment ref="M33" authorId="4" shapeId="0">
      <text>
        <r>
          <rPr>
            <b/>
            <sz val="9"/>
            <color indexed="81"/>
            <rFont val="Tahoma"/>
            <family val="2"/>
          </rPr>
          <t>Ami:</t>
        </r>
        <r>
          <rPr>
            <sz val="9"/>
            <color indexed="81"/>
            <rFont val="Tahoma"/>
            <family val="2"/>
          </rPr>
          <t xml:space="preserve">
Hay 4 planes de mejora, se realizaron completas 3 y 1 en desarrollo</t>
        </r>
      </text>
    </comment>
    <comment ref="I34" authorId="1" shapeId="0">
      <text>
        <r>
          <rPr>
            <b/>
            <sz val="9"/>
            <color indexed="81"/>
            <rFont val="Tahoma"/>
            <family val="2"/>
          </rPr>
          <t>DIRECCIÓN MÉDICA:</t>
        </r>
        <r>
          <rPr>
            <sz val="9"/>
            <color indexed="81"/>
            <rFont val="Tahoma"/>
            <family val="2"/>
          </rPr>
          <t xml:space="preserve">
EN EL ACTA DE CALIDAD  MENSUAL </t>
        </r>
      </text>
    </comment>
    <comment ref="F35" authorId="3" shapeId="0">
      <text>
        <r>
          <rPr>
            <b/>
            <sz val="9"/>
            <color indexed="81"/>
            <rFont val="Calibri"/>
            <family val="2"/>
          </rPr>
          <t>Carolina Pérez:</t>
        </r>
        <r>
          <rPr>
            <sz val="9"/>
            <color indexed="81"/>
            <rFont val="Calibri"/>
            <family val="2"/>
          </rPr>
          <t xml:space="preserve">
Esta demanda insatisfecha incluye los requerimientos del usuario final o sus acompañantes y de as entidades aseguradoras.
</t>
        </r>
      </text>
    </comment>
    <comment ref="L35" authorId="2" shapeId="0">
      <text>
        <r>
          <rPr>
            <b/>
            <sz val="9"/>
            <color indexed="81"/>
            <rFont val="Tahoma"/>
            <family val="2"/>
          </rPr>
          <t>COORENFERMERIA:</t>
        </r>
        <r>
          <rPr>
            <sz val="9"/>
            <color indexed="81"/>
            <rFont val="Tahoma"/>
            <family val="2"/>
          </rPr>
          <t xml:space="preserve">
Se solicita al líder de calidad, volver a colocar los formatos de demanda insatisfecha en los escritorios, debido a que no se pueden diligenciar adecuadamente.</t>
        </r>
      </text>
    </comment>
    <comment ref="N38" authorId="2" shapeId="0">
      <text>
        <r>
          <rPr>
            <b/>
            <sz val="9"/>
            <color indexed="81"/>
            <rFont val="Tahoma"/>
            <family val="2"/>
          </rPr>
          <t>COORENFERMERIA:</t>
        </r>
        <r>
          <rPr>
            <sz val="9"/>
            <color indexed="81"/>
            <rFont val="Tahoma"/>
            <family val="2"/>
          </rPr>
          <t xml:space="preserve">
</t>
        </r>
      </text>
    </comment>
    <comment ref="L39" authorId="2" shapeId="0">
      <text>
        <r>
          <rPr>
            <b/>
            <sz val="9"/>
            <color indexed="81"/>
            <rFont val="Tahoma"/>
            <family val="2"/>
          </rPr>
          <t>COORENFERMERIA:</t>
        </r>
        <r>
          <rPr>
            <sz val="9"/>
            <color indexed="81"/>
            <rFont val="Tahoma"/>
            <family val="2"/>
          </rPr>
          <t xml:space="preserve">
Se realiza de 14 planes de mejora planteados 10 ya estan ejecutados y 4 estan en desarrollo</t>
        </r>
      </text>
    </comment>
    <comment ref="M40" authorId="4" shapeId="0">
      <text>
        <r>
          <rPr>
            <b/>
            <sz val="9"/>
            <color indexed="81"/>
            <rFont val="Tahoma"/>
            <family val="2"/>
          </rPr>
          <t>Ami:</t>
        </r>
        <r>
          <rPr>
            <sz val="9"/>
            <color indexed="81"/>
            <rFont val="Tahoma"/>
            <family val="2"/>
          </rPr>
          <t xml:space="preserve">
Hay 13 planes de mejora de los cuales hay 9 completos, 3 en desarrollo y uno atrasado</t>
        </r>
      </text>
    </comment>
    <comment ref="N40" authorId="2" shapeId="0">
      <text>
        <r>
          <rPr>
            <b/>
            <sz val="9"/>
            <color indexed="81"/>
            <rFont val="Tahoma"/>
            <family val="2"/>
          </rPr>
          <t>COORENFERMERIA:</t>
        </r>
        <r>
          <rPr>
            <sz val="9"/>
            <color indexed="81"/>
            <rFont val="Tahoma"/>
            <family val="2"/>
          </rPr>
          <t xml:space="preserve">
Total No conformidades 15: 14 completos, 1 en desarrollo</t>
        </r>
      </text>
    </comment>
    <comment ref="O40" authorId="2" shapeId="0">
      <text>
        <r>
          <rPr>
            <b/>
            <sz val="9"/>
            <color indexed="81"/>
            <rFont val="Tahoma"/>
            <family val="2"/>
          </rPr>
          <t>COORENFERMERIA:</t>
        </r>
        <r>
          <rPr>
            <sz val="9"/>
            <color indexed="81"/>
            <rFont val="Tahoma"/>
            <family val="2"/>
          </rPr>
          <t xml:space="preserve">
Se evidencian 12 ejecutadas y 1 en desarrollo</t>
        </r>
      </text>
    </comment>
    <comment ref="F42" authorId="0" shapeId="0">
      <text>
        <r>
          <rPr>
            <b/>
            <sz val="9"/>
            <color indexed="81"/>
            <rFont val="Calibri"/>
            <family val="2"/>
          </rPr>
          <t>CAROLINA PEREZ BOLAÑOS:</t>
        </r>
        <r>
          <rPr>
            <sz val="9"/>
            <color indexed="81"/>
            <rFont val="Calibri"/>
            <family val="2"/>
          </rPr>
          <t xml:space="preserve">
Documentar el procedimiento de proceso de atención en servicio, incluyendo los tiempos de espera del usuario durante la atención. El procedimiento, contempla los tiempos de cada especialista para realizar la atención y en los servicios de laboratorio e imágenes diagnósticas, los tiempos de preparación y toma de muestras o procedimientos.</t>
        </r>
      </text>
    </comment>
    <comment ref="I45" authorId="1" shapeId="0">
      <text>
        <r>
          <rPr>
            <b/>
            <sz val="9"/>
            <color indexed="81"/>
            <rFont val="Tahoma"/>
            <family val="2"/>
          </rPr>
          <t>DIRECCIÓN MÉDICA:</t>
        </r>
        <r>
          <rPr>
            <sz val="9"/>
            <color indexed="81"/>
            <rFont val="Tahoma"/>
            <family val="2"/>
          </rPr>
          <t xml:space="preserve">
NO SE SGENERARON  PLANES</t>
        </r>
      </text>
    </comment>
    <comment ref="K45" authorId="1" shapeId="0">
      <text>
        <r>
          <rPr>
            <b/>
            <sz val="9"/>
            <color indexed="81"/>
            <rFont val="Tahoma"/>
            <family val="2"/>
          </rPr>
          <t>DIRECCIÓN MÉDICA:</t>
        </r>
        <r>
          <rPr>
            <sz val="9"/>
            <color indexed="81"/>
            <rFont val="Tahoma"/>
            <family val="2"/>
          </rPr>
          <t xml:space="preserve">
se genero  oportunidad de mejora  con respecto a la  mabilidad del personal   de lso  cuales  se  encuentra  35  de  las  opiniones  en bueno </t>
        </r>
      </text>
    </comment>
    <comment ref="I46" authorId="1" shapeId="0">
      <text>
        <r>
          <rPr>
            <b/>
            <sz val="9"/>
            <color indexed="81"/>
            <rFont val="Tahoma"/>
            <family val="2"/>
          </rPr>
          <t>DIRECCIÓN MÉDICA:</t>
        </r>
        <r>
          <rPr>
            <sz val="9"/>
            <color indexed="81"/>
            <rFont val="Tahoma"/>
            <family val="2"/>
          </rPr>
          <t xml:space="preserve">
NO SE  GENERARON  PLANES </t>
        </r>
      </text>
    </comment>
    <comment ref="D48" authorId="5" shapeId="0">
      <text>
        <r>
          <rPr>
            <b/>
            <sz val="9"/>
            <color indexed="81"/>
            <rFont val="Tahoma"/>
            <family val="2"/>
          </rPr>
          <t>Gerencia: Estándares asistenciales.
Estándar 8.</t>
        </r>
        <r>
          <rPr>
            <sz val="9"/>
            <color indexed="81"/>
            <rFont val="Tahoma"/>
            <family val="2"/>
          </rPr>
          <t xml:space="preserve"> Código (AsAC1): La organización garantiza el acceso de los usuarios, según las diferentes particularidades y características de los usuarios. Se evalúan las barreras del acceso y se desarrollan acciones de mejoramiento.
</t>
        </r>
        <r>
          <rPr>
            <b/>
            <sz val="9"/>
            <color indexed="81"/>
            <rFont val="Tahoma"/>
            <family val="2"/>
          </rPr>
          <t>Estándar 17.</t>
        </r>
        <r>
          <rPr>
            <sz val="9"/>
            <color indexed="81"/>
            <rFont val="Tahoma"/>
            <family val="2"/>
          </rPr>
          <t xml:space="preserve"> Código (AsREG2): Se tiene Estandarizada la información a entregar en el momento de ingreso al servicio del usuario y su familia.
Estándar 18. Código (AsREG3): En los servicios asistenciales se cuenta con las guías y los protocolos, con criterios explícitos, en los que se establecen las necesidades de preparación previa del paciente para la realización de cualquier intervención. Estas guías o protocolos:
18.1: Se encuentran y usan en los respectivos sitios administrativos y asistenciales que los requieran para la información oportuna de los usuarios.
18.2: Se revisan y ajustan periódicamente. Cada actualización es enviada al sitio o servicio que corresponda y se realiza seguimiento de su adherencia.
18.3: Se garantiza que se deja constancia (física o en el sistema de información) sobre las recomendaciones dadas al paciente para su preparación.
18.4: Se socializan y se generan acciones de mejora en caso de no cumplimiento.
</t>
        </r>
        <r>
          <rPr>
            <b/>
            <sz val="9"/>
            <color indexed="81"/>
            <rFont val="Tahoma"/>
            <family val="2"/>
          </rPr>
          <t>Estándar 21</t>
        </r>
        <r>
          <rPr>
            <sz val="9"/>
            <color indexed="81"/>
            <rFont val="Tahoma"/>
            <family val="2"/>
          </rPr>
          <t xml:space="preserve">. Código (AsEV3): La organización garantiza que Está en capacidad de identificar, desde el momento mismo del ingreso, si el paciente requiere técnicas especiales de aislamiento de acuerdo con su patología.
</t>
        </r>
        <r>
          <rPr>
            <b/>
            <sz val="9"/>
            <color indexed="81"/>
            <rFont val="Tahoma"/>
            <family val="2"/>
          </rPr>
          <t>Estándar 23.</t>
        </r>
        <r>
          <rPr>
            <sz val="9"/>
            <color indexed="81"/>
            <rFont val="Tahoma"/>
            <family val="2"/>
          </rPr>
          <t xml:space="preserve"> Código (AsPL2): Existe un proceso  de planeación  de la atención,  el  cuidado  y  el  tratamiento  para  cada  paciente, el cual incluye  implementación, desarrollo  y seguimiento del plan de tratamiento de acuerdo con el tipo de servicio que presta.
</t>
        </r>
        <r>
          <rPr>
            <b/>
            <sz val="9"/>
            <color indexed="81"/>
            <rFont val="Tahoma"/>
            <family val="2"/>
          </rPr>
          <t>Estándar 26.</t>
        </r>
        <r>
          <rPr>
            <sz val="9"/>
            <color indexed="81"/>
            <rFont val="Tahoma"/>
            <family val="2"/>
          </rPr>
          <t xml:space="preserve"> Código (AsPL5): El proceso de planeación de la atención y cuidado para cada paciente en  imagenología incluye implementación, práctica y seguimiento de los exámenes y los procedimientos para la consecución de los resultados a los usuarios y/o a los clínicos.
</t>
        </r>
        <r>
          <rPr>
            <b/>
            <sz val="9"/>
            <color indexed="81"/>
            <rFont val="Tahoma"/>
            <family val="2"/>
          </rPr>
          <t xml:space="preserve">Estándar 27. </t>
        </r>
        <r>
          <rPr>
            <sz val="9"/>
            <color indexed="81"/>
            <rFont val="Tahoma"/>
            <family val="2"/>
          </rPr>
          <t xml:space="preserve">Código (AsPL6): El proceso de planeación de la atención y cuidado para cada paciente en laboratorio clínico incluye implementación, práctica y seguimiento de los exámenes y los procedimientos para la consecución de los resultados a los usuarios y/o a los clínicos.
</t>
        </r>
        <r>
          <rPr>
            <b/>
            <sz val="9"/>
            <color indexed="81"/>
            <rFont val="Tahoma"/>
            <family val="2"/>
          </rPr>
          <t xml:space="preserve">Estándar 28. </t>
        </r>
        <r>
          <rPr>
            <sz val="9"/>
            <color indexed="81"/>
            <rFont val="Tahoma"/>
            <family val="2"/>
          </rPr>
          <t xml:space="preserve">Código (AsPL7): La organización tiene Estandarizados los puntos clave del cuidado y el tratamiento para procesos de atención específicos, los cuales apoyan la oportunidad y la efectividad de las intervenciones.
</t>
        </r>
        <r>
          <rPr>
            <b/>
            <sz val="9"/>
            <color indexed="81"/>
            <rFont val="Tahoma"/>
            <family val="2"/>
          </rPr>
          <t xml:space="preserve">Estándar 30. </t>
        </r>
        <r>
          <rPr>
            <sz val="9"/>
            <color indexed="81"/>
            <rFont val="Tahoma"/>
            <family val="2"/>
          </rPr>
          <t xml:space="preserve">Código (AsPL9): La organización garantiza que el paciente y su familia son informados acerca de las condiciones relacionadas con su enfermedad o Estado de salud y es entrenado para desarrollar competencias en el autocuidado de su salud durante el proceso de atención.
</t>
        </r>
        <r>
          <rPr>
            <b/>
            <sz val="9"/>
            <color indexed="81"/>
            <rFont val="Tahoma"/>
            <family val="2"/>
          </rPr>
          <t>Estándar 31.</t>
        </r>
        <r>
          <rPr>
            <sz val="9"/>
            <color indexed="81"/>
            <rFont val="Tahoma"/>
            <family val="2"/>
          </rPr>
          <t xml:space="preserve"> Código (AsPL10): La organización tiene claramente definido el proceso de consecución y verificación del entendimiento del consentimiento informado. Al momento de solicitar el consentimiento, se le provee al paciente la información acerca de los riesgos y  los beneficios de los procedimientos planeados y los riesgos del no tratamiento, de manera que puedan tomar decisiones informadas.
</t>
        </r>
        <r>
          <rPr>
            <b/>
            <sz val="9"/>
            <color indexed="81"/>
            <rFont val="Tahoma"/>
            <family val="2"/>
          </rPr>
          <t>Estándar 35.</t>
        </r>
        <r>
          <rPr>
            <sz val="9"/>
            <color indexed="81"/>
            <rFont val="Tahoma"/>
            <family val="2"/>
          </rPr>
          <t xml:space="preserve"> Código (AsPL14): El laboratorio clínico, cuando la organización realice la toma de muestras para ser referidas a un laboratorio intrainstitucional o interinstitucional, debe contar con procesos basados en buenas prácticas, que garanticen la seguridad, la conservación, la calidad, la confiabilidad y la confidencialidad de las mismas, de acuerdo con la condición clínica del usuario.
</t>
        </r>
        <r>
          <rPr>
            <b/>
            <sz val="9"/>
            <color indexed="81"/>
            <rFont val="Tahoma"/>
            <family val="2"/>
          </rPr>
          <t>Estándar 36</t>
        </r>
        <r>
          <rPr>
            <sz val="9"/>
            <color indexed="81"/>
            <rFont val="Tahoma"/>
            <family val="2"/>
          </rPr>
          <t xml:space="preserve">. Código (AsPL15): La organización garantiza que en el laboratorio clínico, patología e imagenología se asignan y conocen los responsables de los procesos y se cuenta con protocolos necesarios para dar cumplimiento a lo requerido en el estándar.
</t>
        </r>
        <r>
          <rPr>
            <b/>
            <sz val="9"/>
            <color indexed="81"/>
            <rFont val="Tahoma"/>
            <family val="2"/>
          </rPr>
          <t>Estándar 37.</t>
        </r>
        <r>
          <rPr>
            <sz val="9"/>
            <color indexed="81"/>
            <rFont val="Tahoma"/>
            <family val="2"/>
          </rPr>
          <t xml:space="preserve"> Código (AsPL16): La organización cuenta con mecanismos Estandarizados de reporte y entrega de resultados de ayudas diagnósticas (laboratorio clínico, patología, imágenes) que garanticen la confiabilidad y la confidencialidad en el manejo de la información.
</t>
        </r>
        <r>
          <rPr>
            <b/>
            <sz val="9"/>
            <color indexed="81"/>
            <rFont val="Tahoma"/>
            <family val="2"/>
          </rPr>
          <t xml:space="preserve">Estándar 38. </t>
        </r>
        <r>
          <rPr>
            <sz val="9"/>
            <color indexed="81"/>
            <rFont val="Tahoma"/>
            <family val="2"/>
          </rPr>
          <t xml:space="preserve">Código (AsPL17): El laboratorio cuenta con un programa de control de calidad interno y externo reconocido y probado.
</t>
        </r>
        <r>
          <rPr>
            <b/>
            <sz val="9"/>
            <color indexed="81"/>
            <rFont val="Tahoma"/>
            <family val="2"/>
          </rPr>
          <t>Estándar 39.</t>
        </r>
        <r>
          <rPr>
            <sz val="9"/>
            <color indexed="81"/>
            <rFont val="Tahoma"/>
            <family val="2"/>
          </rPr>
          <t xml:space="preserve"> Código (AsPL18): La organización cuenta con procesos estandarizados que garantizan la prevención y el control de las infecciones durante el proceso de atención del usuario. Los procesos son basados en guías o protocolos.
</t>
        </r>
        <r>
          <rPr>
            <b/>
            <sz val="9"/>
            <color indexed="81"/>
            <rFont val="Tahoma"/>
            <family val="2"/>
          </rPr>
          <t xml:space="preserve">Estándar 40. </t>
        </r>
        <r>
          <rPr>
            <sz val="9"/>
            <color indexed="81"/>
            <rFont val="Tahoma"/>
            <family val="2"/>
          </rPr>
          <t xml:space="preserve">Código (AsEJ1): Existe un plan de cuidado y tratamiento que incorpore de manera integral el análisis de riesgo y las necesidades del paciente y su familia mediante la adecuada articulación del equipo interdisciplinario requerido para tal fin.
</t>
        </r>
        <r>
          <rPr>
            <b/>
            <sz val="9"/>
            <color indexed="81"/>
            <rFont val="Tahoma"/>
            <family val="2"/>
          </rPr>
          <t>Estándar 41.</t>
        </r>
        <r>
          <rPr>
            <sz val="9"/>
            <color indexed="81"/>
            <rFont val="Tahoma"/>
            <family val="2"/>
          </rPr>
          <t xml:space="preserve"> Código (AsEJ2): El usuario y su familia reciben la educación e información pertinente durante la ejecución del tratamiento.
</t>
        </r>
        <r>
          <rPr>
            <b/>
            <sz val="9"/>
            <color indexed="81"/>
            <rFont val="Tahoma"/>
            <family val="2"/>
          </rPr>
          <t>Estándar 42.</t>
        </r>
        <r>
          <rPr>
            <sz val="9"/>
            <color indexed="81"/>
            <rFont val="Tahoma"/>
            <family val="2"/>
          </rPr>
          <t xml:space="preserve"> Código (AsEJ3): El cuidado y tratamiento son consistentes con los Estándares de práctica basados en la mejor evidencia disponible.
</t>
        </r>
        <r>
          <rPr>
            <b/>
            <sz val="9"/>
            <color indexed="81"/>
            <rFont val="Tahoma"/>
            <family val="2"/>
          </rPr>
          <t>Estándar 44.</t>
        </r>
        <r>
          <rPr>
            <sz val="9"/>
            <color indexed="81"/>
            <rFont val="Tahoma"/>
            <family val="2"/>
          </rPr>
          <t xml:space="preserve"> Código (AsEJ5): La organización tiene procesos Estandarizados para garantizar que durante la ejecución del tratamiento el usuario tiene el derecho, si así lo solicita o requiere, a una segunda opinión calificada de su condición médica. Este derecho debe ser informado a través de cualquier meca nismo con que cuente la organización, incluido el mismo profesional tratante.
</t>
        </r>
        <r>
          <rPr>
            <b/>
            <sz val="9"/>
            <color indexed="81"/>
            <rFont val="Tahoma"/>
            <family val="2"/>
          </rPr>
          <t>Estándar 45.</t>
        </r>
        <r>
          <rPr>
            <sz val="9"/>
            <color indexed="81"/>
            <rFont val="Tahoma"/>
            <family val="2"/>
          </rPr>
          <t xml:space="preserve"> Código (AsEJ6): La organización cuenta con estrategias estandarizadas de educación en salud a los usuarios, las cuales responden a las necesidades de la población objeto.
</t>
        </r>
        <r>
          <rPr>
            <b/>
            <sz val="9"/>
            <color indexed="81"/>
            <rFont val="Tahoma"/>
            <family val="2"/>
          </rPr>
          <t>Estándar 46.</t>
        </r>
        <r>
          <rPr>
            <sz val="9"/>
            <color indexed="81"/>
            <rFont val="Tahoma"/>
            <family val="2"/>
          </rPr>
          <t xml:space="preserve"> Código (AsEV1): La organización garantiza que revisa el plan individual de atención y sus resultados tomando como base la historia clínica y los registros asistenciales de una forma sistemática y periódica, lo cual permite calificar la efectividad, la seguridad, la oportunidad y la validez de la atención a través de la información consignada y ajustar y mejorar los procesos.
</t>
        </r>
        <r>
          <rPr>
            <b/>
            <sz val="9"/>
            <color indexed="81"/>
            <rFont val="Tahoma"/>
            <family val="2"/>
          </rPr>
          <t>Estándar 50.</t>
        </r>
        <r>
          <rPr>
            <sz val="9"/>
            <color indexed="81"/>
            <rFont val="Tahoma"/>
            <family val="2"/>
          </rPr>
          <t xml:space="preserve"> Código (AsSAL1): La organización cuenta con un proceso Estandarizado para el egreso de los pacientes, que garantiza al usuario y su familia la adecuada finalización de la atención y su posterior seguimiento. 
</t>
        </r>
        <r>
          <rPr>
            <b/>
            <sz val="9"/>
            <color indexed="81"/>
            <rFont val="Tahoma"/>
            <family val="2"/>
          </rPr>
          <t>Estándar 51</t>
        </r>
        <r>
          <rPr>
            <sz val="9"/>
            <color indexed="81"/>
            <rFont val="Tahoma"/>
            <family val="2"/>
          </rPr>
          <t xml:space="preserve">. Código (AsSAL2): La organización asegura un plan de coordinación  con otras organizaciones y comunidades relevantes en la prevención de enfermedades y la promoción, protección y mejoramiento de la salud de la población a la que presta sus servicios
</t>
        </r>
        <r>
          <rPr>
            <b/>
            <sz val="9"/>
            <color indexed="81"/>
            <rFont val="Tahoma"/>
            <family val="2"/>
          </rPr>
          <t>Estándar 52</t>
        </r>
        <r>
          <rPr>
            <sz val="9"/>
            <color indexed="81"/>
            <rFont val="Tahoma"/>
            <family val="2"/>
          </rPr>
          <t>. Código (AsREF1): En caso de que sea necesario referir a los usuarios entre servicios o entre instituciones, tiene un procedimiento definido.</t>
        </r>
        <r>
          <rPr>
            <b/>
            <sz val="9"/>
            <color indexed="81"/>
            <rFont val="Tahoma"/>
            <family val="2"/>
          </rPr>
          <t xml:space="preserve">
</t>
        </r>
        <r>
          <rPr>
            <sz val="9"/>
            <color indexed="81"/>
            <rFont val="Tahoma"/>
            <family val="2"/>
          </rPr>
          <t xml:space="preserve">
</t>
        </r>
        <r>
          <rPr>
            <b/>
            <sz val="9"/>
            <color indexed="81"/>
            <rFont val="Tahoma"/>
            <family val="2"/>
          </rPr>
          <t>Derechos y Deberes</t>
        </r>
        <r>
          <rPr>
            <sz val="9"/>
            <color indexed="81"/>
            <rFont val="Tahoma"/>
            <family val="2"/>
          </rPr>
          <t xml:space="preserve">
</t>
        </r>
        <r>
          <rPr>
            <b/>
            <sz val="9"/>
            <color indexed="81"/>
            <rFont val="Tahoma"/>
            <family val="2"/>
          </rPr>
          <t>Estándar 1</t>
        </r>
        <r>
          <rPr>
            <sz val="9"/>
            <color indexed="81"/>
            <rFont val="Tahoma"/>
            <family val="2"/>
          </rPr>
          <t xml:space="preserve">. Código (AsDP1): La organización cuenta con una declaración de los derechos y deberes de los pacientes incorporada en el plan de direccionamiento estratégico de la organización, que aplica al proceso de atención al cliente. El personal ha sido entrenado en el contenido de la declaración d e los pacientes y cuenta con herramientas para evaluar que estos comprenden y siguen sus directrices. Los pacientes que van a ser atendidos conocen y comprenden el contenido de la declaración de sus derechos y deberes.
</t>
        </r>
        <r>
          <rPr>
            <b/>
            <sz val="9"/>
            <color indexed="81"/>
            <rFont val="Tahoma"/>
            <family val="2"/>
          </rPr>
          <t xml:space="preserve">Estándar 4. </t>
        </r>
        <r>
          <rPr>
            <sz val="9"/>
            <color indexed="81"/>
            <rFont val="Tahoma"/>
            <family val="2"/>
          </rPr>
          <t>Código (AsDP4): La organización asegura que para todos los usuarios que atiende, independientemente de la modalidad de venta o contratación de los servicios, se cumplen de igual manera los estándares de acreditación que apliquen a los servicios prestados.</t>
        </r>
      </text>
    </comment>
    <comment ref="K50" authorId="1" shapeId="0">
      <text>
        <r>
          <rPr>
            <b/>
            <sz val="9"/>
            <color indexed="81"/>
            <rFont val="Tahoma"/>
            <family val="2"/>
          </rPr>
          <t>DIRECCIÓN MÉDICA:</t>
        </r>
        <r>
          <rPr>
            <sz val="9"/>
            <color indexed="81"/>
            <rFont val="Tahoma"/>
            <family val="2"/>
          </rPr>
          <t xml:space="preserve">
demora  de  34 h promedio  es imporetante rsaltar  que muchas de estas  demoras eran  genradas por   aprobación por parte del grupo saludcoop</t>
        </r>
      </text>
    </comment>
    <comment ref="L50" authorId="2" shapeId="0">
      <text>
        <r>
          <rPr>
            <b/>
            <sz val="9"/>
            <color indexed="81"/>
            <rFont val="Tahoma"/>
            <family val="2"/>
          </rPr>
          <t>COORENFERMERIA:</t>
        </r>
        <r>
          <rPr>
            <sz val="9"/>
            <color indexed="81"/>
            <rFont val="Tahoma"/>
            <family val="2"/>
          </rPr>
          <t xml:space="preserve">
Se solicitaron de hospitalización 21 interconsulta de las cuales 7 no se cumplieron oportunamente </t>
        </r>
      </text>
    </comment>
    <comment ref="M50" authorId="4" shapeId="0">
      <text>
        <r>
          <rPr>
            <b/>
            <sz val="9"/>
            <color indexed="81"/>
            <rFont val="Tahoma"/>
            <family val="2"/>
          </rPr>
          <t>Ami:</t>
        </r>
        <r>
          <rPr>
            <sz val="9"/>
            <color indexed="81"/>
            <rFont val="Tahoma"/>
            <family val="2"/>
          </rPr>
          <t xml:space="preserve">
Sesolicitaron 28 interconsulta, de las cuales no fueron oportunas 5 de cardiologia y cx cardiovascular</t>
        </r>
      </text>
    </comment>
    <comment ref="N50" authorId="2" shapeId="0">
      <text>
        <r>
          <rPr>
            <b/>
            <sz val="9"/>
            <color indexed="81"/>
            <rFont val="Tahoma"/>
            <family val="2"/>
          </rPr>
          <t>COORENFERMERIA:</t>
        </r>
        <r>
          <rPr>
            <sz val="9"/>
            <color indexed="81"/>
            <rFont val="Tahoma"/>
            <family val="2"/>
          </rPr>
          <t xml:space="preserve">
Se solicitaron 36 y solo se cumplieron 32</t>
        </r>
      </text>
    </comment>
    <comment ref="O50" authorId="2" shapeId="0">
      <text>
        <r>
          <rPr>
            <b/>
            <sz val="9"/>
            <color indexed="81"/>
            <rFont val="Tahoma"/>
            <family val="2"/>
          </rPr>
          <t>COORENFERMERIA:</t>
        </r>
        <r>
          <rPr>
            <sz val="9"/>
            <color indexed="81"/>
            <rFont val="Tahoma"/>
            <family val="2"/>
          </rPr>
          <t xml:space="preserve">
Se solicitaron 22 y no se realizaron oportunamente 4</t>
        </r>
      </text>
    </comment>
    <comment ref="I51" authorId="1" shapeId="0">
      <text>
        <r>
          <rPr>
            <b/>
            <sz val="9"/>
            <color indexed="81"/>
            <rFont val="Tahoma"/>
            <family val="2"/>
          </rPr>
          <t>DIRECCIÓN MÉDICA:</t>
        </r>
        <r>
          <rPr>
            <sz val="9"/>
            <color indexed="81"/>
            <rFont val="Tahoma"/>
            <family val="2"/>
          </rPr>
          <t xml:space="preserve">
PROMEDIO  33 H  NO SE  CUMPLIO  CON LA  META </t>
        </r>
      </text>
    </comment>
    <comment ref="L51" authorId="2" shapeId="0">
      <text>
        <r>
          <rPr>
            <b/>
            <sz val="9"/>
            <color indexed="81"/>
            <rFont val="Tahoma"/>
            <family val="2"/>
          </rPr>
          <t>COORENFERMERIA:</t>
        </r>
        <r>
          <rPr>
            <sz val="9"/>
            <color indexed="81"/>
            <rFont val="Tahoma"/>
            <family val="2"/>
          </rPr>
          <t xml:space="preserve">
Se realizan 1000 laboratorios los cuales se entrega el reporte antes de las 24 horas </t>
        </r>
      </text>
    </comment>
    <comment ref="I52" authorId="1" shapeId="0">
      <text>
        <r>
          <rPr>
            <b/>
            <sz val="9"/>
            <color indexed="81"/>
            <rFont val="Tahoma"/>
            <family val="2"/>
          </rPr>
          <t>DIRECCIÓN MÉDICA:</t>
        </r>
        <r>
          <rPr>
            <sz val="9"/>
            <color indexed="81"/>
            <rFont val="Tahoma"/>
            <family val="2"/>
          </rPr>
          <t xml:space="preserve">
NO SE CUMPLIO LA META DE TIEMPO EL PROCEMDIO DE VALORACIONES FUE DE  30 MIN </t>
        </r>
      </text>
    </comment>
    <comment ref="L53" authorId="2" shapeId="0">
      <text>
        <r>
          <rPr>
            <b/>
            <sz val="9"/>
            <color indexed="81"/>
            <rFont val="Tahoma"/>
            <family val="2"/>
          </rPr>
          <t>COORENFERMERIA:</t>
        </r>
        <r>
          <rPr>
            <sz val="9"/>
            <color indexed="81"/>
            <rFont val="Tahoma"/>
            <family val="2"/>
          </rPr>
          <t xml:space="preserve">
Hay 11 No conformidades relacionadas a la no oportunidad de las valoraciones. Hay 7 ejecutadas y desarrollo 4</t>
        </r>
      </text>
    </comment>
    <comment ref="I54" authorId="1" shapeId="0">
      <text>
        <r>
          <rPr>
            <b/>
            <sz val="9"/>
            <color indexed="81"/>
            <rFont val="Tahoma"/>
            <family val="2"/>
          </rPr>
          <t>DIRECCIÓN MÉDICA:</t>
        </r>
        <r>
          <rPr>
            <sz val="9"/>
            <color indexed="81"/>
            <rFont val="Tahoma"/>
            <family val="2"/>
          </rPr>
          <t xml:space="preserve">
SE GENERO UNA  NO CONFORMIDAD  POR  DEMORA EN VALROACION E MNEUMOLOGIA  MAYOR A  10 DIAS  SIN RESPUESTA DEL DR  ROJAS  NO SE ENCONTRABA EN LA CIUDAD</t>
        </r>
      </text>
    </comment>
    <comment ref="K54" authorId="1" shapeId="0">
      <text>
        <r>
          <rPr>
            <b/>
            <sz val="9"/>
            <color indexed="81"/>
            <rFont val="Tahoma"/>
            <family val="2"/>
          </rPr>
          <t>DIRECCIÓN MÉDICA:</t>
        </r>
        <r>
          <rPr>
            <sz val="9"/>
            <color indexed="81"/>
            <rFont val="Tahoma"/>
            <family val="2"/>
          </rPr>
          <t xml:space="preserve">
se generaron  2  indconformidades  autorizaciones  se  envio  solcitud  directa  a lso auditores  sin gestion  a los  ctc  pro demora del proceso propio de la  eps</t>
        </r>
      </text>
    </comment>
    <comment ref="M54" authorId="4" shapeId="0">
      <text>
        <r>
          <rPr>
            <b/>
            <sz val="9"/>
            <color indexed="81"/>
            <rFont val="Tahoma"/>
            <family val="2"/>
          </rPr>
          <t>Ami:</t>
        </r>
        <r>
          <rPr>
            <sz val="9"/>
            <color indexed="81"/>
            <rFont val="Tahoma"/>
            <family val="2"/>
          </rPr>
          <t xml:space="preserve">
Hay 10 planes de mejora 7 ejecutados y 3 en desarrollo.</t>
        </r>
      </text>
    </comment>
    <comment ref="N54" authorId="2" shapeId="0">
      <text>
        <r>
          <rPr>
            <b/>
            <sz val="9"/>
            <color indexed="81"/>
            <rFont val="Tahoma"/>
            <family val="2"/>
          </rPr>
          <t>COORENFERMERIA:</t>
        </r>
        <r>
          <rPr>
            <sz val="9"/>
            <color indexed="81"/>
            <rFont val="Tahoma"/>
            <family val="2"/>
          </rPr>
          <t xml:space="preserve">
Total de No conformidades 11: Completas 10 en desarrollo 1</t>
        </r>
      </text>
    </comment>
    <comment ref="F56" authorId="0" shapeId="0">
      <text>
        <r>
          <rPr>
            <b/>
            <sz val="9"/>
            <color indexed="81"/>
            <rFont val="Calibri"/>
            <family val="2"/>
          </rPr>
          <t>CAROLINA PEREZ BOLAÑOS:</t>
        </r>
        <r>
          <rPr>
            <sz val="9"/>
            <color indexed="81"/>
            <rFont val="Calibri"/>
            <family val="2"/>
          </rPr>
          <t xml:space="preserve">
Revisión del procedimiento de ingreso del paciente, verificando que se le informe al mismo y su familia y se deje evidencia de:
 * La ubicación en la habitación y en el entorno.                                                                                   
* Los Derechos y Deberes, servicios cubiertos y no cubiertos de acuerdo con el Plan Obligatorio de Salud, planes complementarios y medicamentos.                                                                                             
* Rutinas referentes a horarios y restricciones de visitas y horarios de alimentación.                                                                                       
 * La secuencia de eventos e indicaciones acerca del sitio y del profesional o profesionales que realizarán el tratamiento.                                                                                 
* Medidas de seguridad, incluidos uso de alarmas, timbres de llamado y conducta ante una posible evacuación.                                                                                                                            * Medidas para involucrar al usuario y su familia en los procesos de seguridad de la atención: información, reporte de situaciones anormales, ejemplos de situaciones de riesgo, etc.</t>
        </r>
      </text>
    </comment>
    <comment ref="I58" authorId="1" shapeId="0">
      <text>
        <r>
          <rPr>
            <b/>
            <sz val="9"/>
            <color indexed="81"/>
            <rFont val="Tahoma"/>
            <family val="2"/>
          </rPr>
          <t>DIRECCIÓN MÉDICA:</t>
        </r>
        <r>
          <rPr>
            <sz val="9"/>
            <color indexed="81"/>
            <rFont val="Tahoma"/>
            <family val="2"/>
          </rPr>
          <t xml:space="preserve">
TODOS PASARON POR  ENCIMA DE 4 </t>
        </r>
      </text>
    </comment>
    <comment ref="M59" authorId="4" shapeId="0">
      <text>
        <r>
          <rPr>
            <b/>
            <sz val="9"/>
            <color indexed="81"/>
            <rFont val="Tahoma"/>
            <family val="2"/>
          </rPr>
          <t>Ami:</t>
        </r>
        <r>
          <rPr>
            <sz val="9"/>
            <color indexed="81"/>
            <rFont val="Tahoma"/>
            <family val="2"/>
          </rPr>
          <t xml:space="preserve">
Solo se hicieron 49 encuestas de 234</t>
        </r>
      </text>
    </comment>
    <comment ref="N59" authorId="2" shapeId="0">
      <text>
        <r>
          <rPr>
            <b/>
            <sz val="9"/>
            <color indexed="81"/>
            <rFont val="Tahoma"/>
            <family val="2"/>
          </rPr>
          <t>COORENFERMERIA:</t>
        </r>
        <r>
          <rPr>
            <sz val="9"/>
            <color indexed="81"/>
            <rFont val="Tahoma"/>
            <family val="2"/>
          </rPr>
          <t xml:space="preserve">
Se realizaron 94 de 227 egresos </t>
        </r>
      </text>
    </comment>
    <comment ref="O59" authorId="2" shapeId="0">
      <text>
        <r>
          <rPr>
            <b/>
            <sz val="9"/>
            <color indexed="81"/>
            <rFont val="Tahoma"/>
            <family val="2"/>
          </rPr>
          <t>COORENFERMERIA:</t>
        </r>
        <r>
          <rPr>
            <sz val="9"/>
            <color indexed="81"/>
            <rFont val="Tahoma"/>
            <family val="2"/>
          </rPr>
          <t xml:space="preserve">
Se realizaron 126 encuestas </t>
        </r>
      </text>
    </comment>
    <comment ref="I60" authorId="1" shapeId="0">
      <text>
        <r>
          <rPr>
            <b/>
            <sz val="9"/>
            <color indexed="81"/>
            <rFont val="Tahoma"/>
            <family val="2"/>
          </rPr>
          <t>DIRECCIÓN MÉDICA:</t>
        </r>
        <r>
          <rPr>
            <sz val="9"/>
            <color indexed="81"/>
            <rFont val="Tahoma"/>
            <family val="2"/>
          </rPr>
          <t xml:space="preserve">
se revisaron  28  hc  de las cuales  28 estaban  completas</t>
        </r>
      </text>
    </comment>
    <comment ref="K60" authorId="1" shapeId="0">
      <text>
        <r>
          <rPr>
            <b/>
            <sz val="9"/>
            <color indexed="81"/>
            <rFont val="Tahoma"/>
            <family val="2"/>
          </rPr>
          <t>DIRECCIÓN MÉDICA:</t>
        </r>
        <r>
          <rPr>
            <sz val="9"/>
            <color indexed="81"/>
            <rFont val="Tahoma"/>
            <family val="2"/>
          </rPr>
          <t xml:space="preserve">
SE  EVALUARON  DE LAS  37  HABITRACIONES EN LA  RONDA  13  NO SE LES REALIZO  INVENTARIO</t>
        </r>
      </text>
    </comment>
    <comment ref="L60" authorId="2" shapeId="0">
      <text>
        <r>
          <rPr>
            <b/>
            <sz val="9"/>
            <color indexed="81"/>
            <rFont val="Tahoma"/>
            <family val="2"/>
          </rPr>
          <t>COORENFERMERIA:</t>
        </r>
        <r>
          <rPr>
            <sz val="9"/>
            <color indexed="81"/>
            <rFont val="Tahoma"/>
            <family val="2"/>
          </rPr>
          <t xml:space="preserve">
Se realiza ronda de seguridad y se verifican 37 de los cuales 5 no estaban diligenciados adecuadamente. </t>
        </r>
      </text>
    </comment>
    <comment ref="M60" authorId="4" shapeId="0">
      <text>
        <r>
          <rPr>
            <b/>
            <sz val="9"/>
            <color indexed="81"/>
            <rFont val="Tahoma"/>
            <family val="2"/>
          </rPr>
          <t>Ami:</t>
        </r>
        <r>
          <rPr>
            <sz val="9"/>
            <color indexed="81"/>
            <rFont val="Tahoma"/>
            <family val="2"/>
          </rPr>
          <t xml:space="preserve">
5 FORMATOS NO ESTAN DILIGENCIADOS DE 37</t>
        </r>
      </text>
    </comment>
    <comment ref="N60" authorId="2" shapeId="0">
      <text>
        <r>
          <rPr>
            <b/>
            <sz val="9"/>
            <color indexed="81"/>
            <rFont val="Tahoma"/>
            <family val="2"/>
          </rPr>
          <t>COORENFERMERIA:</t>
        </r>
        <r>
          <rPr>
            <sz val="9"/>
            <color indexed="81"/>
            <rFont val="Tahoma"/>
            <family val="2"/>
          </rPr>
          <t xml:space="preserve">
Se revisaron 20 y estaban diligenciados 20</t>
        </r>
      </text>
    </comment>
    <comment ref="I61" authorId="1" shapeId="0">
      <text>
        <r>
          <rPr>
            <b/>
            <sz val="9"/>
            <color indexed="81"/>
            <rFont val="Tahoma"/>
            <family val="2"/>
          </rPr>
          <t>DIRECCIÓN MÉDICA:</t>
        </r>
        <r>
          <rPr>
            <sz val="9"/>
            <color indexed="81"/>
            <rFont val="Tahoma"/>
            <family val="2"/>
          </rPr>
          <t xml:space="preserve">
NO SE  DETECTO NINGUN GASO</t>
        </r>
      </text>
    </comment>
    <comment ref="F62" authorId="0" shapeId="0">
      <text>
        <r>
          <rPr>
            <b/>
            <sz val="9"/>
            <color indexed="81"/>
            <rFont val="Calibri"/>
            <family val="2"/>
          </rPr>
          <t>CAROLINA PEREZ BOLAÑOS:</t>
        </r>
        <r>
          <rPr>
            <sz val="9"/>
            <color indexed="81"/>
            <rFont val="Calibri"/>
            <family val="2"/>
          </rPr>
          <t xml:space="preserve">
Estándar 43. Código (AsGEJ4): La organización tiene Estandarizado un proceso específico para identificación de víctimas de maltrato infantil, abuso sexual o violencia intrafamiliar. Define y adopta criterios para su abordaje y manejo inicial, notificación a los entes y/o autoridades pertinentes, seguimiento y consejería psicológica y espiritual (atendiendo sus creencias religiosas).</t>
        </r>
      </text>
    </comment>
    <comment ref="I62" authorId="1" shapeId="0">
      <text>
        <r>
          <rPr>
            <b/>
            <sz val="9"/>
            <color indexed="81"/>
            <rFont val="Tahoma"/>
            <family val="2"/>
          </rPr>
          <t>DIRECCIÓN MÉDICA:</t>
        </r>
        <r>
          <rPr>
            <sz val="9"/>
            <color indexed="81"/>
            <rFont val="Tahoma"/>
            <family val="2"/>
          </rPr>
          <t xml:space="preserve">
DOS  DOCUMENTOS  ADOPTADOS  DEL MINISTERIO PENDEINTE  APROBACIÓN</t>
        </r>
      </text>
    </comment>
    <comment ref="I63" authorId="1" shapeId="0">
      <text>
        <r>
          <rPr>
            <b/>
            <sz val="9"/>
            <color indexed="81"/>
            <rFont val="Tahoma"/>
            <family val="2"/>
          </rPr>
          <t>DIRECCIÓN MÉDICA:</t>
        </r>
        <r>
          <rPr>
            <sz val="9"/>
            <color indexed="81"/>
            <rFont val="Tahoma"/>
            <family val="2"/>
          </rPr>
          <t xml:space="preserve">
SE  PROGRMO PAR A EL  11 DE MARZO </t>
        </r>
      </text>
    </comment>
    <comment ref="L63" authorId="2" shapeId="0">
      <text>
        <r>
          <rPr>
            <b/>
            <sz val="9"/>
            <color indexed="81"/>
            <rFont val="Tahoma"/>
            <family val="2"/>
          </rPr>
          <t>COORENFERMERIA:</t>
        </r>
        <r>
          <rPr>
            <sz val="9"/>
            <color indexed="81"/>
            <rFont val="Tahoma"/>
            <family val="2"/>
          </rPr>
          <t xml:space="preserve">
Solo asistieron 13 de 20 que debian asistir </t>
        </r>
      </text>
    </comment>
    <comment ref="I65" authorId="1" shapeId="0">
      <text>
        <r>
          <rPr>
            <b/>
            <sz val="9"/>
            <color indexed="81"/>
            <rFont val="Tahoma"/>
            <family val="2"/>
          </rPr>
          <t>DIRECCIÓN MÉDICA:</t>
        </r>
        <r>
          <rPr>
            <sz val="9"/>
            <color indexed="81"/>
            <rFont val="Tahoma"/>
            <family val="2"/>
          </rPr>
          <t xml:space="preserve">
NO SE IDENTIFICO  NINGUN  EVENTO </t>
        </r>
      </text>
    </comment>
    <comment ref="I66" authorId="1" shapeId="0">
      <text>
        <r>
          <rPr>
            <b/>
            <sz val="9"/>
            <color indexed="81"/>
            <rFont val="Tahoma"/>
            <family val="2"/>
          </rPr>
          <t>DIRECCIÓN MÉDICA:</t>
        </r>
        <r>
          <rPr>
            <sz val="9"/>
            <color indexed="81"/>
            <rFont val="Tahoma"/>
            <family val="2"/>
          </rPr>
          <t xml:space="preserve">
NO SE IDENTIFICARON EVENTOS </t>
        </r>
      </text>
    </comment>
    <comment ref="L66" authorId="4" shapeId="0">
      <text>
        <r>
          <rPr>
            <b/>
            <sz val="9"/>
            <color indexed="81"/>
            <rFont val="Tahoma"/>
            <family val="2"/>
          </rPr>
          <t>Ami:</t>
        </r>
        <r>
          <rPr>
            <sz val="9"/>
            <color indexed="81"/>
            <rFont val="Tahoma"/>
            <family val="2"/>
          </rPr>
          <t xml:space="preserve">
Se evidencian 3 no conformidades en desarrollo</t>
        </r>
      </text>
    </comment>
    <comment ref="I67" authorId="1" shapeId="0">
      <text>
        <r>
          <rPr>
            <b/>
            <sz val="9"/>
            <color indexed="81"/>
            <rFont val="Tahoma"/>
            <family val="2"/>
          </rPr>
          <t>DIRECCIÓN MÉDICA:</t>
        </r>
        <r>
          <rPr>
            <sz val="9"/>
            <color indexed="81"/>
            <rFont val="Tahoma"/>
            <family val="2"/>
          </rPr>
          <t xml:space="preserve">
NO SE IDENTIFICARON EVENTOS</t>
        </r>
      </text>
    </comment>
    <comment ref="N67" authorId="2" shapeId="0">
      <text>
        <r>
          <rPr>
            <b/>
            <sz val="9"/>
            <color indexed="81"/>
            <rFont val="Tahoma"/>
            <family val="2"/>
          </rPr>
          <t>COORENFERMERIA:</t>
        </r>
        <r>
          <rPr>
            <sz val="9"/>
            <color indexed="81"/>
            <rFont val="Tahoma"/>
            <family val="2"/>
          </rPr>
          <t xml:space="preserve">
Total de No conformidades 3: 2 Completas y 1 en atrasada</t>
        </r>
      </text>
    </comment>
    <comment ref="I68" authorId="1" shapeId="0">
      <text>
        <r>
          <rPr>
            <b/>
            <sz val="9"/>
            <color indexed="81"/>
            <rFont val="Tahoma"/>
            <family val="2"/>
          </rPr>
          <t>DIRECCIÓN MÉDICA:</t>
        </r>
        <r>
          <rPr>
            <sz val="9"/>
            <color indexed="81"/>
            <rFont val="Tahoma"/>
            <family val="2"/>
          </rPr>
          <t xml:space="preserve">
COMITÉ  COMPLETO</t>
        </r>
      </text>
    </comment>
    <comment ref="F69" authorId="0" shapeId="0">
      <text>
        <r>
          <rPr>
            <b/>
            <sz val="9"/>
            <color indexed="81"/>
            <rFont val="Calibri"/>
            <family val="2"/>
          </rPr>
          <t>CAROLINA PEREZ BOLAÑOS:</t>
        </r>
        <r>
          <rPr>
            <sz val="9"/>
            <color indexed="81"/>
            <rFont val="Calibri"/>
            <family val="2"/>
          </rPr>
          <t xml:space="preserve">
Revisar las quías  existentes para verificar  si se establecen  criterios de preparación  explícitos previo a la realización de una intervención intrahospitalaria o previa realización de una ayuda diagnóstica que requiera preparación. Estas guías deben contemplar los controles de identificación redundante, los riesgos de acuerdo con la condición del paciente y la priorización de aquellos casos que lo ameriten.</t>
        </r>
      </text>
    </comment>
    <comment ref="I70" authorId="1" shapeId="0">
      <text>
        <r>
          <rPr>
            <b/>
            <sz val="9"/>
            <color indexed="81"/>
            <rFont val="Tahoma"/>
            <family val="2"/>
          </rPr>
          <t>DIRECCIÓN MÉDICA:</t>
        </r>
        <r>
          <rPr>
            <sz val="9"/>
            <color indexed="81"/>
            <rFont val="Tahoma"/>
            <family val="2"/>
          </rPr>
          <t xml:space="preserve">
NO SE REALIZO  CAPACITACIÓN AL RESPECTO</t>
        </r>
      </text>
    </comment>
    <comment ref="L70" authorId="2" shapeId="0">
      <text>
        <r>
          <rPr>
            <b/>
            <sz val="9"/>
            <color indexed="81"/>
            <rFont val="Tahoma"/>
            <family val="2"/>
          </rPr>
          <t>COORENFERMERIA:</t>
        </r>
        <r>
          <rPr>
            <sz val="9"/>
            <color indexed="81"/>
            <rFont val="Tahoma"/>
            <family val="2"/>
          </rPr>
          <t xml:space="preserve">
Debian asistir 20, solo fueron 20</t>
        </r>
      </text>
    </comment>
    <comment ref="I72" authorId="1" shapeId="0">
      <text>
        <r>
          <rPr>
            <b/>
            <sz val="9"/>
            <color indexed="81"/>
            <rFont val="Tahoma"/>
            <family val="2"/>
          </rPr>
          <t>DIRECCIÓN MÉDICA:</t>
        </r>
        <r>
          <rPr>
            <sz val="9"/>
            <color indexed="81"/>
            <rFont val="Tahoma"/>
            <family val="2"/>
          </rPr>
          <t xml:space="preserve">
NO SE CANCELARON PACIENTES  POR QUE NO SE SOLCITARON PROCEDIMIENTOS EN ENERO </t>
        </r>
      </text>
    </comment>
    <comment ref="L74" authorId="4" shapeId="0">
      <text>
        <r>
          <rPr>
            <b/>
            <sz val="9"/>
            <color indexed="81"/>
            <rFont val="Tahoma"/>
            <family val="2"/>
          </rPr>
          <t>Ami:</t>
        </r>
        <r>
          <rPr>
            <sz val="9"/>
            <color indexed="81"/>
            <rFont val="Tahoma"/>
            <family val="2"/>
          </rPr>
          <t xml:space="preserve">
Hay dos no conformidades una  ejecutada y la otra en desarrolo</t>
        </r>
      </text>
    </comment>
    <comment ref="I75" authorId="1" shapeId="0">
      <text>
        <r>
          <rPr>
            <b/>
            <sz val="9"/>
            <color indexed="81"/>
            <rFont val="Tahoma"/>
            <family val="2"/>
          </rPr>
          <t>DIRECCIÓN MÉDICA:</t>
        </r>
        <r>
          <rPr>
            <sz val="9"/>
            <color indexed="81"/>
            <rFont val="Tahoma"/>
            <family val="2"/>
          </rPr>
          <t xml:space="preserve">
NO SE GENERARON  N CONFORMIDADES</t>
        </r>
      </text>
    </comment>
    <comment ref="F77" authorId="0" shapeId="0">
      <text>
        <r>
          <rPr>
            <b/>
            <sz val="9"/>
            <color indexed="81"/>
            <rFont val="Calibri"/>
            <family val="2"/>
          </rPr>
          <t>CAROLINA PEREZ BOLAÑOS:</t>
        </r>
        <r>
          <rPr>
            <sz val="9"/>
            <color indexed="81"/>
            <rFont val="Calibri"/>
            <family val="2"/>
          </rPr>
          <t xml:space="preserve">
* Verificar que los procesos inherentes al cuidado y tratamiento desde el ingreso del paciente, están planeados teniendo en cuenta las guías de práctica clínica basadas en la evidencia que la organización ha desarrollado, adoptado o adaptado. Los protocolos y los procedimientos definidos por todos los servicios, se articulan con los procesos de cuidado y tratamiento de la atención en salud.</t>
        </r>
      </text>
    </comment>
    <comment ref="I77" authorId="1" shapeId="0">
      <text>
        <r>
          <rPr>
            <b/>
            <sz val="9"/>
            <color indexed="81"/>
            <rFont val="Tahoma"/>
            <family val="2"/>
          </rPr>
          <t>DIRECCIÓN MÉDICA:</t>
        </r>
        <r>
          <rPr>
            <sz val="9"/>
            <color indexed="81"/>
            <rFont val="Tahoma"/>
            <family val="2"/>
          </rPr>
          <t xml:space="preserve">
UN DOCUMENTO GENERADO Y  TERMINADO </t>
        </r>
      </text>
    </comment>
    <comment ref="L78" authorId="2" shapeId="0">
      <text>
        <r>
          <rPr>
            <b/>
            <sz val="9"/>
            <color indexed="81"/>
            <rFont val="Tahoma"/>
            <family val="2"/>
          </rPr>
          <t>COORENFERMERIA:</t>
        </r>
        <r>
          <rPr>
            <sz val="9"/>
            <color indexed="81"/>
            <rFont val="Tahoma"/>
            <family val="2"/>
          </rPr>
          <t xml:space="preserve">
Se realiza capacitación de seguridad del paciente, prevención de flebitis, caídas </t>
        </r>
      </text>
    </comment>
    <comment ref="I81" authorId="1" shapeId="0">
      <text>
        <r>
          <rPr>
            <b/>
            <sz val="9"/>
            <color indexed="81"/>
            <rFont val="Tahoma"/>
            <family val="2"/>
          </rPr>
          <t>DIRECCIÓN MÉDICA:</t>
        </r>
        <r>
          <rPr>
            <sz val="9"/>
            <color indexed="81"/>
            <rFont val="Tahoma"/>
            <family val="2"/>
          </rPr>
          <t xml:space="preserve">
SE PRESENTARON  UNA  FLEBITIS MECANICA  Y  UNA  DOS CAIDAS</t>
        </r>
      </text>
    </comment>
    <comment ref="L81" authorId="2" shapeId="0">
      <text>
        <r>
          <rPr>
            <b/>
            <sz val="9"/>
            <color indexed="81"/>
            <rFont val="Tahoma"/>
            <family val="2"/>
          </rPr>
          <t>COORENFERMERIA:</t>
        </r>
        <r>
          <rPr>
            <sz val="9"/>
            <color indexed="81"/>
            <rFont val="Tahoma"/>
            <family val="2"/>
          </rPr>
          <t xml:space="preserve">
Se presentaron 4 eventos, caída, administración errada de medicamentos, autoretiro. </t>
        </r>
      </text>
    </comment>
    <comment ref="M81" authorId="4" shapeId="0">
      <text>
        <r>
          <rPr>
            <b/>
            <sz val="9"/>
            <color indexed="81"/>
            <rFont val="Tahoma"/>
            <family val="2"/>
          </rPr>
          <t>Ami:</t>
        </r>
        <r>
          <rPr>
            <sz val="9"/>
            <color indexed="81"/>
            <rFont val="Tahoma"/>
            <family val="2"/>
          </rPr>
          <t xml:space="preserve">
No se presentaron eventos adversos</t>
        </r>
      </text>
    </comment>
    <comment ref="O81" authorId="2" shapeId="0">
      <text>
        <r>
          <rPr>
            <b/>
            <sz val="9"/>
            <color indexed="81"/>
            <rFont val="Tahoma"/>
            <family val="2"/>
          </rPr>
          <t>COORENFERMERIA:</t>
        </r>
        <r>
          <rPr>
            <sz val="9"/>
            <color indexed="81"/>
            <rFont val="Tahoma"/>
            <family val="2"/>
          </rPr>
          <t xml:space="preserve">
Se presentaron 5:  4 flebitis y una caida </t>
        </r>
      </text>
    </comment>
    <comment ref="I84" authorId="1" shapeId="0">
      <text>
        <r>
          <rPr>
            <b/>
            <sz val="9"/>
            <color indexed="81"/>
            <rFont val="Tahoma"/>
            <family val="2"/>
          </rPr>
          <t>DIRECCIÓN MÉDICA:</t>
        </r>
        <r>
          <rPr>
            <sz val="9"/>
            <color indexed="81"/>
            <rFont val="Tahoma"/>
            <family val="2"/>
          </rPr>
          <t xml:space="preserve">
NO SE GENERARON </t>
        </r>
      </text>
    </comment>
    <comment ref="L84" authorId="4" shapeId="0">
      <text>
        <r>
          <rPr>
            <b/>
            <sz val="9"/>
            <color indexed="81"/>
            <rFont val="Tahoma"/>
            <family val="2"/>
          </rPr>
          <t>Ami:</t>
        </r>
        <r>
          <rPr>
            <sz val="9"/>
            <color indexed="81"/>
            <rFont val="Tahoma"/>
            <family val="2"/>
          </rPr>
          <t xml:space="preserve">
Se evidencia 9 No conformidades con relacion  los eventos adversos y mecanismos preventivos para evitar estos eventos, hay 6 ejecutados y 3 en desarrollo</t>
        </r>
      </text>
    </comment>
    <comment ref="I85" authorId="1" shapeId="0">
      <text>
        <r>
          <rPr>
            <b/>
            <sz val="9"/>
            <color indexed="81"/>
            <rFont val="Tahoma"/>
            <family val="2"/>
          </rPr>
          <t>DIRECCIÓN MÉDICA:</t>
        </r>
        <r>
          <rPr>
            <sz val="9"/>
            <color indexed="81"/>
            <rFont val="Tahoma"/>
            <family val="2"/>
          </rPr>
          <t xml:space="preserve">
NO SE  GENERARON</t>
        </r>
      </text>
    </comment>
    <comment ref="M85" authorId="4" shapeId="0">
      <text>
        <r>
          <rPr>
            <b/>
            <sz val="9"/>
            <color indexed="81"/>
            <rFont val="Tahoma"/>
            <family val="2"/>
          </rPr>
          <t>Ami:</t>
        </r>
        <r>
          <rPr>
            <sz val="9"/>
            <color indexed="81"/>
            <rFont val="Tahoma"/>
            <family val="2"/>
          </rPr>
          <t xml:space="preserve">
Son 10 planes de mejora hay 8 ejecutados y 2 en desarrollo</t>
        </r>
      </text>
    </comment>
    <comment ref="N85" authorId="2" shapeId="0">
      <text>
        <r>
          <rPr>
            <b/>
            <sz val="9"/>
            <color indexed="81"/>
            <rFont val="Tahoma"/>
            <family val="2"/>
          </rPr>
          <t>COORENFERMERIA:</t>
        </r>
        <r>
          <rPr>
            <sz val="9"/>
            <color indexed="81"/>
            <rFont val="Tahoma"/>
            <family val="2"/>
          </rPr>
          <t xml:space="preserve">
Total de no conformidades 10: 10 ejecutadas</t>
        </r>
      </text>
    </comment>
    <comment ref="O85" authorId="2" shapeId="0">
      <text>
        <r>
          <rPr>
            <b/>
            <sz val="9"/>
            <color indexed="81"/>
            <rFont val="Tahoma"/>
            <family val="2"/>
          </rPr>
          <t>COORENFERMERIA:</t>
        </r>
        <r>
          <rPr>
            <sz val="9"/>
            <color indexed="81"/>
            <rFont val="Tahoma"/>
            <family val="2"/>
          </rPr>
          <t xml:space="preserve">
Hay 12, 10 ejecutados y 2 en desarrollo</t>
        </r>
      </text>
    </comment>
    <comment ref="F87" authorId="0" shapeId="0">
      <text>
        <r>
          <rPr>
            <b/>
            <sz val="9"/>
            <color indexed="81"/>
            <rFont val="Calibri"/>
            <family val="2"/>
          </rPr>
          <t>CAROLINA PEREZ BOLAÑOS:</t>
        </r>
        <r>
          <rPr>
            <sz val="9"/>
            <color indexed="81"/>
            <rFont val="Calibri"/>
            <family val="2"/>
          </rPr>
          <t xml:space="preserve">
Incluye los procesos de ingreso del usuario a los servicios intrahospitalarios, garantizando la capacidad de identificar, desde el momento mismo del ingreso, si el paciente requiere técnicas especiales de aislamiento de acuerdo con su patología. Dicho proceso, garantiza que todas las personas que tengan contacto directo con pacientes en condiciones de aislamiento deben recibir capacitación y /o entrenamiento para minimizar los riesgos a los usuarios; esto incluye equipo de salud, personal en práctica formativa, docentes e investigadores, entre otros. La implementación vela a lo largo del proceso, por la dignidad del paciente y garantiza el tratamiento necesario que requiera.</t>
        </r>
      </text>
    </comment>
    <comment ref="I87" authorId="1" shapeId="0">
      <text>
        <r>
          <rPr>
            <b/>
            <sz val="9"/>
            <color indexed="81"/>
            <rFont val="Tahoma"/>
            <family val="2"/>
          </rPr>
          <t>DIRECCIÓN MÉDICA:</t>
        </r>
        <r>
          <rPr>
            <sz val="9"/>
            <color indexed="81"/>
            <rFont val="Tahoma"/>
            <family val="2"/>
          </rPr>
          <t xml:space="preserve">
DOCUMENTO  TERMINADO 
</t>
        </r>
      </text>
    </comment>
    <comment ref="I88" authorId="1" shapeId="0">
      <text>
        <r>
          <rPr>
            <b/>
            <sz val="9"/>
            <color indexed="81"/>
            <rFont val="Tahoma"/>
            <family val="2"/>
          </rPr>
          <t>DIRECCIÓN MÉDICA:</t>
        </r>
        <r>
          <rPr>
            <sz val="9"/>
            <color indexed="81"/>
            <rFont val="Tahoma"/>
            <family val="2"/>
          </rPr>
          <t xml:space="preserve">
NO SE REALIZARON CAPACITACONES  SOBRE ESTE TEMA</t>
        </r>
      </text>
    </comment>
    <comment ref="L88" authorId="4" shapeId="0">
      <text>
        <r>
          <rPr>
            <b/>
            <sz val="9"/>
            <color indexed="81"/>
            <rFont val="Tahoma"/>
            <family val="2"/>
          </rPr>
          <t>Ami:</t>
        </r>
        <r>
          <rPr>
            <sz val="9"/>
            <color indexed="81"/>
            <rFont val="Tahoma"/>
            <family val="2"/>
          </rPr>
          <t xml:space="preserve">
Se dio capacitacion a 14 de 20 personas </t>
        </r>
      </text>
    </comment>
    <comment ref="I90" authorId="1" shapeId="0">
      <text>
        <r>
          <rPr>
            <b/>
            <sz val="9"/>
            <color indexed="81"/>
            <rFont val="Tahoma"/>
            <family val="2"/>
          </rPr>
          <t>DIRECCIÓN MÉDICA:</t>
        </r>
        <r>
          <rPr>
            <sz val="9"/>
            <color indexed="81"/>
            <rFont val="Tahoma"/>
            <family val="2"/>
          </rPr>
          <t xml:space="preserve">
NO SE PERESENTO NINGUNA  INFECCIÓN</t>
        </r>
      </text>
    </comment>
    <comment ref="M90" authorId="4" shapeId="0">
      <text>
        <r>
          <rPr>
            <b/>
            <sz val="9"/>
            <color indexed="81"/>
            <rFont val="Tahoma"/>
            <family val="2"/>
          </rPr>
          <t>Ami:</t>
        </r>
        <r>
          <rPr>
            <sz val="9"/>
            <color indexed="81"/>
            <rFont val="Tahoma"/>
            <family val="2"/>
          </rPr>
          <t xml:space="preserve">
Se presentaron 5 infecciones</t>
        </r>
      </text>
    </comment>
    <comment ref="N90" authorId="2" shapeId="0">
      <text>
        <r>
          <rPr>
            <b/>
            <sz val="9"/>
            <color indexed="81"/>
            <rFont val="Tahoma"/>
            <family val="2"/>
          </rPr>
          <t>COORENFERMERIA:</t>
        </r>
        <r>
          <rPr>
            <sz val="9"/>
            <color indexed="81"/>
            <rFont val="Tahoma"/>
            <family val="2"/>
          </rPr>
          <t xml:space="preserve">
Solo se presento una infeccion</t>
        </r>
      </text>
    </comment>
    <comment ref="O90" authorId="2" shapeId="0">
      <text>
        <r>
          <rPr>
            <b/>
            <sz val="9"/>
            <color indexed="81"/>
            <rFont val="Tahoma"/>
            <family val="2"/>
          </rPr>
          <t>COORENFERMERIA:</t>
        </r>
        <r>
          <rPr>
            <sz val="9"/>
            <color indexed="81"/>
            <rFont val="Tahoma"/>
            <family val="2"/>
          </rPr>
          <t xml:space="preserve">
Hasta la fecha se han presentado  2 flebitis infecciosa </t>
        </r>
      </text>
    </comment>
    <comment ref="L92" authorId="4" shapeId="0">
      <text>
        <r>
          <rPr>
            <b/>
            <sz val="9"/>
            <color indexed="81"/>
            <rFont val="Tahoma"/>
            <family val="2"/>
          </rPr>
          <t>Ami:</t>
        </r>
        <r>
          <rPr>
            <sz val="9"/>
            <color indexed="81"/>
            <rFont val="Tahoma"/>
            <family val="2"/>
          </rPr>
          <t xml:space="preserve">
Hay dos no conformidades ejecutadas</t>
        </r>
      </text>
    </comment>
    <comment ref="I93" authorId="1" shapeId="0">
      <text>
        <r>
          <rPr>
            <b/>
            <sz val="9"/>
            <color indexed="81"/>
            <rFont val="Tahoma"/>
            <family val="2"/>
          </rPr>
          <t>DIRECCIÓN MÉDICA:</t>
        </r>
        <r>
          <rPr>
            <sz val="9"/>
            <color indexed="81"/>
            <rFont val="Tahoma"/>
            <family val="2"/>
          </rPr>
          <t xml:space="preserve">
NOS E GEENRARON NO CONFORMIDADES</t>
        </r>
      </text>
    </comment>
    <comment ref="N93" authorId="2" shapeId="0">
      <text>
        <r>
          <rPr>
            <b/>
            <sz val="9"/>
            <color indexed="81"/>
            <rFont val="Tahoma"/>
            <family val="2"/>
          </rPr>
          <t>COORENFERMERIA:</t>
        </r>
        <r>
          <rPr>
            <sz val="9"/>
            <color indexed="81"/>
            <rFont val="Tahoma"/>
            <family val="2"/>
          </rPr>
          <t xml:space="preserve">
Total No conformidades 7: 4 Ejecutadas y 3 en desarrollo</t>
        </r>
      </text>
    </comment>
    <comment ref="I95" authorId="1" shapeId="0">
      <text>
        <r>
          <rPr>
            <b/>
            <sz val="9"/>
            <color indexed="81"/>
            <rFont val="Tahoma"/>
            <family val="2"/>
          </rPr>
          <t>DIRECCIÓN MÉDICA:</t>
        </r>
        <r>
          <rPr>
            <sz val="9"/>
            <color indexed="81"/>
            <rFont val="Tahoma"/>
            <family val="2"/>
          </rPr>
          <t xml:space="preserve">
LS  GUIAS  ESTAN ACTUALIZADAS  Y  EN  TODOS  LOS COMPUTADORES</t>
        </r>
      </text>
    </comment>
    <comment ref="I96" authorId="1" shapeId="0">
      <text>
        <r>
          <rPr>
            <b/>
            <sz val="9"/>
            <color indexed="81"/>
            <rFont val="Tahoma"/>
            <family val="2"/>
          </rPr>
          <t>DIRECCIÓN MÉDICA:</t>
        </r>
        <r>
          <rPr>
            <sz val="9"/>
            <color indexed="81"/>
            <rFont val="Tahoma"/>
            <family val="2"/>
          </rPr>
          <t xml:space="preserve">
NO SE REALIZARON </t>
        </r>
      </text>
    </comment>
    <comment ref="I98" authorId="1" shapeId="0">
      <text>
        <r>
          <rPr>
            <b/>
            <sz val="9"/>
            <color indexed="81"/>
            <rFont val="Tahoma"/>
            <family val="2"/>
          </rPr>
          <t>DIRECCIÓN MÉDICA:</t>
        </r>
        <r>
          <rPr>
            <sz val="9"/>
            <color indexed="81"/>
            <rFont val="Tahoma"/>
            <family val="2"/>
          </rPr>
          <t xml:space="preserve">
UNA FLEBITIS  Y 2  CAIDAS</t>
        </r>
      </text>
    </comment>
    <comment ref="O98" authorId="2" shapeId="0">
      <text>
        <r>
          <rPr>
            <b/>
            <sz val="9"/>
            <color indexed="81"/>
            <rFont val="Tahoma"/>
            <family val="2"/>
          </rPr>
          <t>COORENFERMERIA:</t>
        </r>
        <r>
          <rPr>
            <sz val="9"/>
            <color indexed="81"/>
            <rFont val="Tahoma"/>
            <family val="2"/>
          </rPr>
          <t xml:space="preserve">
Se presentaron 5 eventos adversos. 4 flebitis y una caida </t>
        </r>
      </text>
    </comment>
    <comment ref="I100" authorId="1" shapeId="0">
      <text>
        <r>
          <rPr>
            <b/>
            <sz val="9"/>
            <color indexed="81"/>
            <rFont val="Tahoma"/>
            <family val="2"/>
          </rPr>
          <t>DIRECCIÓN MÉDICA:</t>
        </r>
        <r>
          <rPr>
            <sz val="9"/>
            <color indexed="81"/>
            <rFont val="Tahoma"/>
            <family val="2"/>
          </rPr>
          <t xml:space="preserve">
</t>
        </r>
      </text>
    </comment>
    <comment ref="M101" authorId="4" shapeId="0">
      <text>
        <r>
          <rPr>
            <b/>
            <sz val="9"/>
            <color indexed="81"/>
            <rFont val="Tahoma"/>
            <family val="2"/>
          </rPr>
          <t>Ami:</t>
        </r>
        <r>
          <rPr>
            <sz val="9"/>
            <color indexed="81"/>
            <rFont val="Tahoma"/>
            <family val="2"/>
          </rPr>
          <t xml:space="preserve">
10 planes de mejora 8 ejecutados y dos en desarrollo</t>
        </r>
      </text>
    </comment>
    <comment ref="N102" authorId="2" shapeId="0">
      <text>
        <r>
          <rPr>
            <b/>
            <sz val="9"/>
            <color indexed="81"/>
            <rFont val="Tahoma"/>
            <family val="2"/>
          </rPr>
          <t>COORENFERMERIA:</t>
        </r>
        <r>
          <rPr>
            <sz val="9"/>
            <color indexed="81"/>
            <rFont val="Tahoma"/>
            <family val="2"/>
          </rPr>
          <t xml:space="preserve">
Total de planes de mejora 10 y todos estan ejecutados </t>
        </r>
      </text>
    </comment>
    <comment ref="O102" authorId="2" shapeId="0">
      <text>
        <r>
          <rPr>
            <b/>
            <sz val="9"/>
            <color indexed="81"/>
            <rFont val="Tahoma"/>
            <family val="2"/>
          </rPr>
          <t>COORENFERMERIA:</t>
        </r>
        <r>
          <rPr>
            <sz val="9"/>
            <color indexed="81"/>
            <rFont val="Tahoma"/>
            <family val="2"/>
          </rPr>
          <t xml:space="preserve">
Hay 11 planes de mejora, 10 ejecutados y 1 en desarrollo </t>
        </r>
      </text>
    </comment>
    <comment ref="F104" authorId="3" shapeId="0">
      <text>
        <r>
          <rPr>
            <b/>
            <sz val="9"/>
            <color indexed="81"/>
            <rFont val="Calibri"/>
            <family val="2"/>
          </rPr>
          <t>Carolina Pérez:</t>
        </r>
        <r>
          <rPr>
            <sz val="9"/>
            <color indexed="81"/>
            <rFont val="Calibri"/>
            <family val="2"/>
          </rPr>
          <t xml:space="preserve">
Incluir dentro del proceso de planeación para la atención, la implementación, practica  y seguimiento  de los  exámenes y procedimientos  para  la  consecución de los  resultados;  garantizando la comunicación oportuna de los resultados, la correlación entre los resultados de exámenes y procedimientos, y las decisiones de carácter clínico; asi mismo,  debe evidenciar los mecanismos de alarma para resultados críticos.                                                                                                                                                              En el laboratorio clínico, se garantiza que los procesos para la toma de muestras están basados en evidencia y son revisados y ajustados periódicamente con base en nueva evidencia.</t>
        </r>
      </text>
    </comment>
    <comment ref="I104" authorId="1" shapeId="0">
      <text>
        <r>
          <rPr>
            <b/>
            <sz val="9"/>
            <color indexed="81"/>
            <rFont val="Tahoma"/>
            <family val="2"/>
          </rPr>
          <t>DIRECCIÓN MÉDICA:</t>
        </r>
        <r>
          <rPr>
            <sz val="9"/>
            <color indexed="81"/>
            <rFont val="Tahoma"/>
            <family val="2"/>
          </rPr>
          <t xml:space="preserve">
NO SE  APORBARON  NI SE  GENRARON  DOCUMENTOS</t>
        </r>
      </text>
    </comment>
    <comment ref="I105" authorId="1" shapeId="0">
      <text>
        <r>
          <rPr>
            <b/>
            <sz val="9"/>
            <color indexed="81"/>
            <rFont val="Tahoma"/>
            <family val="2"/>
          </rPr>
          <t>DIRECCIÓN MÉDICA:</t>
        </r>
        <r>
          <rPr>
            <sz val="9"/>
            <color indexed="81"/>
            <rFont val="Tahoma"/>
            <family val="2"/>
          </rPr>
          <t xml:space="preserve">
O SE REALIZARON CAPACITACIONES  AL  RESPECTO</t>
        </r>
      </text>
    </comment>
    <comment ref="N105" authorId="2" shapeId="0">
      <text>
        <r>
          <rPr>
            <b/>
            <sz val="9"/>
            <color indexed="81"/>
            <rFont val="Tahoma"/>
            <family val="2"/>
          </rPr>
          <t>COORENFERMERIA:</t>
        </r>
        <r>
          <rPr>
            <sz val="9"/>
            <color indexed="81"/>
            <rFont val="Tahoma"/>
            <family val="2"/>
          </rPr>
          <t xml:space="preserve">
</t>
        </r>
      </text>
    </comment>
    <comment ref="I108" authorId="1" shapeId="0">
      <text>
        <r>
          <rPr>
            <b/>
            <sz val="9"/>
            <color indexed="81"/>
            <rFont val="Tahoma"/>
            <family val="2"/>
          </rPr>
          <t>DIRECCIÓN MÉDICA:
NO SE GENERARON</t>
        </r>
      </text>
    </comment>
    <comment ref="L108" authorId="4" shapeId="0">
      <text>
        <r>
          <rPr>
            <b/>
            <sz val="9"/>
            <color indexed="81"/>
            <rFont val="Tahoma"/>
            <family val="2"/>
          </rPr>
          <t>Ami:</t>
        </r>
        <r>
          <rPr>
            <sz val="9"/>
            <color indexed="81"/>
            <rFont val="Tahoma"/>
            <family val="2"/>
          </rPr>
          <t xml:space="preserve">
Hay una no conformidad en desarrollo</t>
        </r>
      </text>
    </comment>
    <comment ref="F111" authorId="0" shapeId="0">
      <text>
        <r>
          <rPr>
            <b/>
            <sz val="9"/>
            <color indexed="81"/>
            <rFont val="Calibri"/>
            <family val="2"/>
          </rPr>
          <t>CAROLINA PEREZ BOLAÑOS:</t>
        </r>
        <r>
          <rPr>
            <sz val="9"/>
            <color indexed="81"/>
            <rFont val="Calibri"/>
            <family val="2"/>
          </rPr>
          <t xml:space="preserve">
Revisar el procedimiento de atención al usuario, verificando:                                                                                
 * Que de acuerdo con las necesidades para la prevención de enfermedades y la promoción de la salud, se informa al paciente acerca de los esfuerzos conjuntos para el manejo de su enfermedad y, junto con el usuario, se presenta un plan para las actividades correspondientes.                                                                                                                                  
* Que se asegura que las intervenciones de información y desarrollo de competencias son documentadas, ejecutadas y evaluadas, incluida la evaluación de los resultados obtenidos en relación con los resultados esperados.                                                                            * Que se asegura que los usuarios, los familiares, el personal y los visitantes tienen acceso a la información sobre estrategias de prevención de enfermedades y actividades de promoción de la salud.</t>
        </r>
      </text>
    </comment>
    <comment ref="I111" authorId="1" shapeId="0">
      <text>
        <r>
          <rPr>
            <b/>
            <sz val="9"/>
            <color indexed="81"/>
            <rFont val="Tahoma"/>
            <family val="2"/>
          </rPr>
          <t>DIRECCIÓN MÉDICA:</t>
        </r>
        <r>
          <rPr>
            <sz val="9"/>
            <color indexed="81"/>
            <rFont val="Tahoma"/>
            <family val="2"/>
          </rPr>
          <t xml:space="preserve">
EL DOCUMENTO ESTA  TERMINADO  Y APROBADO  INCLUIDO DENTRO DEL  PROCESO DE EGRESO </t>
        </r>
      </text>
    </comment>
    <comment ref="O114" authorId="2" shapeId="0">
      <text>
        <r>
          <rPr>
            <b/>
            <sz val="9"/>
            <color indexed="81"/>
            <rFont val="Tahoma"/>
            <family val="2"/>
          </rPr>
          <t>COORENFERMERIA:</t>
        </r>
        <r>
          <rPr>
            <sz val="9"/>
            <color indexed="81"/>
            <rFont val="Tahoma"/>
            <family val="2"/>
          </rPr>
          <t xml:space="preserve">
No enviaron el reporte de calidad</t>
        </r>
      </text>
    </comment>
    <comment ref="L117" authorId="4" shapeId="0">
      <text>
        <r>
          <rPr>
            <b/>
            <sz val="9"/>
            <color indexed="81"/>
            <rFont val="Tahoma"/>
            <family val="2"/>
          </rPr>
          <t>Ami:</t>
        </r>
        <r>
          <rPr>
            <sz val="9"/>
            <color indexed="81"/>
            <rFont val="Tahoma"/>
            <family val="2"/>
          </rPr>
          <t xml:space="preserve">
3 no conformiddes en desarrollo</t>
        </r>
      </text>
    </comment>
    <comment ref="O118" authorId="2" shapeId="0">
      <text>
        <r>
          <rPr>
            <b/>
            <sz val="9"/>
            <color indexed="81"/>
            <rFont val="Tahoma"/>
            <family val="2"/>
          </rPr>
          <t>COORENFERMERIA:</t>
        </r>
        <r>
          <rPr>
            <sz val="9"/>
            <color indexed="81"/>
            <rFont val="Tahoma"/>
            <family val="2"/>
          </rPr>
          <t xml:space="preserve">
Se encuentra atrasadan (video institucional)</t>
        </r>
      </text>
    </comment>
    <comment ref="F120" authorId="0" shapeId="0">
      <text>
        <r>
          <rPr>
            <b/>
            <sz val="9"/>
            <color indexed="81"/>
            <rFont val="Calibri"/>
            <family val="2"/>
          </rPr>
          <t>CAROLINA PEREZ BOLAÑOS:</t>
        </r>
        <r>
          <rPr>
            <sz val="9"/>
            <color indexed="81"/>
            <rFont val="Calibri"/>
            <family val="2"/>
          </rPr>
          <t xml:space="preserve">
 Revisar el procedimiento de atención al usuario, verificando:                                                                         
 *Que se brinde la educación e información  pertinente y clara al paciente y su familia, sobre el diagnostico, tratamiento, pronóstico, complicaciones, estado actual, evolución, comprensión del proceso de salud/enfermedad, riesgos, corresponsabilidad en salud, rehabilitación.                                                                                                                 
* Que se brinde acompañamiento y asesoría especializada para información de resultados en los casos de pacientes con enfermedades catastróficas, especialmente cáncer, ETS, VIH o SIDA.                                                                                                               * Que se informe al paciente acerca de los cuidados que se han de brindar en el momento de la hospitalización y necesidades después del egreso (cuidados en casa, si aplica).</t>
        </r>
      </text>
    </comment>
    <comment ref="L126" authorId="4" shapeId="0">
      <text>
        <r>
          <rPr>
            <b/>
            <sz val="9"/>
            <color indexed="81"/>
            <rFont val="Tahoma"/>
            <family val="2"/>
          </rPr>
          <t>Ami:</t>
        </r>
        <r>
          <rPr>
            <sz val="9"/>
            <color indexed="81"/>
            <rFont val="Tahoma"/>
            <family val="2"/>
          </rPr>
          <t xml:space="preserve">
Se tiene una no conformidad eb desarrollo</t>
        </r>
      </text>
    </comment>
    <comment ref="I127" authorId="1" shapeId="0">
      <text>
        <r>
          <rPr>
            <b/>
            <sz val="9"/>
            <color indexed="81"/>
            <rFont val="Tahoma"/>
            <family val="2"/>
          </rPr>
          <t>DIRECCIÓN MÉDICA:</t>
        </r>
        <r>
          <rPr>
            <sz val="9"/>
            <color indexed="81"/>
            <rFont val="Tahoma"/>
            <family val="2"/>
          </rPr>
          <t xml:space="preserve">
NO SE GENERARON  PLANE  DE MEJORA AL RESPECTO </t>
        </r>
      </text>
    </comment>
    <comment ref="I129" authorId="1" shapeId="0">
      <text>
        <r>
          <rPr>
            <b/>
            <sz val="9"/>
            <color indexed="81"/>
            <rFont val="Tahoma"/>
            <family val="2"/>
          </rPr>
          <t>DIRECCIÓN MÉDICA:</t>
        </r>
        <r>
          <rPr>
            <sz val="9"/>
            <color indexed="81"/>
            <rFont val="Tahoma"/>
            <family val="2"/>
          </rPr>
          <t xml:space="preserve">
ESTAN TERMINADOS  LA POLITICA DE SEGURIDAD, DE SEGUIMIENTO  RIESGO, 
</t>
        </r>
      </text>
    </comment>
    <comment ref="I132" authorId="1" shapeId="0">
      <text>
        <r>
          <rPr>
            <b/>
            <sz val="9"/>
            <color indexed="81"/>
            <rFont val="Tahoma"/>
            <family val="2"/>
          </rPr>
          <t>DIRECCIÓN MÉDICA:</t>
        </r>
        <r>
          <rPr>
            <sz val="9"/>
            <color indexed="81"/>
            <rFont val="Tahoma"/>
            <family val="2"/>
          </rPr>
          <t xml:space="preserve">
SE  CUMPLIERON  17 DE  23 PO  QE LOS DEMAS  NO SE CONTABA  CON I LA  INFORMACIÓN</t>
        </r>
      </text>
    </comment>
    <comment ref="L132" authorId="4" shapeId="0">
      <text>
        <r>
          <rPr>
            <b/>
            <sz val="9"/>
            <color indexed="81"/>
            <rFont val="Tahoma"/>
            <family val="2"/>
          </rPr>
          <t>Ami:</t>
        </r>
        <r>
          <rPr>
            <sz val="9"/>
            <color indexed="81"/>
            <rFont val="Tahoma"/>
            <family val="2"/>
          </rPr>
          <t xml:space="preserve">
No se presentaron</t>
        </r>
      </text>
    </comment>
    <comment ref="I134" authorId="1" shapeId="0">
      <text>
        <r>
          <rPr>
            <b/>
            <sz val="9"/>
            <color indexed="81"/>
            <rFont val="Tahoma"/>
            <family val="2"/>
          </rPr>
          <t>DIRECCIÓN MÉDICA:</t>
        </r>
        <r>
          <rPr>
            <sz val="9"/>
            <color indexed="81"/>
            <rFont val="Tahoma"/>
            <family val="2"/>
          </rPr>
          <t xml:space="preserve">
SE  GENERAN  PLAN DE MEJORA  PARA LOS  EVENTOS ADVERSOS  IDENTIFICADOS </t>
        </r>
      </text>
    </comment>
    <comment ref="L134" authorId="4" shapeId="0">
      <text>
        <r>
          <rPr>
            <b/>
            <sz val="9"/>
            <color indexed="81"/>
            <rFont val="Tahoma"/>
            <family val="2"/>
          </rPr>
          <t>Ami:</t>
        </r>
        <r>
          <rPr>
            <sz val="9"/>
            <color indexed="81"/>
            <rFont val="Tahoma"/>
            <family val="2"/>
          </rPr>
          <t xml:space="preserve">
No conformidades 7 ejecutadas, 3 en desarrollo</t>
        </r>
      </text>
    </comment>
    <comment ref="F137" authorId="0" shapeId="0">
      <text>
        <r>
          <rPr>
            <b/>
            <sz val="9"/>
            <color indexed="81"/>
            <rFont val="Calibri"/>
            <family val="2"/>
          </rPr>
          <t>CAROLINA PEREZ BOLAÑOS:</t>
        </r>
        <r>
          <rPr>
            <sz val="9"/>
            <color indexed="81"/>
            <rFont val="Calibri"/>
            <family val="2"/>
          </rPr>
          <t xml:space="preserve">
Revisión del proceso de prevención y control de infecciones; verificando que incluya:                                                                                                 * La admisión y transporte intra e interinstitucional de los pacientes con infecciones.                                                          
*Garantía del uso de técnicas asépticas para la preparación de medicamentos intravenosos.                                                                                                                                               * La política de uso racional de antibióticos.                                                                                       
*El uso del perfil de resistencia antibacteriana.                                                                                         
* Los protocolos de desinfección.                                                                                                               
*Los reportes de cultivos de superficie.                                                                                                 
 *Las acciones del comité de vigilancia epidemiológica.                                                                                                     
*Las acciones en el caso de brotes infecciosos.                                                                            
* Los ajustes de guías de práctica clínica con base en perfil de resistencia bacteriana.                                                                                                      *Los procesos de recolección, tabulación, análisis y reporte de las infecciones nosocomiales y enfermedades transmisibles e infecciosas.                                                                                                                    
 *La definición de mecanismos de reportes y protocolos de investigación en casos de infección intrahospitalaria.                                                                                                                 *La implementación, medición y gestión de indicadores de infección. 
</t>
        </r>
      </text>
    </comment>
    <comment ref="I137" authorId="1" shapeId="0">
      <text>
        <r>
          <rPr>
            <b/>
            <sz val="9"/>
            <color indexed="81"/>
            <rFont val="Tahoma"/>
            <family val="2"/>
          </rPr>
          <t>DIRECCIÓN MÉDICA:</t>
        </r>
        <r>
          <rPr>
            <sz val="9"/>
            <color indexed="81"/>
            <rFont val="Tahoma"/>
            <family val="2"/>
          </rPr>
          <t xml:space="preserve">
ESTA EL DOCUMENTO  TERMINADO Y APROBADO</t>
        </r>
      </text>
    </comment>
    <comment ref="I138" authorId="1" shapeId="0">
      <text>
        <r>
          <rPr>
            <b/>
            <sz val="9"/>
            <color indexed="81"/>
            <rFont val="Tahoma"/>
            <family val="2"/>
          </rPr>
          <t>DIRECCIÓN MÉDICA:</t>
        </r>
        <r>
          <rPr>
            <sz val="9"/>
            <color indexed="81"/>
            <rFont val="Tahoma"/>
            <family val="2"/>
          </rPr>
          <t xml:space="preserve">
SE  CAPACITRON 17 DE  19 </t>
        </r>
      </text>
    </comment>
    <comment ref="I140" authorId="1" shapeId="0">
      <text>
        <r>
          <rPr>
            <b/>
            <sz val="9"/>
            <color indexed="81"/>
            <rFont val="Tahoma"/>
            <family val="2"/>
          </rPr>
          <t>DIRECCIÓN MÉDICA:</t>
        </r>
        <r>
          <rPr>
            <sz val="9"/>
            <color indexed="81"/>
            <rFont val="Tahoma"/>
            <family val="2"/>
          </rPr>
          <t xml:space="preserve">
NO SEPRESENTARON INFECCIONES</t>
        </r>
      </text>
    </comment>
    <comment ref="L140" authorId="4" shapeId="0">
      <text>
        <r>
          <rPr>
            <b/>
            <sz val="9"/>
            <color indexed="81"/>
            <rFont val="Tahoma"/>
            <family val="2"/>
          </rPr>
          <t>Ami:</t>
        </r>
        <r>
          <rPr>
            <sz val="9"/>
            <color indexed="81"/>
            <rFont val="Tahoma"/>
            <family val="2"/>
          </rPr>
          <t xml:space="preserve">
Solo se presento una flebitis</t>
        </r>
      </text>
    </comment>
    <comment ref="O141" authorId="2" shapeId="0">
      <text>
        <r>
          <rPr>
            <b/>
            <sz val="9"/>
            <color indexed="81"/>
            <rFont val="Tahoma"/>
            <family val="2"/>
          </rPr>
          <t>COORENFERMERIA:</t>
        </r>
        <r>
          <rPr>
            <sz val="9"/>
            <color indexed="81"/>
            <rFont val="Tahoma"/>
            <family val="2"/>
          </rPr>
          <t xml:space="preserve">
Se presentan varias flebitis infecciosas </t>
        </r>
      </text>
    </comment>
    <comment ref="L142" authorId="4" shapeId="0">
      <text>
        <r>
          <rPr>
            <b/>
            <sz val="9"/>
            <color indexed="81"/>
            <rFont val="Tahoma"/>
            <family val="2"/>
          </rPr>
          <t>Ami:</t>
        </r>
        <r>
          <rPr>
            <sz val="9"/>
            <color indexed="81"/>
            <rFont val="Tahoma"/>
            <family val="2"/>
          </rPr>
          <t xml:space="preserve">
Solo una no conformidad en desarrollo</t>
        </r>
      </text>
    </comment>
    <comment ref="M143" authorId="4" shapeId="0">
      <text>
        <r>
          <rPr>
            <b/>
            <sz val="9"/>
            <color indexed="81"/>
            <rFont val="Tahoma"/>
            <family val="2"/>
          </rPr>
          <t>Ami:Un plan de mejora completo</t>
        </r>
      </text>
    </comment>
    <comment ref="N143" authorId="2" shapeId="0">
      <text>
        <r>
          <rPr>
            <b/>
            <sz val="9"/>
            <color indexed="81"/>
            <rFont val="Tahoma"/>
            <family val="2"/>
          </rPr>
          <t>COORENFERMERIA:</t>
        </r>
        <r>
          <rPr>
            <sz val="9"/>
            <color indexed="81"/>
            <rFont val="Tahoma"/>
            <family val="2"/>
          </rPr>
          <t xml:space="preserve">
Total 5: en desarrollo 1 y 4 ejecutadas</t>
        </r>
      </text>
    </comment>
    <comment ref="O143" authorId="2" shapeId="0">
      <text>
        <r>
          <rPr>
            <b/>
            <sz val="9"/>
            <color indexed="81"/>
            <rFont val="Tahoma"/>
            <family val="2"/>
          </rPr>
          <t>COORENFERMERIA:</t>
        </r>
        <r>
          <rPr>
            <sz val="9"/>
            <color indexed="81"/>
            <rFont val="Tahoma"/>
            <family val="2"/>
          </rPr>
          <t xml:space="preserve">
Se evidencian 8, 6 ejecutadas y 2 en desarrollo</t>
        </r>
      </text>
    </comment>
    <comment ref="F145" authorId="0" shapeId="0">
      <text>
        <r>
          <rPr>
            <b/>
            <sz val="9"/>
            <color indexed="81"/>
            <rFont val="Calibri"/>
            <family val="2"/>
          </rPr>
          <t>CAROLINA PEREZ BOLAÑOS:</t>
        </r>
        <r>
          <rPr>
            <sz val="9"/>
            <color indexed="81"/>
            <rFont val="Calibri"/>
            <family val="2"/>
          </rPr>
          <t xml:space="preserve">
Verificando: 
* Que en la situación particular de que un evento adverso que sea  generado por un especialista, dicha  historia clínica deba ser  evaluada por  un par.                                                                                          
*Que se establezcan los  mecanismos para evaluar  la adherencia al  tratamiento para pacientes  agudos  y cronicos  de programas  especiales, e implementar  un sistema   de evaluación de la no adherencia.</t>
        </r>
      </text>
    </comment>
    <comment ref="I145" authorId="1" shapeId="0">
      <text>
        <r>
          <rPr>
            <b/>
            <sz val="9"/>
            <color indexed="81"/>
            <rFont val="Tahoma"/>
            <family val="2"/>
          </rPr>
          <t>DIRECCIÓN MÉDICA:</t>
        </r>
        <r>
          <rPr>
            <sz val="9"/>
            <color indexed="81"/>
            <rFont val="Tahoma"/>
            <family val="2"/>
          </rPr>
          <t xml:space="preserve">
ESTAN TERMINAADOS Y APROBADOS  EL DOCUEMNTO FORMATO  DE  EVALUACION Y EL PROCESO </t>
        </r>
      </text>
    </comment>
    <comment ref="F154" authorId="0" shapeId="0">
      <text>
        <r>
          <rPr>
            <b/>
            <sz val="9"/>
            <color indexed="81"/>
            <rFont val="Calibri"/>
            <family val="2"/>
          </rPr>
          <t>CAROLINA PEREZ BOLAÑOS:</t>
        </r>
        <r>
          <rPr>
            <sz val="9"/>
            <color indexed="81"/>
            <rFont val="Calibri"/>
            <family val="2"/>
          </rPr>
          <t xml:space="preserve">
Revisar el procedimiento de egreso del paciente, verificando:                                                                                                                           * Mecanismos par dejar evidencia de la entrega de planes de alta e información al usuario y a su  familia.                                                                                                                                           * Establecer los estándares de tiempos relacionados con el egreso del paciente, incluyendo su facturación y tramites administrativos.                                                                                             *  Evidenciar la entrega del plan de alta en la historia  clínica, verificando la compresión y el entendimiento de la información  por parte del  usuario  y/o su familia.</t>
        </r>
      </text>
    </comment>
    <comment ref="I158" authorId="1" shapeId="0">
      <text>
        <r>
          <rPr>
            <b/>
            <sz val="9"/>
            <color indexed="81"/>
            <rFont val="Tahoma"/>
            <family val="2"/>
          </rPr>
          <t>DIRECCIÓN MÉDICA:</t>
        </r>
        <r>
          <rPr>
            <sz val="9"/>
            <color indexed="81"/>
            <rFont val="Tahoma"/>
            <family val="2"/>
          </rPr>
          <t xml:space="preserve">
NO SE ENTREGARON LOS PLANES DE ALTA</t>
        </r>
      </text>
    </comment>
    <comment ref="K158" authorId="1" shapeId="0">
      <text>
        <r>
          <rPr>
            <b/>
            <sz val="9"/>
            <color indexed="81"/>
            <rFont val="Tahoma"/>
            <family val="2"/>
          </rPr>
          <t>DIRECCIÓN MÉDICA:</t>
        </r>
        <r>
          <rPr>
            <sz val="9"/>
            <color indexed="81"/>
            <rFont val="Tahoma"/>
            <family val="2"/>
          </rPr>
          <t xml:space="preserve">
S E EVALUARON  8  HC   EN  HOSPITALIZACION   </t>
        </r>
      </text>
    </comment>
    <comment ref="I159" authorId="1" shapeId="0">
      <text>
        <r>
          <rPr>
            <b/>
            <sz val="9"/>
            <color indexed="81"/>
            <rFont val="Tahoma"/>
            <family val="2"/>
          </rPr>
          <t>DIRECCIÓN MÉDICA:</t>
        </r>
        <r>
          <rPr>
            <sz val="9"/>
            <color indexed="81"/>
            <rFont val="Tahoma"/>
            <family val="2"/>
          </rPr>
          <t xml:space="preserve">
NO SE  CUMPLIO  CON LA META </t>
        </r>
      </text>
    </comment>
    <comment ref="L160" authorId="4" shapeId="0">
      <text>
        <r>
          <rPr>
            <b/>
            <sz val="9"/>
            <color indexed="81"/>
            <rFont val="Tahoma"/>
            <family val="2"/>
          </rPr>
          <t>Ami:</t>
        </r>
        <r>
          <rPr>
            <sz val="9"/>
            <color indexed="81"/>
            <rFont val="Tahoma"/>
            <family val="2"/>
          </rPr>
          <t xml:space="preserve">
Hay 2 no conformidades ya ejecuatadas</t>
        </r>
      </text>
    </comment>
    <comment ref="F163" authorId="0" shapeId="0">
      <text>
        <r>
          <rPr>
            <b/>
            <sz val="9"/>
            <color indexed="81"/>
            <rFont val="Calibri"/>
            <family val="2"/>
          </rPr>
          <t>CAROLINA PEREZ BOLAÑOS:</t>
        </r>
        <r>
          <rPr>
            <sz val="9"/>
            <color indexed="81"/>
            <rFont val="Calibri"/>
            <family val="2"/>
          </rPr>
          <t xml:space="preserve">
Evaluar el procedimiento de referencia  y contrareferencia, verificando que incluya:                                                                                                                                    *Que se garantice que todas las remisiones cuentan con la información clínica relevante del paciente.                                                                                                          *Que brinda información clara y completa al usuario y su familia sobre el proceso de remisión y los procedimientos administrativos a seguir para obtener el servicio donde se refiere al usuario.                                                                                                                                * Que se garantiza que los profesionales que remiten a sus usuarios cuenten con retroalimentación del resultado de la atención y que dicha información quede incorporada en los registros médicos del paciente.                                                                                   * Cuando la organización es la receptora de un paciente referido, el médico o la organización que remitió al paciente es informado acerca de la atención del usuario referido.
Se incluyen:
Servicios de imagenología, laboratorio clínico o apoyo diagnóstico.
Servicios de urgencias
Servicios de provisión de medicamentos.
Servicios ambulatorios de diferente complejidad.
Servicios de internación hospitalaria.
Programas de promoción y prevención.
</t>
        </r>
      </text>
    </comment>
    <comment ref="I163" authorId="1" shapeId="0">
      <text>
        <r>
          <rPr>
            <b/>
            <sz val="9"/>
            <color indexed="81"/>
            <rFont val="Tahoma"/>
            <family val="2"/>
          </rPr>
          <t>DIRECCIÓN MÉDICA:</t>
        </r>
        <r>
          <rPr>
            <sz val="9"/>
            <color indexed="81"/>
            <rFont val="Tahoma"/>
            <family val="2"/>
          </rPr>
          <t xml:space="preserve">
SE  TIENE APROBADO Y TERMINADO  2 DOCUEMNTOS  Y EL FORMATO </t>
        </r>
      </text>
    </comment>
    <comment ref="I164" authorId="1" shapeId="0">
      <text>
        <r>
          <rPr>
            <b/>
            <sz val="9"/>
            <color indexed="81"/>
            <rFont val="Tahoma"/>
            <family val="2"/>
          </rPr>
          <t>DIRECCIÓN MÉDICA:</t>
        </r>
        <r>
          <rPr>
            <sz val="9"/>
            <color indexed="81"/>
            <rFont val="Tahoma"/>
            <family val="2"/>
          </rPr>
          <t xml:space="preserve">
NO SE REALIZARON CAPACITACIONES AL RESPECTO</t>
        </r>
      </text>
    </comment>
    <comment ref="N164" authorId="2" shapeId="0">
      <text>
        <r>
          <rPr>
            <b/>
            <sz val="9"/>
            <color indexed="81"/>
            <rFont val="Tahoma"/>
            <family val="2"/>
          </rPr>
          <t>COORENFERMERIA:</t>
        </r>
        <r>
          <rPr>
            <sz val="9"/>
            <color indexed="81"/>
            <rFont val="Tahoma"/>
            <family val="2"/>
          </rPr>
          <t xml:space="preserve">
</t>
        </r>
      </text>
    </comment>
    <comment ref="I165" authorId="1" shapeId="0">
      <text>
        <r>
          <rPr>
            <b/>
            <sz val="9"/>
            <color indexed="81"/>
            <rFont val="Tahoma"/>
            <family val="2"/>
          </rPr>
          <t>DIRECCIÓN MÉDICA:</t>
        </r>
        <r>
          <rPr>
            <sz val="9"/>
            <color indexed="81"/>
            <rFont val="Tahoma"/>
            <family val="2"/>
          </rPr>
          <t xml:space="preserve">
NO SE REALIZO CAPCAITACION A MEDICOS</t>
        </r>
      </text>
    </comment>
    <comment ref="D173" authorId="5" shapeId="0">
      <text>
        <r>
          <rPr>
            <b/>
            <sz val="9"/>
            <color indexed="81"/>
            <rFont val="Tahoma"/>
            <family val="2"/>
          </rPr>
          <t>gerencia: Seguridad del paciente.</t>
        </r>
        <r>
          <rPr>
            <sz val="9"/>
            <color indexed="81"/>
            <rFont val="Tahoma"/>
            <family val="2"/>
          </rPr>
          <t xml:space="preserve">
</t>
        </r>
        <r>
          <rPr>
            <b/>
            <sz val="9"/>
            <color indexed="81"/>
            <rFont val="Tahoma"/>
            <family val="2"/>
          </rPr>
          <t>Estándar 5.</t>
        </r>
        <r>
          <rPr>
            <sz val="9"/>
            <color indexed="81"/>
            <rFont val="Tahoma"/>
            <family val="2"/>
          </rPr>
          <t xml:space="preserve"> Código: (AsSP1): La organización tiene formulada implementada y evaluada la política de Seguridad de pacientes y garantiza su despliegue en toda la organización.
</t>
        </r>
        <r>
          <rPr>
            <b/>
            <sz val="9"/>
            <color indexed="81"/>
            <rFont val="Tahoma"/>
            <family val="2"/>
          </rPr>
          <t xml:space="preserve">
Estándar 6.</t>
        </r>
        <r>
          <rPr>
            <sz val="9"/>
            <color indexed="81"/>
            <rFont val="Tahoma"/>
            <family val="2"/>
          </rPr>
          <t xml:space="preserve"> Código: (AsSP2): La política de seguridad de pacientes se despliega en la generación y la medición de la cultura de seguridad (que incluye la medición del clima de seguridad), la implementación de un programa de Seguridad (que defina las herramientas) y la conformación del comité de seguridad de pacientes. 
</t>
        </r>
        <r>
          <rPr>
            <b/>
            <sz val="9"/>
            <color indexed="81"/>
            <rFont val="Tahoma"/>
            <family val="2"/>
          </rPr>
          <t xml:space="preserve">
Estándar 7. </t>
        </r>
        <r>
          <rPr>
            <sz val="9"/>
            <color indexed="81"/>
            <rFont val="Tahoma"/>
            <family val="2"/>
          </rPr>
          <t>Código: (AsSP3): La organización implementa la totalidad de las recomendaciones que le sean aplicables de la Guía técnica de buenas prácticas en seguridad del paciente en la atención en salud: procesos institucionales seguros, procesos asistenciales seguros, prácticas que mejoren la actuación de  los profesionales, e involucrar los pacientes y sus allegados en su seguridad.</t>
        </r>
      </text>
    </comment>
    <comment ref="F173" authorId="0" shapeId="0">
      <text>
        <r>
          <rPr>
            <b/>
            <sz val="9"/>
            <color indexed="81"/>
            <rFont val="Calibri"/>
            <family val="2"/>
          </rPr>
          <t>CAROLINA PEREZ BOLAÑOS:</t>
        </r>
        <r>
          <rPr>
            <sz val="9"/>
            <color indexed="81"/>
            <rFont val="Calibri"/>
            <family val="2"/>
          </rPr>
          <t xml:space="preserve">
Revisión de la política de seguridad del paciente y su implementación, verificando:                                                                                                     
 *La existencia de estrategias para el fortalecimiento de la cultura justa de la seguridad, que incentiva el reporte voluntario de eventos, la identificación de riesgos asistenciales y la definición debarreras de seguridad orientadas a su mitigación.                                                                                                * La monitorización de eventos adversos.                                                                                                              
* Que quede evidencia de que existe una tendencias hacia la mejora y el desempeño superior.                                                                                                                                                      *La estandarización de un sistema de búsqueda de factores de riesgos, fallas y eventos adversos.                                                                                                                                                * Que se realiza una investigación, análisis, gestión y toma de decisiones que evite los eventos adversos prevenibles y, en caso de presentarse, mitigar sus consecuencias.                                                                                       
*Que se identifique si la actual atención es consecuencia de un evento adverso, independientemente de donde se haya prestado la atención precedente.
</t>
        </r>
      </text>
    </comment>
    <comment ref="L178" authorId="4" shapeId="0">
      <text>
        <r>
          <rPr>
            <b/>
            <sz val="9"/>
            <color indexed="81"/>
            <rFont val="Tahoma"/>
            <family val="2"/>
          </rPr>
          <t>Ami:</t>
        </r>
        <r>
          <rPr>
            <sz val="9"/>
            <color indexed="81"/>
            <rFont val="Tahoma"/>
            <family val="2"/>
          </rPr>
          <t xml:space="preserve">
se presentaron 4 eventos adversos</t>
        </r>
      </text>
    </comment>
    <comment ref="M178" authorId="4" shapeId="0">
      <text>
        <r>
          <rPr>
            <b/>
            <sz val="9"/>
            <color indexed="81"/>
            <rFont val="Tahoma"/>
            <family val="2"/>
          </rPr>
          <t>Ami:</t>
        </r>
        <r>
          <rPr>
            <sz val="9"/>
            <color indexed="81"/>
            <rFont val="Tahoma"/>
            <family val="2"/>
          </rPr>
          <t xml:space="preserve">
No se presentaron</t>
        </r>
      </text>
    </comment>
    <comment ref="M182" authorId="4" shapeId="0">
      <text>
        <r>
          <rPr>
            <b/>
            <sz val="9"/>
            <color indexed="81"/>
            <rFont val="Tahoma"/>
            <family val="2"/>
          </rPr>
          <t>Ami:</t>
        </r>
        <r>
          <rPr>
            <sz val="9"/>
            <color indexed="81"/>
            <rFont val="Tahoma"/>
            <family val="2"/>
          </rPr>
          <t xml:space="preserve">
6 PLANES DE MEJORA EJECUTADOS Y UNO SIN EJECUTAR</t>
        </r>
      </text>
    </comment>
    <comment ref="I184" authorId="1" shapeId="0">
      <text>
        <r>
          <rPr>
            <b/>
            <sz val="9"/>
            <color indexed="81"/>
            <rFont val="Tahoma"/>
            <family val="2"/>
          </rPr>
          <t>DIRECCIÓN MÉDICA:</t>
        </r>
        <r>
          <rPr>
            <sz val="9"/>
            <color indexed="81"/>
            <rFont val="Tahoma"/>
            <family val="2"/>
          </rPr>
          <t xml:space="preserve">
SE  CAPCITARON  Y RETROALIMENTARON  </t>
        </r>
      </text>
    </comment>
    <comment ref="F185" authorId="0" shapeId="0">
      <text>
        <r>
          <rPr>
            <b/>
            <sz val="9"/>
            <color indexed="81"/>
            <rFont val="Calibri"/>
            <family val="2"/>
          </rPr>
          <t>CAROLINA PEREZ BOLAÑOS:</t>
        </r>
        <r>
          <rPr>
            <sz val="9"/>
            <color indexed="81"/>
            <rFont val="Calibri"/>
            <family val="2"/>
          </rPr>
          <t xml:space="preserve">
Establecer e implementar la política de atención humanizada, contemplando:                                                                                                * Que se socialicen sus derechos y deberes y se asegure su comprensión.                                                                           
* Que los usuarios tengan la oportunidad de preguntar sus inquietudes en condiciones de privacidad.                                                                                                                                                   * Que su privacidad es respetada mientras el usuario se baña, se desnuda o mientras es atendido por un profesional o técnico.                                                                                                                       
* Que en los servicios de apoyo diagnóstico y complementación terapéutica, se garantiza que se mantiene la privacidad del paciente durante la toma de muestras, realización del examen y entrega de resultados.                                                                                                                                                * Que se tengan consideraciones en gustos y preferencias de los pacientes en su dieta, forma de presentación de los alimentos, horarios, etc.                                                                                     
*Que los procesos de prescripción y administración de medicamentos, la realización de procedimientos y toma de muestra sean a  horarios articulados con el reposo de los pacientes, que las vías de administración que consideren comodidad y nivel del dolor.                                                                                                          
*  Respeto del cadáver y apoyo emocional a familiares.                                                                                                        
 *Que se promuevan condiciones de silencio y de disminución de contaminación visual y auditiva.                                                                                                                                                   * Que se realice un abordaje respetuoso de tradiciones, creencias y valores de los usuarios.
* Que se tiene en cuenta la opinión del usuario y sus familiares acerca de los horarios de visita y de otras actividades intrahospitalarias como: horarios de alimentación, baño, limpieza y desinfección,  entre otras.
</t>
        </r>
      </text>
    </comment>
    <comment ref="I185" authorId="1" shapeId="0">
      <text>
        <r>
          <rPr>
            <b/>
            <sz val="9"/>
            <color indexed="81"/>
            <rFont val="Tahoma"/>
            <family val="2"/>
          </rPr>
          <t>DIRECCIÓN MÉDICA:</t>
        </r>
        <r>
          <rPr>
            <sz val="9"/>
            <color indexed="81"/>
            <rFont val="Tahoma"/>
            <family val="2"/>
          </rPr>
          <t xml:space="preserve">
ESTA  TERMINADO Y APROBADO UN DOCUMENTO DE  UNO PROPUESTO</t>
        </r>
      </text>
    </comment>
    <comment ref="K186" authorId="1" shapeId="0">
      <text>
        <r>
          <rPr>
            <b/>
            <sz val="9"/>
            <color indexed="81"/>
            <rFont val="Tahoma"/>
            <family val="2"/>
          </rPr>
          <t>DIRECCIÓN MÉDICA:</t>
        </r>
        <r>
          <rPr>
            <sz val="9"/>
            <color indexed="81"/>
            <rFont val="Tahoma"/>
            <family val="2"/>
          </rPr>
          <t xml:space="preserve">
solo 4   AUXILIARES  </t>
        </r>
      </text>
    </comment>
    <comment ref="I190" authorId="1" shapeId="0">
      <text>
        <r>
          <rPr>
            <b/>
            <sz val="9"/>
            <color indexed="81"/>
            <rFont val="Tahoma"/>
            <family val="2"/>
          </rPr>
          <t>DIRECCIÓN MÉDICA:</t>
        </r>
        <r>
          <rPr>
            <sz val="9"/>
            <color indexed="81"/>
            <rFont val="Tahoma"/>
            <family val="2"/>
          </rPr>
          <t xml:space="preserve">
SE  CUMPLIO  CON EL 98 DE  LO PLANTEADO</t>
        </r>
      </text>
    </comment>
    <comment ref="I200" authorId="1" shapeId="0">
      <text>
        <r>
          <rPr>
            <b/>
            <sz val="9"/>
            <color indexed="81"/>
            <rFont val="Tahoma"/>
            <family val="2"/>
          </rPr>
          <t>DIRECCIÓN MÉDICA:</t>
        </r>
        <r>
          <rPr>
            <sz val="9"/>
            <color indexed="81"/>
            <rFont val="Tahoma"/>
            <family val="2"/>
          </rPr>
          <t xml:space="preserve">
NO SEPRESENTARON  PQRS  POR ESE  MOTIVO</t>
        </r>
      </text>
    </comment>
    <comment ref="D205" authorId="0" shapeId="0">
      <text>
        <r>
          <rPr>
            <b/>
            <sz val="9"/>
            <color indexed="81"/>
            <rFont val="Calibri"/>
            <family val="2"/>
          </rPr>
          <t>CAROLINA PEREZ BOLAÑOS:</t>
        </r>
        <r>
          <rPr>
            <sz val="9"/>
            <color indexed="81"/>
            <rFont val="Calibri"/>
            <family val="2"/>
          </rPr>
          <t xml:space="preserve">
</t>
        </r>
        <r>
          <rPr>
            <b/>
            <sz val="9"/>
            <color indexed="81"/>
            <rFont val="Calibri"/>
            <family val="2"/>
          </rPr>
          <t>Estándares asistenciales</t>
        </r>
        <r>
          <rPr>
            <sz val="9"/>
            <color indexed="81"/>
            <rFont val="Calibri"/>
            <family val="2"/>
          </rPr>
          <t xml:space="preserve">
</t>
        </r>
        <r>
          <rPr>
            <b/>
            <sz val="9"/>
            <color indexed="81"/>
            <rFont val="Calibri"/>
            <family val="2"/>
          </rPr>
          <t xml:space="preserve">Estándar 8. </t>
        </r>
        <r>
          <rPr>
            <sz val="9"/>
            <color indexed="81"/>
            <rFont val="Calibri"/>
            <family val="2"/>
          </rPr>
          <t xml:space="preserve">Código (AsAC1): La organización garantiza el acceso de los usuarios, según las diferentes particularidades y características de los usuarios. Se evalúan las barreras del acceso y se desarrollan acciones de mejoramiento.
</t>
        </r>
        <r>
          <rPr>
            <b/>
            <sz val="9"/>
            <color indexed="81"/>
            <rFont val="Calibri"/>
            <family val="2"/>
          </rPr>
          <t>Estándar 9.</t>
        </r>
        <r>
          <rPr>
            <sz val="9"/>
            <color indexed="81"/>
            <rFont val="Calibri"/>
            <family val="2"/>
          </rPr>
          <t xml:space="preserve"> Código (AsAC2): En caso de organizaciones integradas en red, se identifica un rango de proveedores o puntos de atención en salud y de rutas de acceso. Se evalúan las barreras del acceso y se desarrollan acciones de mejoramiento.
</t>
        </r>
        <r>
          <rPr>
            <b/>
            <sz val="9"/>
            <color indexed="81"/>
            <rFont val="Calibri"/>
            <family val="2"/>
          </rPr>
          <t>Estándar 10.</t>
        </r>
        <r>
          <rPr>
            <sz val="9"/>
            <color indexed="81"/>
            <rFont val="Calibri"/>
            <family val="2"/>
          </rPr>
          <t xml:space="preserve"> Código (AsAC3): Está  Estandarizado  el ciclo  de atención del usuario  desde que llega  a  la organización  hasta su  egreso,  en sus diferentes momentos de contacto administrativo y asistencial; es conocido por todo el personal asistencial y administrativo de la organización; se verifica el conocimiento y se implementan acciones frente a las desviaciones.
</t>
        </r>
        <r>
          <rPr>
            <b/>
            <sz val="9"/>
            <color indexed="81"/>
            <rFont val="Calibri"/>
            <family val="2"/>
          </rPr>
          <t>Estándar 11</t>
        </r>
        <r>
          <rPr>
            <sz val="9"/>
            <color indexed="81"/>
            <rFont val="Calibri"/>
            <family val="2"/>
          </rPr>
          <t xml:space="preserve">. Código (AsAC4): Cuando un usuario solicita citas, la organización garantiza el derecho del usuario a solicitar la atención con el profesional de la salud de su preferencia que se encuentre entre las opciones ofertadas por la institución prEstadora. Cuenta con un sistema que permite verificar la disponibilidad de dicho profesional y la oportunidad de su atención.
</t>
        </r>
        <r>
          <rPr>
            <b/>
            <sz val="9"/>
            <color indexed="81"/>
            <rFont val="Calibri"/>
            <family val="2"/>
          </rPr>
          <t>Estándar 12.</t>
        </r>
        <r>
          <rPr>
            <sz val="9"/>
            <color indexed="81"/>
            <rFont val="Calibri"/>
            <family val="2"/>
          </rPr>
          <t xml:space="preserve"> Código (AsAC5): La organización programa la atención de acuerdo con los tiempos de los profesionales y, para respetar el tiempo de los usuarios, realiza la programación teniendo en cuenta el tiempo que se requiera para la realización de cada uno de los procesos de atención; Esto lo hace teniendo en cuenta la capacidad instalada, el análisis de demanda por servicios y los procesos de atención; Esta programación se evalúa periódicamente para verificar su cumplimiento en el marco de criterios de calidad. Se toman correctivos frente a las desviaciones encontradas.
</t>
        </r>
        <r>
          <rPr>
            <b/>
            <sz val="9"/>
            <color indexed="81"/>
            <rFont val="Calibri"/>
            <family val="2"/>
          </rPr>
          <t>Estándar 13.</t>
        </r>
        <r>
          <rPr>
            <sz val="9"/>
            <color indexed="81"/>
            <rFont val="Calibri"/>
            <family val="2"/>
          </rPr>
          <t xml:space="preserve"> Código (AsAC6): La organización define los indicadores y Estándares de oportunidad para los servicios ambulatorios y de respuEsta hospitalaria con los que cuenta y se encuentran dentro de o supera los umbrales definidos en el Sistema de Información para la Calidad.
</t>
        </r>
        <r>
          <rPr>
            <b/>
            <sz val="9"/>
            <color indexed="81"/>
            <rFont val="Calibri"/>
            <family val="2"/>
          </rPr>
          <t>Estándar 14.</t>
        </r>
        <r>
          <rPr>
            <sz val="9"/>
            <color indexed="81"/>
            <rFont val="Calibri"/>
            <family val="2"/>
          </rPr>
          <t xml:space="preserve"> Código (AsAC7): La organización garantiza la información al usuario sobre los servicios que presta. En los casos  en los cuales el usuario no tiene derecho, la información debe ser explícita en relación con la forma para acceder a la prEstación de tales servicios no cubiertos.
</t>
        </r>
        <r>
          <rPr>
            <b/>
            <sz val="9"/>
            <color indexed="81"/>
            <rFont val="Calibri"/>
            <family val="2"/>
          </rPr>
          <t>Estándar 15.</t>
        </r>
        <r>
          <rPr>
            <sz val="9"/>
            <color indexed="81"/>
            <rFont val="Calibri"/>
            <family val="2"/>
          </rPr>
          <t xml:space="preserve"> Código (AsAC8):Se tiene Estandarizada la asignación de citas y autorización de las mismas a los usuarios que requieran de sus servicios.
</t>
        </r>
        <r>
          <rPr>
            <b/>
            <sz val="9"/>
            <color indexed="81"/>
            <rFont val="Calibri"/>
            <family val="2"/>
          </rPr>
          <t>Estándar 16</t>
        </r>
        <r>
          <rPr>
            <sz val="9"/>
            <color indexed="81"/>
            <rFont val="Calibri"/>
            <family val="2"/>
          </rPr>
          <t xml:space="preserve">. Código (AsREG1): Está Estandarizado el proceso de asignación de citas, registro, admisión y preparación del usuario, mediante el que se le orienta sobre qué debe hacer durante la atención. Se evalúa su cumplimiento y se desarrollan acciones de mejora cuando es necesario.
</t>
        </r>
        <r>
          <rPr>
            <b/>
            <sz val="9"/>
            <color indexed="81"/>
            <rFont val="Calibri"/>
            <family val="2"/>
          </rPr>
          <t>Estándar 17.</t>
        </r>
        <r>
          <rPr>
            <sz val="9"/>
            <color indexed="81"/>
            <rFont val="Calibri"/>
            <family val="2"/>
          </rPr>
          <t xml:space="preserve"> Código (AsREG2): Se tiene Estandarizada la información a entregar en el momento de ingreso al servicio del usuario y su familia.
</t>
        </r>
        <r>
          <rPr>
            <sz val="9"/>
            <color indexed="81"/>
            <rFont val="Calibri"/>
            <family val="2"/>
          </rPr>
          <t xml:space="preserve">
</t>
        </r>
      </text>
    </comment>
    <comment ref="I205" authorId="1" shapeId="0">
      <text>
        <r>
          <rPr>
            <b/>
            <sz val="9"/>
            <color indexed="81"/>
            <rFont val="Tahoma"/>
            <family val="2"/>
          </rPr>
          <t xml:space="preserve">DIRECCIÓN MÉDICA: La </t>
        </r>
        <r>
          <rPr>
            <sz val="9"/>
            <color indexed="81"/>
            <rFont val="Tahoma"/>
            <family val="2"/>
          </rPr>
          <t xml:space="preserve">oportunidad es de 23.1 días.
Se excluye a las siguientes especialidadades </t>
        </r>
      </text>
    </comment>
    <comment ref="K205" authorId="1" shapeId="0">
      <text>
        <r>
          <rPr>
            <b/>
            <sz val="9"/>
            <color indexed="81"/>
            <rFont val="Tahoma"/>
            <family val="2"/>
          </rPr>
          <t>DIRECCIÓN MÉDICA:</t>
        </r>
        <r>
          <rPr>
            <sz val="9"/>
            <color indexed="81"/>
            <rFont val="Tahoma"/>
            <family val="2"/>
          </rPr>
          <t xml:space="preserve">
</t>
        </r>
      </text>
    </comment>
    <comment ref="I206" authorId="1" shapeId="0">
      <text>
        <r>
          <rPr>
            <b/>
            <sz val="9"/>
            <color indexed="81"/>
            <rFont val="Tahoma"/>
            <family val="2"/>
          </rPr>
          <t>DIRECCIÓN MÉDICA:</t>
        </r>
        <r>
          <rPr>
            <sz val="9"/>
            <color indexed="81"/>
            <rFont val="Tahoma"/>
            <family val="2"/>
          </rPr>
          <t xml:space="preserve">
A 18 DIAS </t>
        </r>
      </text>
    </comment>
    <comment ref="F207" authorId="0" shapeId="0">
      <text>
        <r>
          <rPr>
            <b/>
            <sz val="9"/>
            <color indexed="81"/>
            <rFont val="Calibri"/>
            <family val="2"/>
          </rPr>
          <t>CAROLINA PEREZ BOLAÑOS:</t>
        </r>
        <r>
          <rPr>
            <sz val="9"/>
            <color indexed="81"/>
            <rFont val="Calibri"/>
            <family val="2"/>
          </rPr>
          <t xml:space="preserve">
Procedimiento mediante el cual, en caso de no atención, se realiza una investigación y análisis de la información sobre las causas de desatención. </t>
        </r>
      </text>
    </comment>
    <comment ref="I210" authorId="1" shapeId="0">
      <text>
        <r>
          <rPr>
            <b/>
            <sz val="9"/>
            <color indexed="81"/>
            <rFont val="Tahoma"/>
            <family val="2"/>
          </rPr>
          <t>DIRECCIÓN MÉDICA:</t>
        </r>
        <r>
          <rPr>
            <sz val="9"/>
            <color indexed="81"/>
            <rFont val="Tahoma"/>
            <family val="2"/>
          </rPr>
          <t xml:space="preserve">
se  identifico falta d e encuestas de san rafa  solo se realizaron  46 encuestas   aunque la oportunidad de la atencion   esta  en un valor %  adecuadao 2  insatisfechos  con  respecto a  46 encuestados, en megacentro este  item  tambien  esta por el valor de  96% </t>
        </r>
      </text>
    </comment>
    <comment ref="D216" authorId="0" shapeId="0">
      <text>
        <r>
          <rPr>
            <b/>
            <sz val="9"/>
            <color indexed="81"/>
            <rFont val="Calibri"/>
            <family val="2"/>
          </rPr>
          <t>CAROLINA PEREZ BOLAÑOS:</t>
        </r>
        <r>
          <rPr>
            <sz val="9"/>
            <color indexed="81"/>
            <rFont val="Calibri"/>
            <family val="2"/>
          </rPr>
          <t xml:space="preserve">
Estándar 47. Código (AsEV2): La organización tiene un proceso estandarizado que monitoriza sistemática y periódicamente los comentarios de los usuarios manifestados como sugerencias, solicitudes personales, felicitaciones, quejas y reclamos de los usuarios y cuenta con un mecanismo para responder en forma oportuna y efectiva  y retroalimentar al personal de la institución sobre el comportamiento o tendencia del proceso y la intervención implementada para su mejoramiento.</t>
        </r>
      </text>
    </comment>
    <comment ref="H216" authorId="1" shapeId="0">
      <text>
        <r>
          <rPr>
            <b/>
            <sz val="9"/>
            <color indexed="81"/>
            <rFont val="Tahoma"/>
            <family val="2"/>
          </rPr>
          <t>DIRECCIÓN MÉDICA:</t>
        </r>
        <r>
          <rPr>
            <sz val="9"/>
            <color indexed="81"/>
            <rFont val="Tahoma"/>
            <family val="2"/>
          </rPr>
          <t xml:space="preserve">
VALOR REAL  96.14  PERO  EN  CONSULTA DE SAN RAFAEL NO SE CUMPLIO CON EL 10 %  DE LA  MUESTRA, TAMPOCO ENTREGO RADIOLOGOS ASOCIADOS</t>
        </r>
      </text>
    </comment>
    <comment ref="F217" authorId="3" shapeId="0">
      <text>
        <r>
          <rPr>
            <sz val="12"/>
            <color theme="1"/>
            <rFont val="Calibri"/>
            <family val="2"/>
            <charset val="128"/>
            <scheme val="minor"/>
          </rPr>
          <t>Carolina Pérez:</t>
        </r>
        <r>
          <rPr>
            <sz val="9"/>
            <color indexed="81"/>
            <rFont val="Calibri"/>
            <family val="2"/>
          </rPr>
          <t xml:space="preserve">
El trámite de las PQR´S intrainstitucionales se debe realizar en un término inferior a 48 horas . El trámite de las PQR´S de usuarios tiene un tiempo límite de 5 días.
</t>
        </r>
      </text>
    </comment>
    <comment ref="K217" authorId="1" shapeId="0">
      <text>
        <r>
          <rPr>
            <b/>
            <sz val="9"/>
            <color indexed="81"/>
            <rFont val="Tahoma"/>
            <family val="2"/>
          </rPr>
          <t>DIRECCIÓN MÉDICA:</t>
        </r>
        <r>
          <rPr>
            <sz val="9"/>
            <color indexed="81"/>
            <rFont val="Tahoma"/>
            <family val="2"/>
          </rPr>
          <t xml:space="preserve">
5  
2  FELICITACIONES</t>
        </r>
      </text>
    </comment>
    <comment ref="I218" authorId="1" shapeId="0">
      <text>
        <r>
          <rPr>
            <b/>
            <sz val="9"/>
            <color indexed="81"/>
            <rFont val="Tahoma"/>
            <family val="2"/>
          </rPr>
          <t>DIRECCIÓN MÉDICA:</t>
        </r>
        <r>
          <rPr>
            <sz val="9"/>
            <color indexed="81"/>
            <rFont val="Tahoma"/>
            <family val="2"/>
          </rPr>
          <t xml:space="preserve">
se  evaluan cada  una  delas  matrices  con datos  sehce evidente la disminución del numero de encuestas   la no presentacionpor  parte de radiologos  y   se evidencia  la disminucion de la satisfaccion de las de  san rafael</t>
        </r>
      </text>
    </comment>
    <comment ref="F229" authorId="3" shapeId="0">
      <text>
        <r>
          <rPr>
            <b/>
            <sz val="9"/>
            <color indexed="81"/>
            <rFont val="Calibri"/>
            <family val="2"/>
          </rPr>
          <t>Carolina Pérez:</t>
        </r>
        <r>
          <rPr>
            <sz val="9"/>
            <color indexed="81"/>
            <rFont val="Calibri"/>
            <family val="2"/>
          </rPr>
          <t xml:space="preserve">
El Plan de capacitaciones y evaluaciones debe incluir todas las presentaciones en Power point o el formato que hayan escogido para impartirlas y los formatos de evaluaciones.
</t>
        </r>
      </text>
    </comment>
    <comment ref="F231" authorId="3" shapeId="0">
      <text>
        <r>
          <rPr>
            <b/>
            <sz val="9"/>
            <color indexed="81"/>
            <rFont val="Calibri"/>
            <family val="2"/>
          </rPr>
          <t>Carolina Pérez:</t>
        </r>
        <r>
          <rPr>
            <sz val="9"/>
            <color indexed="81"/>
            <rFont val="Calibri"/>
            <family val="2"/>
          </rPr>
          <t xml:space="preserve">
El mapa de riesgos debe discriminar los riesgos para cada estándar de la matríz donde se requiera seguimiento a riesgo. Dichos riesgos deben registrarse en un cuadro con características similares a la matríz y conservando el color del estándar para que el porcentaje que se reporte en los mismos, sea el que se consigne en la matríz.</t>
        </r>
      </text>
    </comment>
    <comment ref="F238" authorId="3" shapeId="0">
      <text>
        <r>
          <rPr>
            <b/>
            <sz val="9"/>
            <color indexed="81"/>
            <rFont val="Calibri"/>
            <family val="2"/>
          </rPr>
          <t>Carolina Pérez:</t>
        </r>
        <r>
          <rPr>
            <sz val="9"/>
            <color indexed="81"/>
            <rFont val="Calibri"/>
            <family val="2"/>
          </rPr>
          <t xml:space="preserve">
De cada comité, se deben reportar en el cuadro de acciones de mejora las actividades propuestas con el objetivo de realizar seguimiento al cumplimiento y eficacia de las mismas.</t>
        </r>
      </text>
    </comment>
    <comment ref="I238" authorId="6" shapeId="0">
      <text>
        <r>
          <rPr>
            <b/>
            <sz val="9"/>
            <color indexed="81"/>
            <rFont val="Tahoma"/>
            <family val="2"/>
          </rPr>
          <t>alejoaarisa:</t>
        </r>
        <r>
          <rPr>
            <sz val="9"/>
            <color indexed="81"/>
            <rFont val="Tahoma"/>
            <family val="2"/>
          </rPr>
          <t xml:space="preserve">
estan  completos  los  comites esta  pendiente  algunas  firmas </t>
        </r>
      </text>
    </comment>
    <comment ref="I239" authorId="6" shapeId="0">
      <text>
        <r>
          <rPr>
            <b/>
            <sz val="9"/>
            <color indexed="81"/>
            <rFont val="Tahoma"/>
            <family val="2"/>
          </rPr>
          <t>alejoaarisa:</t>
        </r>
        <r>
          <rPr>
            <sz val="9"/>
            <color indexed="81"/>
            <rFont val="Tahoma"/>
            <family val="2"/>
          </rPr>
          <t xml:space="preserve">
se  entrgo  se anexa soporte de envio a  omaira</t>
        </r>
      </text>
    </comment>
    <comment ref="F240" authorId="0" shapeId="0">
      <text>
        <r>
          <rPr>
            <b/>
            <sz val="9"/>
            <color indexed="81"/>
            <rFont val="Calibri"/>
            <family val="2"/>
          </rPr>
          <t>CAROLINA PEREZ BOLAÑOS:</t>
        </r>
        <r>
          <rPr>
            <sz val="9"/>
            <color indexed="81"/>
            <rFont val="Calibri"/>
            <family val="2"/>
          </rPr>
          <t xml:space="preserve">
 El procedimiento debe incluir la identificación de los riesgos con escala de medición, los posibles impactos y planes de mitigación; asi mismo, debe identificar las barreras de acceso. Se establecen listas de chequeo para la verificación del cumplimiento de criterios de acuerdo con las prioridades y los riesgos detectados por la institución.</t>
        </r>
      </text>
    </comment>
    <comment ref="I245" authorId="6" shapeId="0">
      <text>
        <r>
          <rPr>
            <b/>
            <sz val="9"/>
            <color indexed="81"/>
            <rFont val="Tahoma"/>
            <family val="2"/>
          </rPr>
          <t>alejoaarisa:</t>
        </r>
        <r>
          <rPr>
            <sz val="9"/>
            <color indexed="81"/>
            <rFont val="Tahoma"/>
            <family val="2"/>
          </rPr>
          <t xml:space="preserve">
generdas por  inoportunidad</t>
        </r>
      </text>
    </comment>
    <comment ref="F248" authorId="3" shapeId="0">
      <text>
        <r>
          <rPr>
            <b/>
            <sz val="9"/>
            <color indexed="81"/>
            <rFont val="Calibri"/>
            <family val="2"/>
          </rPr>
          <t>Carolina Pérez:</t>
        </r>
        <r>
          <rPr>
            <sz val="9"/>
            <color indexed="81"/>
            <rFont val="Calibri"/>
            <family val="2"/>
          </rPr>
          <t xml:space="preserve">
Esta demanda insatisfecha incluye los requerimientos del usuario final o sus acompañantes y de as entidades aseguradoras.
</t>
        </r>
      </text>
    </comment>
    <comment ref="J250" authorId="1" shapeId="0">
      <text>
        <r>
          <rPr>
            <b/>
            <sz val="9"/>
            <color indexed="81"/>
            <rFont val="Tahoma"/>
            <family val="2"/>
          </rPr>
          <t>DIRECCIÓN MÉDICA:</t>
        </r>
        <r>
          <rPr>
            <sz val="9"/>
            <color indexed="81"/>
            <rFont val="Tahoma"/>
            <family val="2"/>
          </rPr>
          <t xml:space="preserve">
4 citas  mal asignada
6 incumplimiento
13 sin  orden de servicios
1 sin  diero
7 sin  examenes
32 sin repote de  holter</t>
        </r>
      </text>
    </comment>
    <comment ref="F255" authorId="0" shapeId="0">
      <text>
        <r>
          <rPr>
            <b/>
            <sz val="9"/>
            <color indexed="81"/>
            <rFont val="Calibri"/>
            <family val="2"/>
          </rPr>
          <t>CAROLINA PEREZ BOLAÑOS:</t>
        </r>
        <r>
          <rPr>
            <sz val="9"/>
            <color indexed="81"/>
            <rFont val="Calibri"/>
            <family val="2"/>
          </rPr>
          <t xml:space="preserve">
Documentar el procedimiento de proceso de atención en servicio, incluyendo los tiempos de espera del usuario durante la atención. El procedimiento, contempla los tiempos de cada especialista para realizar la atención y en los servicios de laboratorio e imágenes diagnósticas, los tiempos de preparación y toma de muestras o procedimientos.</t>
        </r>
      </text>
    </comment>
    <comment ref="D261" authorId="0" shapeId="0">
      <text>
        <r>
          <rPr>
            <b/>
            <sz val="9"/>
            <color indexed="81"/>
            <rFont val="Calibri"/>
            <family val="2"/>
          </rPr>
          <t>CAROLINA PEREZ BOLAÑOS:</t>
        </r>
        <r>
          <rPr>
            <sz val="9"/>
            <color indexed="81"/>
            <rFont val="Calibri"/>
            <family val="2"/>
          </rPr>
          <t xml:space="preserve">
Gerencia: Estándares asistenciales.
Estándar 13. Código (AsAC6): La organización define los indicadores y estándares de oportunidad para los servicios ambulatorios y de respuesta hospitalaria con los que cuenta y se encuentran dentro de o supera los umbrales definidos en el Sistema de Información para la Calidad.
Estándar 16. Código (AsREG1): Está estandarizado el proceso de asignación de citas, registro, admisión y preparación del usuario, mediante el que se le orienta sobre qué debe hacer durante la atención. Se evalúa su cumplimiento y se desarrollan acciones de mejora cuando es necesario.
Estándar 17. Código (AsREG2): Se tiene estandarizada la información a entregar en el momento de ingreso al servicio del usuario y su famila.
Estándar 18. Código (AsREG3): En los servicios asistenciales se cuenta con las guías y los protocolos, con criterios explícitos, en los que se establecen las necesidades de preparación previa del paciente para la realización de cualquier intervención. Estas guías o protocolos:
18.1: Se encuentran y usan en los respectivos sitios administrativos y asistenciales que los requieran para la información oportuna de los usuarios.
18.2: Se revisan y ajustan periódicamente. Cada actualización es enviada al sitio o servicio que corresponda y se realiza seguimiento de su adherencia.
18.3: Se garantiza que se deja constancia (física o en el sistema de información) sobre las recomendaciones dadas al paciente para su preparación.
18.4: Se socializan y se generan acciones de mejora en caso de no cumplimiento.
Estándar 21. Código (AsEV3): La organización garantiza que está en capacidad de identificar, desde el momento mismo del ingreso, si el paciente requiere técnicas especiales de aislamiento de acuerdo con su patología.
Estándar 23. Código (AsPL2): Existe un proceso  de planeación  de la atención,  el  cuidado  y  el  tratamiento  para  cada  paciente, el cual incluye  implementación, desarrollo  y seguimiento del plan de tratamiento de acuerdo con el tipo de servicio que presta.
Estándar 26. Código (AsPL5): El proceso de planeación de la atención y cuidado para cada paciente en  imagenología incluye implementación, práctica y seguimiento de los exámenes y los procedimientos para la consecución de los resultados a los usuarios y/o a los clínicos.
Estándar 27. Código (AsPL6): El proceso de planeación de la atención y cuidado para cada paciente en laboratorio clínico incluye implementación, práctica y seguimiento de los exámenes y los procedimientos para la consecución de los resultados a los usuarios y/o a los clínicos.
Estándar 28. Código (AsPL7): La organización tiene estandarizados los puntos clave del cuidado y el tratamiento para procesos de atención específicos, los cuales apoyan la oportunidad y la efectividad de las intervenciones.
Estándar 30. Código (AsPL9): La organización garantiza que el paciente y su familia son informados acerca de las condiciones relacionadas con su enfermedad o estado de salud y es entrenado para desarrollar competencias en el autocuidado de su salud durante el proceso de atención.
Estándar 40. Código (AsEJ1): Existe un plan de cuidado y tratamiento que incorpore de manera integral el análisis de riesgo y las necesidades del paciente y su familia mediante la adecuada articulación del equipo interdisciplinario requerido para tal fin.
Estándar 42. Código (AsEJ3): El cuidado y tratamiento son consistentes con los estándares de práctica basados en la mejor evidencia disponible.
Estándar 32. Código (AsPL11): En el proceso de planeación de la atención, la organización debe tener una política de atención humanizada como elemento fundamental de respeto hacia el usuario, su privacidad y dignidad.
Estándar 41. Código (AsEJ2): El usuario y su familia reciben la educación e información pertinente durante la ejecución del tratamiento.
Estándar 46. Código (AsEV1): La organización garantiza que revisa el plan individual de atención y sus resultados tomando como base la historia clínica y los registros asistenciales de una forma sistemática y periódica, lo cual permite calificar la efectividad, la seguridad, la oportunidad y la validez de la atención a través de la información consignada y ajustar y mejorar los procesos.
Estándar 50. Código (AsSAL1): La organización cuenta con un proceso estandarizado para el egreso de los pacientes, que garantiza al usuario y su familia la adecuada finalización de la atención y su posterior seguimiento.
Estándar 52. Código (AsREF1): En caso de que sea necesario referir a los usuarios entre servicios o entre instituciones.
Derechos y Deberes
Estándar 1. Código (AsDP1): La organización cuenta con una declaración de los derechos y deberes de los pacientes incorporada en el plan de direccionamiento estratégico de la organización, que aplica al proceso de atención al cliente. El personal ha sido entrenado en el contenido de la declaración d e los pacientes y cuenta con herramientas para evaluar que estos comprenden y siguen sus directrices. Los pacientes que van a ser atendidos conocen y comprenden el contenido de la declaración de sus derechos y deberes.
Estándar 4. Código (AsDP4): La organización asegura que para todos los usuarios que atiende, independientemente de la modalidad de venta o contratación de los servicios, se cumplen de igual manera los estándares de acreditación que apliquen a los servicios prestados.</t>
        </r>
      </text>
    </comment>
    <comment ref="F261" authorId="0" shapeId="0">
      <text>
        <r>
          <rPr>
            <b/>
            <sz val="9"/>
            <color indexed="81"/>
            <rFont val="Calibri"/>
            <family val="2"/>
          </rPr>
          <t>CAROLINA PEREZ BOLAÑOS:</t>
        </r>
        <r>
          <rPr>
            <sz val="9"/>
            <color indexed="81"/>
            <rFont val="Calibri"/>
            <family val="2"/>
          </rPr>
          <t xml:space="preserve">
Revisión del procedimiento de ingreso del paciente, verificando que se le informe al mismo y su familia y se deje evidencia de:
 * La ubicación en la habitación y en el entorno.                                                                                   
* Los Derechos y Deberes, servicios cubiertos y no cubiertos de acuerdo con el Plan Obligatorio de Salud, planes complementarios y medicamentos.                                                                                             
* Rutinas referentes a horarios y restricciones de visitas y horarios de alimentación.                                                                                       
 * La secuencia de eventos e indicaciones acerca del sitio y del profesional o profesionales que realizarán el tratamiento.                                                                                 
* Medidas de seguridad, incluidos uso de alarmas, timbres de llamado y conducta ante una posible evacuación.                                                                                                                            * Medidas para involucrar al usuario y su familia en los procesos de seguridad de la atención: información, reporte de situaciones anormales, ejemplos de situaciones de riesgo, etc.</t>
        </r>
      </text>
    </comment>
    <comment ref="F267" authorId="0" shapeId="0">
      <text>
        <r>
          <rPr>
            <b/>
            <sz val="9"/>
            <color indexed="81"/>
            <rFont val="Calibri"/>
            <family val="2"/>
          </rPr>
          <t>CAROLINA PEREZ BOLAÑOS:</t>
        </r>
        <r>
          <rPr>
            <sz val="9"/>
            <color indexed="81"/>
            <rFont val="Calibri"/>
            <family val="2"/>
          </rPr>
          <t xml:space="preserve">
Estándar 43. Código (AsGEJ4): La organización tiene Estandarizado un proceso específico para identificación de víctimas de maltrato infantil, abuso sexual o violencia intrafamiliar. Define y adopta criterios para su abordaje y manejo inicial, notificación a los entes y/o autoridades pertinentes, seguimiento y consejería psicológica y espiritual (atendiendo sus creencias religiosas).</t>
        </r>
      </text>
    </comment>
    <comment ref="F283" authorId="3" shapeId="0">
      <text>
        <r>
          <rPr>
            <b/>
            <sz val="9"/>
            <color indexed="81"/>
            <rFont val="Calibri"/>
            <family val="2"/>
          </rPr>
          <t>Carolina Pérez:</t>
        </r>
        <r>
          <rPr>
            <sz val="9"/>
            <color indexed="81"/>
            <rFont val="Calibri"/>
            <family val="2"/>
          </rPr>
          <t xml:space="preserve">
Incluir dentro del proceso de planeación para la atención, la implementación, practica  y seguimiento  de los  exámenes y procedimientos  para  la  consecución de los  resultados;  garantizando la comunicación oportuna de los resultados, la correlación entre los resultados de exámenes y procedimientos, y las decisiones de carácter clínico; asi mismo,  debe evidenciar los mecanismos de alarma para resultados críticos.                                                                                                                                                              En el laboratorio clínico, se garantiza que los procesos para la toma de muestras están basados en evidencia y son revisados y ajustados periódicamente con base en nueva evidencia.</t>
        </r>
      </text>
    </comment>
    <comment ref="F303" authorId="0" shapeId="0">
      <text>
        <r>
          <rPr>
            <b/>
            <sz val="9"/>
            <color indexed="81"/>
            <rFont val="Calibri"/>
            <family val="2"/>
          </rPr>
          <t>CAROLINA PEREZ BOLAÑOS:</t>
        </r>
        <r>
          <rPr>
            <sz val="9"/>
            <color indexed="81"/>
            <rFont val="Calibri"/>
            <family val="2"/>
          </rPr>
          <t xml:space="preserve">
Verificando: 
* Que en la situación particular de que un evento adverso que sea  generado por un especialista, dicha  historia clínica deba ser  evaluada por  un par.                                                                                          
*Que se establezcan los  mecanismos para evaluar  la adherencia al  tratamiento para pacientes  agudos  y cronicos  de programas  especiales, e implementar  un sistema   de evaluación de la no adherencia.</t>
        </r>
      </text>
    </comment>
    <comment ref="D312" authorId="5" shapeId="0">
      <text>
        <r>
          <rPr>
            <b/>
            <sz val="9"/>
            <color indexed="81"/>
            <rFont val="Tahoma"/>
            <family val="2"/>
          </rPr>
          <t>gerencia: Seguridad del paciente.</t>
        </r>
        <r>
          <rPr>
            <sz val="9"/>
            <color indexed="81"/>
            <rFont val="Tahoma"/>
            <family val="2"/>
          </rPr>
          <t xml:space="preserve">
</t>
        </r>
        <r>
          <rPr>
            <b/>
            <sz val="9"/>
            <color indexed="81"/>
            <rFont val="Tahoma"/>
            <family val="2"/>
          </rPr>
          <t>Estándar 5.</t>
        </r>
        <r>
          <rPr>
            <sz val="9"/>
            <color indexed="81"/>
            <rFont val="Tahoma"/>
            <family val="2"/>
          </rPr>
          <t xml:space="preserve"> Código: (AsSP1): La organización tiene formulada implementada y evaluada la política de Seguridad de pacientes y garantiza su despliegue en toda la organización.
</t>
        </r>
        <r>
          <rPr>
            <b/>
            <sz val="9"/>
            <color indexed="81"/>
            <rFont val="Tahoma"/>
            <family val="2"/>
          </rPr>
          <t xml:space="preserve">
Estándar 6.</t>
        </r>
        <r>
          <rPr>
            <sz val="9"/>
            <color indexed="81"/>
            <rFont val="Tahoma"/>
            <family val="2"/>
          </rPr>
          <t xml:space="preserve"> Código: (AsSP2): La política de seguridad de pacientes se despliega en la generación y la medición de la cultura de seguridad (que incluye la medición del clima de seguridad), la implementación de un programa de Seguridad (que defina las herramientas) y la conformación del comité de seguridad de pacientes. 
</t>
        </r>
        <r>
          <rPr>
            <b/>
            <sz val="9"/>
            <color indexed="81"/>
            <rFont val="Tahoma"/>
            <family val="2"/>
          </rPr>
          <t xml:space="preserve">
Estándar 7. </t>
        </r>
        <r>
          <rPr>
            <sz val="9"/>
            <color indexed="81"/>
            <rFont val="Tahoma"/>
            <family val="2"/>
          </rPr>
          <t>Código: (AsSP3): La organización implementa la totalidad de las recomendaciones que le sean aplicables de la Guía técnica de buenas prácticas en seguridad del paciente en la atención en salud: procesos institucionales seguros, procesos asistenciales seguros, prácticas que mejoren la actuación de  los profesionales, e involucrar los pacientes y sus allegados en su seguridad.</t>
        </r>
      </text>
    </comment>
    <comment ref="F312" authorId="0" shapeId="0">
      <text>
        <r>
          <rPr>
            <b/>
            <sz val="9"/>
            <color indexed="81"/>
            <rFont val="Calibri"/>
            <family val="2"/>
          </rPr>
          <t>CAROLINA PEREZ BOLAÑOS:</t>
        </r>
        <r>
          <rPr>
            <sz val="9"/>
            <color indexed="81"/>
            <rFont val="Calibri"/>
            <family val="2"/>
          </rPr>
          <t xml:space="preserve">
Revisión de la política de seguridad del paciente y su implementación, verificando:                                                                                                     
 *La existencia de estrategias para el fortalecimiento de la cultura justa de la seguridad, que incentiva el reporte voluntario de eventos, la identificación de riesgos asistenciales y la definición debarreras de seguridad orientadas a su mitigación.                                                                                                * La monitorización de eventos adversos.                                                                                                              
* Que quede evidencia de que existe una tendencias hacia la mejora y el desempeño superior.                                                                                                                                                      *La estandarización de un sistema de búsqueda de factores de riesgos, fallas y eventos adversos.                                                                                                                                                * Que se realiza una investigación, análisis, gestión y toma de decisiones que evite los eventos adversos prevenibles y, en caso de presentarse, mitigar sus consecuencias.                                                                                       
*Que se identifique si la actual atención es consecuencia de un evento adverso, independientemente de donde se haya prestado la atención precedente.
</t>
        </r>
      </text>
    </comment>
    <comment ref="F324" authorId="0" shapeId="0">
      <text>
        <r>
          <rPr>
            <b/>
            <sz val="9"/>
            <color indexed="81"/>
            <rFont val="Calibri"/>
            <family val="2"/>
          </rPr>
          <t>CAROLINA PEREZ BOLAÑOS:</t>
        </r>
        <r>
          <rPr>
            <sz val="9"/>
            <color indexed="81"/>
            <rFont val="Calibri"/>
            <family val="2"/>
          </rPr>
          <t xml:space="preserve">
Establecer e implementar la política de atención humanizada, contemplando:                                                                                                * Que se socialicen sus derechos y deberes y se asegure su comprensión.                                                                           
* Que los usuarios tengan la oportunidad de preguntar sus inquietudes en condiciones de privacidad.                                                                                                                                                   * Que su privacidad es respetada mientras el usuario se baña, se desnuda o mientras es atendido por un profesional o técnico.                                                                                                                       
* Que en los servicios de apoyo diagnóstico y complementación terapéutica, se garantiza que se mantiene la privacidad del paciente durante la toma de muestras, realización del examen y entrega de resultados.                                                                                                                                                * Que se tengan consideraciones en gustos y preferencias de los pacientes en su dieta, forma de presentación de los alimentos, horarios, etc.                                                                                     
*Que los procesos de prescripción y administración de medicamentos, la realización de procedimientos y toma de muestra sean a  horarios articulados con el reposo de los pacientes, que las vías de administración que consideren comodidad y nivel del dolor.                                                                                                          
*  Respeto del cadáver y apoyo emocional a familiares.                                                                                                        
 *Que se promuevan condiciones de silencio y de disminución de contaminación visual y auditiva.                                                                                                                                                   * Que se realice un abordaje respetuoso de tradiciones, creencias y valores de los usuarios.
* Que se tiene en cuenta la opinión del usuario y sus familiares acerca de los horarios de visita y de otras actividades intrahospitalarias como: horarios de alimentación, baño, limpieza y desinfección,  entre otras.
</t>
        </r>
      </text>
    </comment>
    <comment ref="D344" authorId="0" shapeId="0">
      <text>
        <r>
          <rPr>
            <b/>
            <sz val="9"/>
            <color indexed="81"/>
            <rFont val="Calibri"/>
            <family val="2"/>
          </rPr>
          <t>CAROLINA PEREZ BOLAÑOS:</t>
        </r>
        <r>
          <rPr>
            <sz val="9"/>
            <color indexed="81"/>
            <rFont val="Calibri"/>
            <family val="2"/>
          </rPr>
          <t xml:space="preserve">
Estándar 47. Código (AsEV2): La organización tiene un proceso estandarizado que monitoriza sistemática y periódicamente los comentarios de los usuarios manifestados como sugerencias, solicitudes personales, felicitaciones, quejas y reclamos de los usuarios y cuenta con un mecanismo para responder en forma oportuna y efectiva  y retroalimentar al personal de la institución sobre el comportamiento o tendencia del proceso y la intervención implementada para su mejoramiento.</t>
        </r>
      </text>
    </comment>
    <comment ref="I344" authorId="1" shapeId="0">
      <text>
        <r>
          <rPr>
            <b/>
            <sz val="9"/>
            <color indexed="81"/>
            <rFont val="Tahoma"/>
            <family val="2"/>
          </rPr>
          <t>DIRECCIÓN MÉDICA:</t>
        </r>
        <r>
          <rPr>
            <sz val="9"/>
            <color indexed="81"/>
            <rFont val="Tahoma"/>
            <family val="2"/>
          </rPr>
          <t xml:space="preserve">
NO SE  CUMPLIO  5 DE  55  PACIENTES  NO SATISFECHOS  
1  POR  COMUNICACIÓN
2 POR  CALIDAD  DE LA INFORMACION
1  POR  CALIDAD DE LA ALIMENTACION
1 POR  LA NO ENTREA DE DEBERS  Y DERECHOS</t>
        </r>
      </text>
    </comment>
    <comment ref="K344" authorId="1" shapeId="0">
      <text>
        <r>
          <rPr>
            <b/>
            <sz val="9"/>
            <color indexed="81"/>
            <rFont val="Tahoma"/>
            <family val="2"/>
          </rPr>
          <t>DIRECCIÓN MÉDICA:</t>
        </r>
        <r>
          <rPr>
            <sz val="9"/>
            <color indexed="81"/>
            <rFont val="Tahoma"/>
            <family val="2"/>
          </rPr>
          <t xml:space="preserve">
30  ENCUESTADOS   98.8%</t>
        </r>
      </text>
    </comment>
    <comment ref="L344" authorId="4" shapeId="0">
      <text>
        <r>
          <rPr>
            <b/>
            <sz val="9"/>
            <color indexed="81"/>
            <rFont val="Tahoma"/>
            <family val="2"/>
          </rPr>
          <t>Ami:</t>
        </r>
        <r>
          <rPr>
            <sz val="9"/>
            <color indexed="81"/>
            <rFont val="Tahoma"/>
            <family val="2"/>
          </rPr>
          <t xml:space="preserve">
Se realizaron 48 encuestas de 89 egresos </t>
        </r>
      </text>
    </comment>
    <comment ref="N344" authorId="2" shapeId="0">
      <text>
        <r>
          <rPr>
            <b/>
            <sz val="9"/>
            <color indexed="81"/>
            <rFont val="Tahoma"/>
            <family val="2"/>
          </rPr>
          <t>COORENFERMERIA:</t>
        </r>
        <r>
          <rPr>
            <sz val="9"/>
            <color indexed="81"/>
            <rFont val="Tahoma"/>
            <family val="2"/>
          </rPr>
          <t xml:space="preserve">
Se realizaron 80 encuestas de 101 paciente que egresa</t>
        </r>
      </text>
    </comment>
    <comment ref="O344" authorId="2" shapeId="0">
      <text>
        <r>
          <rPr>
            <b/>
            <sz val="9"/>
            <color indexed="81"/>
            <rFont val="Tahoma"/>
            <family val="2"/>
          </rPr>
          <t>COORENFERMERIA:</t>
        </r>
        <r>
          <rPr>
            <sz val="9"/>
            <color indexed="81"/>
            <rFont val="Tahoma"/>
            <family val="2"/>
          </rPr>
          <t xml:space="preserve">
Se realizaron 99 encuestas y el porcentaje de satisfacción del servicio fue 99.1</t>
        </r>
      </text>
    </comment>
    <comment ref="F345" authorId="3" shapeId="0">
      <text>
        <r>
          <rPr>
            <sz val="12"/>
            <color theme="1"/>
            <rFont val="Calibri"/>
            <family val="2"/>
            <charset val="128"/>
            <scheme val="minor"/>
          </rPr>
          <t>Carolina Pérez:</t>
        </r>
        <r>
          <rPr>
            <sz val="9"/>
            <color indexed="81"/>
            <rFont val="Calibri"/>
            <family val="2"/>
          </rPr>
          <t xml:space="preserve">
El trámite de las PQR´S intrainstitucionales se debe realizar en un término inferior a 48 horas . El trámite de las PQR´S de usuarios tiene un tiempo límite de 5 días.
</t>
        </r>
      </text>
    </comment>
    <comment ref="I345" authorId="1" shapeId="0">
      <text>
        <r>
          <rPr>
            <b/>
            <sz val="9"/>
            <color indexed="81"/>
            <rFont val="Tahoma"/>
            <family val="2"/>
          </rPr>
          <t>DIRECCIÓN MÉDICA:</t>
        </r>
        <r>
          <rPr>
            <sz val="9"/>
            <color indexed="81"/>
            <rFont val="Tahoma"/>
            <family val="2"/>
          </rPr>
          <t xml:space="preserve">
NO SE PRESENTARON</t>
        </r>
      </text>
    </comment>
    <comment ref="K345" authorId="1" shapeId="0">
      <text>
        <r>
          <rPr>
            <b/>
            <sz val="9"/>
            <color indexed="81"/>
            <rFont val="Tahoma"/>
            <family val="2"/>
          </rPr>
          <t>DIRECCIÓN MÉDICA:</t>
        </r>
        <r>
          <rPr>
            <sz val="9"/>
            <color indexed="81"/>
            <rFont val="Tahoma"/>
            <family val="2"/>
          </rPr>
          <t xml:space="preserve">
NO SE PRESENTARON</t>
        </r>
      </text>
    </comment>
    <comment ref="I347" authorId="1" shapeId="0">
      <text>
        <r>
          <rPr>
            <b/>
            <sz val="9"/>
            <color indexed="81"/>
            <rFont val="Tahoma"/>
            <family val="2"/>
          </rPr>
          <t>DIRECCIÓN MÉDICA:</t>
        </r>
        <r>
          <rPr>
            <sz val="9"/>
            <color indexed="81"/>
            <rFont val="Tahoma"/>
            <family val="2"/>
          </rPr>
          <t xml:space="preserve">
NO SE  CUMPLIO  5 DE  55  PACIENTES  NO SATISFECHOS  
1  POR  COMUNICACIÓN
2 POR  CALIDAD  DE LA INFORMACION
1  POR  CALIDAD DE LA ALIMENTACION
1 POR  LA NO ENTREA DE DEBERS  Y DERECHOS</t>
        </r>
      </text>
    </comment>
    <comment ref="L347" authorId="4" shapeId="0">
      <text>
        <r>
          <rPr>
            <b/>
            <sz val="9"/>
            <color indexed="81"/>
            <rFont val="Tahoma"/>
            <family val="2"/>
          </rPr>
          <t>Ami:</t>
        </r>
        <r>
          <rPr>
            <sz val="9"/>
            <color indexed="81"/>
            <rFont val="Tahoma"/>
            <family val="2"/>
          </rPr>
          <t xml:space="preserve">
4 No conformidades en desarrollo</t>
        </r>
      </text>
    </comment>
    <comment ref="M348" authorId="4" shapeId="0">
      <text>
        <r>
          <rPr>
            <b/>
            <sz val="9"/>
            <color indexed="81"/>
            <rFont val="Tahoma"/>
            <family val="2"/>
          </rPr>
          <t>Ami:</t>
        </r>
        <r>
          <rPr>
            <sz val="9"/>
            <color indexed="81"/>
            <rFont val="Tahoma"/>
            <family val="2"/>
          </rPr>
          <t xml:space="preserve">
Son 4 en desarrollo</t>
        </r>
      </text>
    </comment>
    <comment ref="O348" authorId="2" shapeId="0">
      <text>
        <r>
          <rPr>
            <b/>
            <sz val="9"/>
            <color indexed="81"/>
            <rFont val="Tahoma"/>
            <family val="2"/>
          </rPr>
          <t>COORENFERMERIA:</t>
        </r>
        <r>
          <rPr>
            <sz val="9"/>
            <color indexed="81"/>
            <rFont val="Tahoma"/>
            <family val="2"/>
          </rPr>
          <t xml:space="preserve">
Se evidencxia 8 planes de mejora ejecutados, 2 en desarrollo y 1 atrasado.</t>
        </r>
      </text>
    </comment>
    <comment ref="K350" authorId="1" shapeId="0">
      <text>
        <r>
          <rPr>
            <b/>
            <sz val="9"/>
            <color indexed="81"/>
            <rFont val="Tahoma"/>
            <family val="2"/>
          </rPr>
          <t>DIRECCIÓN MÉDICA:</t>
        </r>
        <r>
          <rPr>
            <sz val="9"/>
            <color indexed="81"/>
            <rFont val="Tahoma"/>
            <family val="2"/>
          </rPr>
          <t xml:space="preserve">
NO SE  ENTREGO PRO PARTE DE CALIDAD  SE  GENERA  NO CONFORMIDAD</t>
        </r>
      </text>
    </comment>
    <comment ref="K356" authorId="1" shapeId="0">
      <text>
        <r>
          <rPr>
            <b/>
            <sz val="9"/>
            <color indexed="81"/>
            <rFont val="Tahoma"/>
            <family val="2"/>
          </rPr>
          <t>DIRECCIÓN MÉDICA:</t>
        </r>
        <r>
          <rPr>
            <sz val="9"/>
            <color indexed="81"/>
            <rFont val="Tahoma"/>
            <family val="2"/>
          </rPr>
          <t xml:space="preserve">
SE  ENVIO A  CALIDA D PARA  UNIFICACIÓN</t>
        </r>
      </text>
    </comment>
    <comment ref="F357" authorId="3" shapeId="0">
      <text>
        <r>
          <rPr>
            <b/>
            <sz val="9"/>
            <color indexed="81"/>
            <rFont val="Calibri"/>
            <family val="2"/>
          </rPr>
          <t>Carolina Pérez:</t>
        </r>
        <r>
          <rPr>
            <sz val="9"/>
            <color indexed="81"/>
            <rFont val="Calibri"/>
            <family val="2"/>
          </rPr>
          <t xml:space="preserve">
El Plan de capacitaciones y evaluaciones debe incluir todas las presentaciones en Power point o el formato que hayan escogido para impartirlas y los formatos de evaluaciones.
</t>
        </r>
      </text>
    </comment>
    <comment ref="K357" authorId="1" shapeId="0">
      <text>
        <r>
          <rPr>
            <b/>
            <sz val="9"/>
            <color indexed="81"/>
            <rFont val="Tahoma"/>
            <family val="2"/>
          </rPr>
          <t>DIRECCIÓN MÉDICA:</t>
        </r>
        <r>
          <rPr>
            <sz val="9"/>
            <color indexed="81"/>
            <rFont val="Tahoma"/>
            <family val="2"/>
          </rPr>
          <t xml:space="preserve">
SE  GENERA  </t>
        </r>
      </text>
    </comment>
    <comment ref="F359" authorId="3" shapeId="0">
      <text>
        <r>
          <rPr>
            <b/>
            <sz val="9"/>
            <color indexed="81"/>
            <rFont val="Calibri"/>
            <family val="2"/>
          </rPr>
          <t>Carolina Pérez:</t>
        </r>
        <r>
          <rPr>
            <sz val="9"/>
            <color indexed="81"/>
            <rFont val="Calibri"/>
            <family val="2"/>
          </rPr>
          <t xml:space="preserve">
El mapa de riesgos debe discriminar los riesgos para cada estándar de la matríz donde se requiera seguimiento a riesgo. Dichos riesgos deben registrarse en un cuadro con características similares a la matríz y conservando el color del estándar para que el porcentaje que se reporte en los mismos, sea el que se consigne en la matríz.</t>
        </r>
      </text>
    </comment>
    <comment ref="I359" authorId="1" shapeId="0">
      <text>
        <r>
          <rPr>
            <b/>
            <sz val="9"/>
            <color indexed="81"/>
            <rFont val="Tahoma"/>
            <family val="2"/>
          </rPr>
          <t>DIRECCIÓN MÉDICA:</t>
        </r>
        <r>
          <rPr>
            <sz val="9"/>
            <color indexed="81"/>
            <rFont val="Tahoma"/>
            <family val="2"/>
          </rPr>
          <t xml:space="preserve">
ANEXO  COMO PESTAÑA</t>
        </r>
      </text>
    </comment>
    <comment ref="L359" authorId="2" shapeId="0">
      <text>
        <r>
          <rPr>
            <b/>
            <sz val="9"/>
            <color indexed="81"/>
            <rFont val="Tahoma"/>
            <family val="2"/>
          </rPr>
          <t>COORENFERMERIA:</t>
        </r>
        <r>
          <rPr>
            <sz val="9"/>
            <color indexed="81"/>
            <rFont val="Tahoma"/>
            <family val="2"/>
          </rPr>
          <t xml:space="preserve">
De 23 riesgos, no cumplieron 1</t>
        </r>
      </text>
    </comment>
    <comment ref="M359" authorId="4" shapeId="0">
      <text>
        <r>
          <rPr>
            <b/>
            <sz val="9"/>
            <color indexed="81"/>
            <rFont val="Tahoma"/>
            <family val="2"/>
          </rPr>
          <t>Ami:</t>
        </r>
        <r>
          <rPr>
            <sz val="9"/>
            <color indexed="81"/>
            <rFont val="Tahoma"/>
            <family val="2"/>
          </rPr>
          <t xml:space="preserve">
de 24 solo se cumplieron 21</t>
        </r>
      </text>
    </comment>
    <comment ref="N359" authorId="2" shapeId="0">
      <text>
        <r>
          <rPr>
            <b/>
            <sz val="9"/>
            <color indexed="81"/>
            <rFont val="Tahoma"/>
            <family val="2"/>
          </rPr>
          <t>COORENFERMERIA:</t>
        </r>
        <r>
          <rPr>
            <sz val="9"/>
            <color indexed="81"/>
            <rFont val="Tahoma"/>
            <family val="2"/>
          </rPr>
          <t xml:space="preserve">
De  24 no se realizaron 6 </t>
        </r>
      </text>
    </comment>
    <comment ref="O359" authorId="2" shapeId="0">
      <text>
        <r>
          <rPr>
            <b/>
            <sz val="9"/>
            <color indexed="81"/>
            <rFont val="Tahoma"/>
            <family val="2"/>
          </rPr>
          <t>COORENFERMERIA:</t>
        </r>
        <r>
          <rPr>
            <sz val="9"/>
            <color indexed="81"/>
            <rFont val="Tahoma"/>
            <family val="2"/>
          </rPr>
          <t xml:space="preserve">
De 24 y 5 no se cumplieron </t>
        </r>
      </text>
    </comment>
    <comment ref="F366" authorId="3" shapeId="0">
      <text>
        <r>
          <rPr>
            <b/>
            <sz val="9"/>
            <color indexed="81"/>
            <rFont val="Calibri"/>
            <family val="2"/>
          </rPr>
          <t>Carolina Pérez:</t>
        </r>
        <r>
          <rPr>
            <sz val="9"/>
            <color indexed="81"/>
            <rFont val="Calibri"/>
            <family val="2"/>
          </rPr>
          <t xml:space="preserve">
De cada comité, se deben reportar en el cuadro de acciones de mejora las actividades propuestas con el objetivo de realizar seguimiento al cumplimiento y eficacia de las mismas.</t>
        </r>
      </text>
    </comment>
    <comment ref="F368" authorId="0" shapeId="0">
      <text>
        <r>
          <rPr>
            <b/>
            <sz val="9"/>
            <color indexed="81"/>
            <rFont val="Calibri"/>
            <family val="2"/>
          </rPr>
          <t>CAROLINA PEREZ BOLAÑOS:</t>
        </r>
        <r>
          <rPr>
            <sz val="9"/>
            <color indexed="81"/>
            <rFont val="Calibri"/>
            <family val="2"/>
          </rPr>
          <t xml:space="preserve">
 El procedimiento debe incluir la identificación de los riesgos con escala de medición, los posibles impactos y planes de mitigación; asi mismo, debe identificar las barreras de acceso. Se establecen listas de chequeo para la verificación del cumplimiento de criterios de acuerdo con las prioridades y los riesgos detectados por la institución.</t>
        </r>
      </text>
    </comment>
    <comment ref="L368" authorId="2" shapeId="0">
      <text>
        <r>
          <rPr>
            <b/>
            <sz val="9"/>
            <color indexed="81"/>
            <rFont val="Tahoma"/>
            <family val="2"/>
          </rPr>
          <t>COORENFERMERIA:</t>
        </r>
        <r>
          <rPr>
            <sz val="9"/>
            <color indexed="81"/>
            <rFont val="Tahoma"/>
            <family val="2"/>
          </rPr>
          <t xml:space="preserve">
Se realiza en la ronda de seguridad </t>
        </r>
      </text>
    </comment>
    <comment ref="L369" authorId="2" shapeId="0">
      <text>
        <r>
          <rPr>
            <b/>
            <sz val="9"/>
            <color indexed="81"/>
            <rFont val="Tahoma"/>
            <family val="2"/>
          </rPr>
          <t>COORENFERMERIA:</t>
        </r>
        <r>
          <rPr>
            <sz val="9"/>
            <color indexed="81"/>
            <rFont val="Tahoma"/>
            <family val="2"/>
          </rPr>
          <t xml:space="preserve">
Se realizó en el mes de  se capacitaron 18 de 20 personas </t>
        </r>
      </text>
    </comment>
    <comment ref="O371" authorId="2" shapeId="0">
      <text>
        <r>
          <rPr>
            <b/>
            <sz val="9"/>
            <color indexed="81"/>
            <rFont val="Tahoma"/>
            <family val="2"/>
          </rPr>
          <t>COORENFERMERIA:No lo enviaron del área de calidad</t>
        </r>
      </text>
    </comment>
    <comment ref="I372" authorId="1" shapeId="0">
      <text>
        <r>
          <rPr>
            <b/>
            <sz val="9"/>
            <color indexed="81"/>
            <rFont val="Tahoma"/>
            <family val="2"/>
          </rPr>
          <t>DIRECCIÓN MÉDICA:</t>
        </r>
        <r>
          <rPr>
            <sz val="9"/>
            <color indexed="81"/>
            <rFont val="Tahoma"/>
            <family val="2"/>
          </rPr>
          <t xml:space="preserve">
1 PACIENTE  REMITIDO DE  SALAMINA  CALDAS  SIN  HABERLO  COMENTADO</t>
        </r>
      </text>
    </comment>
    <comment ref="I373" authorId="1" shapeId="0">
      <text>
        <r>
          <rPr>
            <b/>
            <sz val="9"/>
            <color indexed="81"/>
            <rFont val="Tahoma"/>
            <family val="2"/>
          </rPr>
          <t>DIRECCIÓN MÉDICA:</t>
        </r>
        <r>
          <rPr>
            <sz val="9"/>
            <color indexed="81"/>
            <rFont val="Tahoma"/>
            <family val="2"/>
          </rPr>
          <t xml:space="preserve">
NOE GENERARON</t>
        </r>
      </text>
    </comment>
    <comment ref="L373" authorId="4" shapeId="0">
      <text>
        <r>
          <rPr>
            <b/>
            <sz val="9"/>
            <color indexed="81"/>
            <rFont val="Tahoma"/>
            <family val="2"/>
          </rPr>
          <t>Ami:</t>
        </r>
        <r>
          <rPr>
            <sz val="9"/>
            <color indexed="81"/>
            <rFont val="Tahoma"/>
            <family val="2"/>
          </rPr>
          <t xml:space="preserve">
Hay 2 no conformidades y ejecutadas, con respecto a el acceso a servicios</t>
        </r>
      </text>
    </comment>
    <comment ref="I374" authorId="1" shapeId="0">
      <text>
        <r>
          <rPr>
            <b/>
            <sz val="9"/>
            <color indexed="81"/>
            <rFont val="Tahoma"/>
            <family val="2"/>
          </rPr>
          <t>DIRECCIÓN MÉDICA:</t>
        </r>
        <r>
          <rPr>
            <sz val="9"/>
            <color indexed="81"/>
            <rFont val="Tahoma"/>
            <family val="2"/>
          </rPr>
          <t xml:space="preserve">
NO SE GENERARON</t>
        </r>
      </text>
    </comment>
    <comment ref="M374" authorId="2" shapeId="0">
      <text>
        <r>
          <rPr>
            <b/>
            <sz val="9"/>
            <color indexed="81"/>
            <rFont val="Tahoma"/>
            <family val="2"/>
          </rPr>
          <t>COORENFERMERIA:
Se evidencia 13 planes de alta ejecutados y 4 planes de alta en desarrollo</t>
        </r>
      </text>
    </comment>
    <comment ref="I375" authorId="1" shapeId="0">
      <text>
        <r>
          <rPr>
            <b/>
            <sz val="9"/>
            <color indexed="81"/>
            <rFont val="Tahoma"/>
            <family val="2"/>
          </rPr>
          <t>DIRECCIÓN MÉDICA:</t>
        </r>
        <r>
          <rPr>
            <sz val="9"/>
            <color indexed="81"/>
            <rFont val="Tahoma"/>
            <family val="2"/>
          </rPr>
          <t xml:space="preserve">
SE  REALIZO  ACTA DE  COMITÉ  </t>
        </r>
      </text>
    </comment>
    <comment ref="F376" authorId="3" shapeId="0">
      <text>
        <r>
          <rPr>
            <b/>
            <sz val="9"/>
            <color indexed="81"/>
            <rFont val="Calibri"/>
            <family val="2"/>
          </rPr>
          <t>Carolina Pérez:</t>
        </r>
        <r>
          <rPr>
            <sz val="9"/>
            <color indexed="81"/>
            <rFont val="Calibri"/>
            <family val="2"/>
          </rPr>
          <t xml:space="preserve">
Esta demanda insatisfecha incluye los requerimientos del usuario final o sus acompañantes y de as entidades aseguradoras.
</t>
        </r>
      </text>
    </comment>
    <comment ref="I376" authorId="1" shapeId="0">
      <text>
        <r>
          <rPr>
            <b/>
            <sz val="9"/>
            <color indexed="81"/>
            <rFont val="Tahoma"/>
            <family val="2"/>
          </rPr>
          <t>DIRECCIÓN MÉDICA:</t>
        </r>
        <r>
          <rPr>
            <sz val="9"/>
            <color indexed="81"/>
            <rFont val="Tahoma"/>
            <family val="2"/>
          </rPr>
          <t xml:space="preserve">
DOCUMENTO  TOTALMENTE TERMINADO</t>
        </r>
      </text>
    </comment>
    <comment ref="L376" authorId="2" shapeId="0">
      <text>
        <r>
          <rPr>
            <b/>
            <sz val="9"/>
            <color indexed="81"/>
            <rFont val="Tahoma"/>
            <family val="2"/>
          </rPr>
          <t>COORENFERMERIA:</t>
        </r>
        <r>
          <rPr>
            <sz val="9"/>
            <color indexed="81"/>
            <rFont val="Tahoma"/>
            <family val="2"/>
          </rPr>
          <t xml:space="preserve">
Se solicita al líder de calidad, volver a colocar los formatos de demanda insatisfecha en los escritorios, debido a que no se pueden diligenciar adecuadamente.</t>
        </r>
      </text>
    </comment>
    <comment ref="I380" authorId="1" shapeId="0">
      <text>
        <r>
          <rPr>
            <b/>
            <sz val="9"/>
            <color indexed="81"/>
            <rFont val="Tahoma"/>
            <family val="2"/>
          </rPr>
          <t>DIRECCIÓN MÉDICA:</t>
        </r>
        <r>
          <rPr>
            <sz val="9"/>
            <color indexed="81"/>
            <rFont val="Tahoma"/>
            <family val="2"/>
          </rPr>
          <t xml:space="preserve">
SE  GENRO UNA  NO CONFORMIDAD  POR  NO DILIGENCIAMIENTO DEL FORMATO DE DEMANDA INSATISFECHA</t>
        </r>
      </text>
    </comment>
    <comment ref="L380" authorId="2" shapeId="0">
      <text>
        <r>
          <rPr>
            <b/>
            <sz val="9"/>
            <color indexed="81"/>
            <rFont val="Tahoma"/>
            <family val="2"/>
          </rPr>
          <t>COORENFERMERIA:</t>
        </r>
        <r>
          <rPr>
            <sz val="9"/>
            <color indexed="81"/>
            <rFont val="Tahoma"/>
            <family val="2"/>
          </rPr>
          <t xml:space="preserve">
Se realiza de 10 planes de mejora planteados 7 ya estan ejecutados y 2 estan en desarrollo y una atrasada</t>
        </r>
      </text>
    </comment>
    <comment ref="M381" authorId="2" shapeId="0">
      <text>
        <r>
          <rPr>
            <b/>
            <sz val="9"/>
            <color indexed="81"/>
            <rFont val="Tahoma"/>
            <family val="2"/>
          </rPr>
          <t>COORENFERMERIA:</t>
        </r>
        <r>
          <rPr>
            <sz val="9"/>
            <color indexed="81"/>
            <rFont val="Tahoma"/>
            <family val="2"/>
          </rPr>
          <t xml:space="preserve">
Se evidencian 11 planes de mejora hay 7 ejecutadas, 1 en desarrollo y 1 atrasada
</t>
        </r>
      </text>
    </comment>
    <comment ref="O381" authorId="2" shapeId="0">
      <text>
        <r>
          <rPr>
            <b/>
            <sz val="9"/>
            <color indexed="81"/>
            <rFont val="Tahoma"/>
            <family val="2"/>
          </rPr>
          <t>COORENFERMERIA:</t>
        </r>
        <r>
          <rPr>
            <sz val="9"/>
            <color indexed="81"/>
            <rFont val="Tahoma"/>
            <family val="2"/>
          </rPr>
          <t xml:space="preserve">
Se evidencian 10 ejecutadas, 1 en desarrollo  y una atrasada</t>
        </r>
      </text>
    </comment>
    <comment ref="F383" authorId="0" shapeId="0">
      <text>
        <r>
          <rPr>
            <b/>
            <sz val="9"/>
            <color indexed="81"/>
            <rFont val="Calibri"/>
            <family val="2"/>
          </rPr>
          <t>CAROLINA PEREZ BOLAÑOS:</t>
        </r>
        <r>
          <rPr>
            <sz val="9"/>
            <color indexed="81"/>
            <rFont val="Calibri"/>
            <family val="2"/>
          </rPr>
          <t xml:space="preserve">
Documentar el procedimiento de proceso de atención en servicio, incluyendo los tiempos de espera del usuario durante la atención. El procedimiento, contempla los tiempos de cada especialista para realizar la atención y en los servicios de laboratorio e imágenes diagnósticas, los tiempos de preparación y toma de muestras o procedimientos.</t>
        </r>
      </text>
    </comment>
    <comment ref="I385" authorId="1" shapeId="0">
      <text>
        <r>
          <rPr>
            <b/>
            <sz val="9"/>
            <color indexed="81"/>
            <rFont val="Tahoma"/>
            <family val="2"/>
          </rPr>
          <t>DIRECCIÓN MÉDICA:</t>
        </r>
        <r>
          <rPr>
            <sz val="9"/>
            <color indexed="81"/>
            <rFont val="Tahoma"/>
            <family val="2"/>
          </rPr>
          <t xml:space="preserve">
CON INOPOSTUNIDAD EN VALORACION POR  NEUMOLOGIA Y  ORTOPEDIA  MAYOR  A 24  H  </t>
        </r>
      </text>
    </comment>
    <comment ref="I386" authorId="1" shapeId="0">
      <text>
        <r>
          <rPr>
            <b/>
            <sz val="9"/>
            <color indexed="81"/>
            <rFont val="Tahoma"/>
            <family val="2"/>
          </rPr>
          <t>DIRECCIÓN MÉDICA:</t>
        </r>
        <r>
          <rPr>
            <sz val="9"/>
            <color indexed="81"/>
            <rFont val="Tahoma"/>
            <family val="2"/>
          </rPr>
          <t xml:space="preserve">
SE  GNEO  LA NO CONFORMIDAD  SE  EVIDECNI  SOLICITUD  POR PARTE DE INTENSIVISTAS  SIN  NECESIDAD  CLINICA</t>
        </r>
      </text>
    </comment>
    <comment ref="D389" authorId="0" shapeId="0">
      <text>
        <r>
          <rPr>
            <b/>
            <sz val="9"/>
            <color indexed="81"/>
            <rFont val="Tahoma"/>
            <family val="2"/>
          </rPr>
          <t xml:space="preserve">Gerencia: Estándares asistenciales.
</t>
        </r>
        <r>
          <rPr>
            <sz val="9"/>
            <color indexed="81"/>
            <rFont val="Tahoma"/>
            <family val="2"/>
          </rPr>
          <t xml:space="preserve">
</t>
        </r>
        <r>
          <rPr>
            <b/>
            <sz val="9"/>
            <color indexed="81"/>
            <rFont val="Tahoma"/>
            <family val="2"/>
          </rPr>
          <t xml:space="preserve">Estándar 8. </t>
        </r>
        <r>
          <rPr>
            <sz val="9"/>
            <color indexed="81"/>
            <rFont val="Tahoma"/>
            <family val="2"/>
          </rPr>
          <t xml:space="preserve">Código (AsAC1): La organización garantiza el acceso de los usuarios, según las diferentes particularidades y características de los usuarios. Se evalúan las barreras del acceso y se desarrollan acciones de mejoramiento.
</t>
        </r>
        <r>
          <rPr>
            <b/>
            <sz val="9"/>
            <color indexed="81"/>
            <rFont val="Tahoma"/>
            <family val="2"/>
          </rPr>
          <t>Estándar 17.</t>
        </r>
        <r>
          <rPr>
            <sz val="9"/>
            <color indexed="81"/>
            <rFont val="Tahoma"/>
            <family val="2"/>
          </rPr>
          <t xml:space="preserve"> Código (AsREG2): Se tiene Estandarizada la información a entregar en el momento de ingreso al servicio del usuario y su familia.
</t>
        </r>
        <r>
          <rPr>
            <b/>
            <sz val="9"/>
            <color indexed="81"/>
            <rFont val="Tahoma"/>
            <family val="2"/>
          </rPr>
          <t>Estándar 18.</t>
        </r>
        <r>
          <rPr>
            <sz val="9"/>
            <color indexed="81"/>
            <rFont val="Tahoma"/>
            <family val="2"/>
          </rPr>
          <t xml:space="preserve"> Código (AsREG3): En los servicios asistenciales se cuenta con las guías y los protocolos, con criterios explícitos, en los que se establecen las necesidades de preparación previa del paciente para la realización de cualquier intervención. Estas guías o protocolos:
18.1: Se encuentran y usan en los respectivos sitios administrativos y asistenciales que los requieran para la información oportuna de los usuarios.
18.2: Se revisan y ajustan periódicamente. Cada actualización es enviada al sitio o servicio que corresponda y se realiza seguimiento de su adherencia.
18.3: Se garantiza que se deja constancia (física o en el sistema de información) sobre las recomendaciones dadas al paciente para su preparación.
18.4: Se socializan y se generan acciones de mejora en caso de no cumplimiento.
</t>
        </r>
        <r>
          <rPr>
            <b/>
            <sz val="9"/>
            <color indexed="81"/>
            <rFont val="Tahoma"/>
            <family val="2"/>
          </rPr>
          <t>Estándar 21</t>
        </r>
        <r>
          <rPr>
            <sz val="9"/>
            <color indexed="81"/>
            <rFont val="Tahoma"/>
            <family val="2"/>
          </rPr>
          <t xml:space="preserve">. Código (AsEV3): La organización garantiza que Está en capacidad de identificar, desde el momento mismo del ingreso, si el paciente requiere técnicas especiales de aislamiento de acuerdo con su patología.
</t>
        </r>
        <r>
          <rPr>
            <b/>
            <sz val="9"/>
            <color indexed="81"/>
            <rFont val="Tahoma"/>
            <family val="2"/>
          </rPr>
          <t>Estándar 23.</t>
        </r>
        <r>
          <rPr>
            <sz val="9"/>
            <color indexed="81"/>
            <rFont val="Tahoma"/>
            <family val="2"/>
          </rPr>
          <t xml:space="preserve"> Código (AsPL2): Existe un proceso  de planeación  de la atención,  el  cuidado  y  el  tratamiento  para  cada  paciente, el cual incluye  implementación, desarrollo  y seguimiento del plan de tratamiento de acuerdo con el tipo de servicio que presta.
</t>
        </r>
        <r>
          <rPr>
            <b/>
            <sz val="9"/>
            <color indexed="81"/>
            <rFont val="Tahoma"/>
            <family val="2"/>
          </rPr>
          <t>Estándar 26</t>
        </r>
        <r>
          <rPr>
            <sz val="9"/>
            <color indexed="81"/>
            <rFont val="Tahoma"/>
            <family val="2"/>
          </rPr>
          <t xml:space="preserve">. Código (AsPL5): El proceso de planeación de la atención y cuidado para cada paciente en  imagenología incluye implementación, práctica y seguimiento de los exámenes y los procedimientos para la consecución de los resultados a los usuarios y/o a los clínicos.
</t>
        </r>
        <r>
          <rPr>
            <b/>
            <sz val="9"/>
            <color indexed="81"/>
            <rFont val="Tahoma"/>
            <family val="2"/>
          </rPr>
          <t>Estándar 27.</t>
        </r>
        <r>
          <rPr>
            <sz val="9"/>
            <color indexed="81"/>
            <rFont val="Tahoma"/>
            <family val="2"/>
          </rPr>
          <t xml:space="preserve"> Código (AsPL6): El proceso de planeación de la atención y cuidado para cada paciente en laboratorio clínico incluye implementación, práctica y seguimiento de los exámenes y los procedimientos para la consecución de los resultados a los usuarios y/o a los clínicos.
</t>
        </r>
        <r>
          <rPr>
            <b/>
            <sz val="9"/>
            <color indexed="81"/>
            <rFont val="Tahoma"/>
            <family val="2"/>
          </rPr>
          <t>Estándar 28.</t>
        </r>
        <r>
          <rPr>
            <sz val="9"/>
            <color indexed="81"/>
            <rFont val="Tahoma"/>
            <family val="2"/>
          </rPr>
          <t xml:space="preserve"> Código (AsPL7): La organización tiene Estandarizados los puntos clave del cuidado y el tratamiento para procesos de atención específicos, los cuales apoyan la oportunidad y la efectividad de las intervenciones.
</t>
        </r>
        <r>
          <rPr>
            <b/>
            <sz val="9"/>
            <color indexed="81"/>
            <rFont val="Tahoma"/>
            <family val="2"/>
          </rPr>
          <t>Estándar 30</t>
        </r>
        <r>
          <rPr>
            <sz val="9"/>
            <color indexed="81"/>
            <rFont val="Tahoma"/>
            <family val="2"/>
          </rPr>
          <t xml:space="preserve">. Código (AsPL9): La organización garantiza que el paciente y su familia son informados acerca de las condiciones relacionadas con su enfermedad o Estado de salud y es entrenado para desarrollar competencias en el autocuidado de su salud durante el proceso de atención.
</t>
        </r>
        <r>
          <rPr>
            <b/>
            <sz val="9"/>
            <color indexed="81"/>
            <rFont val="Tahoma"/>
            <family val="2"/>
          </rPr>
          <t>Estándar 31</t>
        </r>
        <r>
          <rPr>
            <sz val="9"/>
            <color indexed="81"/>
            <rFont val="Tahoma"/>
            <family val="2"/>
          </rPr>
          <t xml:space="preserve">. Código (AsPL10): La organización tiene claramente definido el proceso de consecución y verificación del entendimiento del consentimiento informado. Al momento de solicitar el consentimiento, se le provee al paciente la información acerca de los riesgos y  los beneficios de los procedimientos planeados y los riesgos del no tratamiento, de manera que puedan tomar decisiones informadas.
</t>
        </r>
        <r>
          <rPr>
            <b/>
            <sz val="9"/>
            <color indexed="81"/>
            <rFont val="Tahoma"/>
            <family val="2"/>
          </rPr>
          <t>Estándar 35</t>
        </r>
        <r>
          <rPr>
            <sz val="9"/>
            <color indexed="81"/>
            <rFont val="Tahoma"/>
            <family val="2"/>
          </rPr>
          <t xml:space="preserve">. Código (AsPL14): El laboratorio clínico, cuando la organización realice la toma de muestras para ser referidas a un laboratorio intrainstitucional o interinstitucional, debe contar con procesos basados en buenas prácticas, que garanticen la seguridad, la conservación, la calidad, la confiabilidad y la confidencialidad de las mismas, de acuerdo con la condición clínica del usuario.
</t>
        </r>
        <r>
          <rPr>
            <b/>
            <sz val="9"/>
            <color indexed="81"/>
            <rFont val="Tahoma"/>
            <family val="2"/>
          </rPr>
          <t>Estándar 36.</t>
        </r>
        <r>
          <rPr>
            <sz val="9"/>
            <color indexed="81"/>
            <rFont val="Tahoma"/>
            <family val="2"/>
          </rPr>
          <t xml:space="preserve"> Código (AsPL15): La organización garantiza que en el laboratorio clínico, patología e imagenología se asignan y conocen los responsables de los procesos y se cuenta con protocolos necesarios para dar cumplimiento a lo requerido en el estándar.
</t>
        </r>
        <r>
          <rPr>
            <b/>
            <sz val="9"/>
            <color indexed="81"/>
            <rFont val="Tahoma"/>
            <family val="2"/>
          </rPr>
          <t>Estándar 37.</t>
        </r>
        <r>
          <rPr>
            <sz val="9"/>
            <color indexed="81"/>
            <rFont val="Tahoma"/>
            <family val="2"/>
          </rPr>
          <t xml:space="preserve"> Código (AsPL16): La organización cuenta con mecanismos Estandarizados de reporte y entrega de resultados de ayudas diagnósticas (laboratorio clínico, patología, imágenes) que garanticen la confiabilidad y la confidencialidad en el manejo de la información.
</t>
        </r>
        <r>
          <rPr>
            <b/>
            <sz val="9"/>
            <color indexed="81"/>
            <rFont val="Tahoma"/>
            <family val="2"/>
          </rPr>
          <t>Estándar 38.</t>
        </r>
        <r>
          <rPr>
            <sz val="9"/>
            <color indexed="81"/>
            <rFont val="Tahoma"/>
            <family val="2"/>
          </rPr>
          <t xml:space="preserve"> Código (AsPL17): El laboratorio cuenta con un programa de control de calidad interno y externo reconocido y probado.
</t>
        </r>
        <r>
          <rPr>
            <b/>
            <sz val="9"/>
            <color indexed="81"/>
            <rFont val="Tahoma"/>
            <family val="2"/>
          </rPr>
          <t>Estándar 39.</t>
        </r>
        <r>
          <rPr>
            <sz val="9"/>
            <color indexed="81"/>
            <rFont val="Tahoma"/>
            <family val="2"/>
          </rPr>
          <t xml:space="preserve"> Código (AsPL18): La organización cuenta con procesos estandarizados que garantizan la prevención y el control de las infecciones durante el proceso de atención del usuario. Los procesos son basados en guías o protocolos.
</t>
        </r>
        <r>
          <rPr>
            <b/>
            <sz val="9"/>
            <color indexed="81"/>
            <rFont val="Tahoma"/>
            <family val="2"/>
          </rPr>
          <t>Estándar 40.</t>
        </r>
        <r>
          <rPr>
            <sz val="9"/>
            <color indexed="81"/>
            <rFont val="Tahoma"/>
            <family val="2"/>
          </rPr>
          <t xml:space="preserve"> Código (AsEJ1): Existe un plan de cuidado y tratamiento que incorpore de manera integral el análisis de riesgo y las necesidades del paciente y su familia mediante la adecuada articulación del equipo interdisciplinario requerido para tal fin.
</t>
        </r>
        <r>
          <rPr>
            <b/>
            <sz val="9"/>
            <color indexed="81"/>
            <rFont val="Tahoma"/>
            <family val="2"/>
          </rPr>
          <t xml:space="preserve">Estándar 41. </t>
        </r>
        <r>
          <rPr>
            <sz val="9"/>
            <color indexed="81"/>
            <rFont val="Tahoma"/>
            <family val="2"/>
          </rPr>
          <t xml:space="preserve">Código (AsEJ2): El usuario y su familia reciben la educación e información pertinente durante la ejecución del tratamiento.
</t>
        </r>
        <r>
          <rPr>
            <b/>
            <sz val="9"/>
            <color indexed="81"/>
            <rFont val="Tahoma"/>
            <family val="2"/>
          </rPr>
          <t xml:space="preserve">Estándar 42. </t>
        </r>
        <r>
          <rPr>
            <sz val="9"/>
            <color indexed="81"/>
            <rFont val="Tahoma"/>
            <family val="2"/>
          </rPr>
          <t xml:space="preserve">Código (AsEJ3): El cuidado y tratamiento son consistentes con los Estándares de práctica basados en la mejor evidencia disponible.
</t>
        </r>
        <r>
          <rPr>
            <b/>
            <sz val="9"/>
            <color indexed="81"/>
            <rFont val="Tahoma"/>
            <family val="2"/>
          </rPr>
          <t xml:space="preserve">Estándar 44. </t>
        </r>
        <r>
          <rPr>
            <sz val="9"/>
            <color indexed="81"/>
            <rFont val="Tahoma"/>
            <family val="2"/>
          </rPr>
          <t xml:space="preserve">Código (AsEJ5): La organización tiene procesos Estandarizados para garantizar que durante la ejecución del tratamiento el usuario tiene el derecho, si así lo solicita o requiere, a una segunda opinión calificada de su condición médica. Este derecho debe ser informado a través de cualquier meca nismo con que cuente la organización, incluido el mismo profesional tratante.
</t>
        </r>
        <r>
          <rPr>
            <b/>
            <sz val="9"/>
            <color indexed="81"/>
            <rFont val="Tahoma"/>
            <family val="2"/>
          </rPr>
          <t>Estándar 45</t>
        </r>
        <r>
          <rPr>
            <sz val="9"/>
            <color indexed="81"/>
            <rFont val="Tahoma"/>
            <family val="2"/>
          </rPr>
          <t>. Código (AsEJ6): La organización cuenta con estrategias estandarizadas de educación en salud a los usuarios, las cuales responden a las necesidades de la población objeto.</t>
        </r>
        <r>
          <rPr>
            <b/>
            <sz val="9"/>
            <color indexed="81"/>
            <rFont val="Tahoma"/>
            <family val="2"/>
          </rPr>
          <t xml:space="preserve">
Estándar 46.</t>
        </r>
        <r>
          <rPr>
            <sz val="9"/>
            <color indexed="81"/>
            <rFont val="Tahoma"/>
            <family val="2"/>
          </rPr>
          <t xml:space="preserve"> Código (AsEV1): La organización garantiza que revisa el plan individual de atención y sus resultados tomando como base la historia clínica y los registros asistenciales de una forma sistemática y periódica, lo cual permite calificar la efectividad, la seguridad, la oportunidad y la validez de la atención a través de la información consignada y ajustar y mejorar los procesos.</t>
        </r>
        <r>
          <rPr>
            <b/>
            <sz val="9"/>
            <color indexed="81"/>
            <rFont val="Tahoma"/>
            <family val="2"/>
          </rPr>
          <t xml:space="preserve">
Estándar 50. </t>
        </r>
        <r>
          <rPr>
            <sz val="9"/>
            <color indexed="81"/>
            <rFont val="Tahoma"/>
            <family val="2"/>
          </rPr>
          <t xml:space="preserve">Código (AsSAL1): La organización cuenta con un proceso Estandarizado para el egreso de los pacientes, que garantiza al usuario y su familia la adecuada finalización de la atención y su posterior seguimiento. </t>
        </r>
        <r>
          <rPr>
            <b/>
            <sz val="9"/>
            <color indexed="81"/>
            <rFont val="Tahoma"/>
            <family val="2"/>
          </rPr>
          <t xml:space="preserve">
Estándar 51.</t>
        </r>
        <r>
          <rPr>
            <sz val="9"/>
            <color indexed="81"/>
            <rFont val="Tahoma"/>
            <family val="2"/>
          </rPr>
          <t xml:space="preserve"> Código (AsSAL2): La organización asegura un plan de coordinación  con otras organizaciones y comunidades relevantes en la prevención de enfermedades y la promoción, protección y mejoramiento de la salud de la población a la que presta sus servicios</t>
        </r>
        <r>
          <rPr>
            <b/>
            <sz val="9"/>
            <color indexed="81"/>
            <rFont val="Tahoma"/>
            <family val="2"/>
          </rPr>
          <t xml:space="preserve">
Estándar 52.</t>
        </r>
        <r>
          <rPr>
            <sz val="9"/>
            <color indexed="81"/>
            <rFont val="Tahoma"/>
            <family val="2"/>
          </rPr>
          <t xml:space="preserve"> Código (AsREF1): En caso de que sea necesario referir a los usuarios entre servicios o entre instituciones, tiene un procedimiento definido.</t>
        </r>
        <r>
          <rPr>
            <b/>
            <sz val="9"/>
            <color indexed="81"/>
            <rFont val="Tahoma"/>
            <family val="2"/>
          </rPr>
          <t xml:space="preserve">
Derechos y Deberes
Estándar 1</t>
        </r>
        <r>
          <rPr>
            <sz val="9"/>
            <color indexed="81"/>
            <rFont val="Tahoma"/>
            <family val="2"/>
          </rPr>
          <t>. Código (AsDP1): La organización cuenta con una declaración de los derechos y deberes de los pacientes incorporada en el plan de direccionamiento estratégico de la organización, que aplica al proceso de atención al cliente. El personal ha sido entrenado en el contenido de la declaración d e los pacientes y cuenta con herramientas para evaluar que estos comprenden y siguen sus directrices. Los pacientes que van a ser atendidos conocen y comprenden el contenido de la declaración de sus derechos y deberes.</t>
        </r>
        <r>
          <rPr>
            <b/>
            <sz val="9"/>
            <color indexed="81"/>
            <rFont val="Tahoma"/>
            <family val="2"/>
          </rPr>
          <t xml:space="preserve">
Estándar 4. </t>
        </r>
        <r>
          <rPr>
            <sz val="9"/>
            <color indexed="81"/>
            <rFont val="Tahoma"/>
            <family val="2"/>
          </rPr>
          <t>Código (AsDP4): La organización asegura que para todos los usuarios que atiende, independientemente de la modalidad de venta o contratación de los servicios, se cumplen de igual manera los estándares de acreditación que apliquen a los servicios prestados.</t>
        </r>
        <r>
          <rPr>
            <b/>
            <sz val="9"/>
            <color indexed="81"/>
            <rFont val="Tahoma"/>
            <family val="2"/>
          </rPr>
          <t xml:space="preserve">
</t>
        </r>
        <r>
          <rPr>
            <sz val="9"/>
            <color indexed="81"/>
            <rFont val="Tahoma"/>
            <family val="2"/>
          </rPr>
          <t xml:space="preserve">
</t>
        </r>
      </text>
    </comment>
    <comment ref="I389" authorId="1" shapeId="0">
      <text>
        <r>
          <rPr>
            <b/>
            <sz val="9"/>
            <color indexed="81"/>
            <rFont val="Tahoma"/>
            <family val="2"/>
          </rPr>
          <t>DIRECCIÓN MÉDICA:</t>
        </r>
        <r>
          <rPr>
            <sz val="9"/>
            <color indexed="81"/>
            <rFont val="Tahoma"/>
            <family val="2"/>
          </rPr>
          <t xml:space="preserve">
SE CEUENTA  CON DOCUMENTOS TERMINADOS DE  Y FORMATOS  </t>
        </r>
      </text>
    </comment>
    <comment ref="I391" authorId="1" shapeId="0">
      <text>
        <r>
          <rPr>
            <b/>
            <sz val="9"/>
            <color indexed="81"/>
            <rFont val="Tahoma"/>
            <family val="2"/>
          </rPr>
          <t>DIRECCIÓN MÉDICA:</t>
        </r>
        <r>
          <rPr>
            <sz val="9"/>
            <color indexed="81"/>
            <rFont val="Tahoma"/>
            <family val="2"/>
          </rPr>
          <t xml:space="preserve">
NO SE  CUMPLIO  POR  DEMORA DE MAS DE  30 H  EN VAL POR  ORTOPEDIA  Y  NEUMLOGIA </t>
        </r>
      </text>
    </comment>
    <comment ref="L391" authorId="2" shapeId="0">
      <text>
        <r>
          <rPr>
            <b/>
            <sz val="9"/>
            <color indexed="81"/>
            <rFont val="Tahoma"/>
            <family val="2"/>
          </rPr>
          <t>COORENFERMERIA:</t>
        </r>
        <r>
          <rPr>
            <sz val="9"/>
            <color indexed="81"/>
            <rFont val="Tahoma"/>
            <family val="2"/>
          </rPr>
          <t xml:space="preserve">
Se solicitaron de hospitalización 35 interconsulta de las cuales 35 fueron efectivas</t>
        </r>
      </text>
    </comment>
    <comment ref="N391" authorId="2" shapeId="0">
      <text>
        <r>
          <rPr>
            <b/>
            <sz val="9"/>
            <color indexed="81"/>
            <rFont val="Tahoma"/>
            <family val="2"/>
          </rPr>
          <t>COORENFERMERIA:</t>
        </r>
        <r>
          <rPr>
            <sz val="9"/>
            <color indexed="81"/>
            <rFont val="Tahoma"/>
            <family val="2"/>
          </rPr>
          <t xml:space="preserve">
De 22 se cumplieron 20 oportunamente </t>
        </r>
      </text>
    </comment>
    <comment ref="O391" authorId="2" shapeId="0">
      <text>
        <r>
          <rPr>
            <b/>
            <sz val="9"/>
            <color indexed="81"/>
            <rFont val="Tahoma"/>
            <family val="2"/>
          </rPr>
          <t>COORENFERMERIA:</t>
        </r>
        <r>
          <rPr>
            <sz val="9"/>
            <color indexed="81"/>
            <rFont val="Tahoma"/>
            <family val="2"/>
          </rPr>
          <t xml:space="preserve">
Se solicitaron 11 y no fueron oportunas 2</t>
        </r>
      </text>
    </comment>
    <comment ref="I392" authorId="1" shapeId="0">
      <text>
        <r>
          <rPr>
            <b/>
            <sz val="9"/>
            <color indexed="81"/>
            <rFont val="Tahoma"/>
            <family val="2"/>
          </rPr>
          <t>DIRECCIÓN MÉDICA:</t>
        </r>
        <r>
          <rPr>
            <sz val="9"/>
            <color indexed="81"/>
            <rFont val="Tahoma"/>
            <family val="2"/>
          </rPr>
          <t xml:space="preserve">
SE  PRESENTA DEMORA DE AS DE 4  H  EN  OPORTUNIIDAD DE TAC DE ABDOMEN</t>
        </r>
      </text>
    </comment>
    <comment ref="L392" authorId="2" shapeId="0">
      <text>
        <r>
          <rPr>
            <b/>
            <sz val="9"/>
            <color indexed="81"/>
            <rFont val="Tahoma"/>
            <family val="2"/>
          </rPr>
          <t>COORENFERMERIA:</t>
        </r>
        <r>
          <rPr>
            <sz val="9"/>
            <color indexed="81"/>
            <rFont val="Tahoma"/>
            <family val="2"/>
          </rPr>
          <t xml:space="preserve">
Se realizan 3270 laboratorios los cuales se entrega el reporte antes de las 24 horas de 3268</t>
        </r>
      </text>
    </comment>
    <comment ref="M392" authorId="2" shapeId="0">
      <text>
        <r>
          <rPr>
            <b/>
            <sz val="9"/>
            <color indexed="81"/>
            <rFont val="Tahoma"/>
            <family val="2"/>
          </rPr>
          <t>COORENFERMERIA:</t>
        </r>
        <r>
          <rPr>
            <sz val="9"/>
            <color indexed="81"/>
            <rFont val="Tahoma"/>
            <family val="2"/>
          </rPr>
          <t xml:space="preserve">
Se realizaron 3000 laboratorios, rx 155 y ecos 15 al mes de los cuales la oportunidad de radiologia fue de menos de 24 horas, de laboratorios ecos no se fue oportuno en 8 y laboratorios en 3. </t>
        </r>
      </text>
    </comment>
    <comment ref="I393" authorId="1" shapeId="0">
      <text>
        <r>
          <rPr>
            <b/>
            <sz val="9"/>
            <color indexed="81"/>
            <rFont val="Tahoma"/>
            <family val="2"/>
          </rPr>
          <t>DIRECCIÓN MÉDICA:</t>
        </r>
        <r>
          <rPr>
            <sz val="9"/>
            <color indexed="81"/>
            <rFont val="Tahoma"/>
            <family val="2"/>
          </rPr>
          <t xml:space="preserve">
SE  EVIDENCIA  OPORTUNIDAD  DEN TRO DE LAS  24  H PRINCIPALMENTE  RX  </t>
        </r>
      </text>
    </comment>
    <comment ref="I394" authorId="1" shapeId="0">
      <text>
        <r>
          <rPr>
            <b/>
            <sz val="9"/>
            <color indexed="81"/>
            <rFont val="Tahoma"/>
            <family val="2"/>
          </rPr>
          <t>DIRECCIÓN MÉDICA:</t>
        </r>
        <r>
          <rPr>
            <sz val="9"/>
            <color indexed="81"/>
            <rFont val="Tahoma"/>
            <family val="2"/>
          </rPr>
          <t xml:space="preserve">
</t>
        </r>
      </text>
    </comment>
    <comment ref="L394" authorId="4" shapeId="0">
      <text>
        <r>
          <rPr>
            <b/>
            <sz val="9"/>
            <color indexed="81"/>
            <rFont val="Tahoma"/>
            <family val="2"/>
          </rPr>
          <t>Ami:</t>
        </r>
        <r>
          <rPr>
            <sz val="9"/>
            <color indexed="81"/>
            <rFont val="Tahoma"/>
            <family val="2"/>
          </rPr>
          <t xml:space="preserve">
Se evidencian dos no conformidades las cuales estan en desarrollo</t>
        </r>
      </text>
    </comment>
    <comment ref="I395" authorId="1" shapeId="0">
      <text>
        <r>
          <rPr>
            <b/>
            <sz val="9"/>
            <color indexed="81"/>
            <rFont val="Tahoma"/>
            <family val="2"/>
          </rPr>
          <t>DIRECCIÓN MÉDICA:</t>
        </r>
        <r>
          <rPr>
            <sz val="9"/>
            <color indexed="81"/>
            <rFont val="Tahoma"/>
            <family val="2"/>
          </rPr>
          <t xml:space="preserve">
SE  SOLICITA  A  CALIDA  REOGANIZAR  E FORMATO DE  INTERCONSULTAS  Y AYUDAS  DX   AL  IGUAL QUE  SEPARAR  UCI DE  HOSPITALIZACIÓN</t>
        </r>
      </text>
    </comment>
    <comment ref="M395" authorId="2" shapeId="0">
      <text>
        <r>
          <rPr>
            <b/>
            <sz val="9"/>
            <color indexed="81"/>
            <rFont val="Tahoma"/>
            <family val="2"/>
          </rPr>
          <t>COORENFERMERIA:</t>
        </r>
        <r>
          <rPr>
            <sz val="9"/>
            <color indexed="81"/>
            <rFont val="Tahoma"/>
            <family val="2"/>
          </rPr>
          <t xml:space="preserve">
Hay 6 planes de mejora 3 ejecutados y 3 en desarrollo</t>
        </r>
      </text>
    </comment>
    <comment ref="F397" authorId="0" shapeId="0">
      <text>
        <r>
          <rPr>
            <b/>
            <sz val="9"/>
            <color indexed="81"/>
            <rFont val="Calibri"/>
            <family val="2"/>
          </rPr>
          <t>CAROLINA PEREZ BOLAÑOS:</t>
        </r>
        <r>
          <rPr>
            <sz val="9"/>
            <color indexed="81"/>
            <rFont val="Calibri"/>
            <family val="2"/>
          </rPr>
          <t xml:space="preserve">
Revisión del procedimiento de ingreso del paciente, verificando que se le informe al mismo y su familia y se deje evidencia de:
 * La ubicación en la habitación y en el entorno.                                                                                   
* Los Derechos y Deberes, servicios cubiertos y no cubiertos de acuerdo con el Plan Obligatorio de Salud, planes complementarios y medicamentos.                                                                                             
* Rutinas referentes a horarios y restricciones de visitas y horarios de alimentación.                                                                                       
 * La secuencia de eventos e indicaciones acerca del sitio y del profesional o profesionales que realizarán el tratamiento.                                                                                 
* Medidas de seguridad, incluidos uso de alarmas, timbres de llamado y conducta ante una posible evacuación.                                                                                                                            * Medidas para involucrar al usuario y su familia en los procesos de seguridad de la atención: información, reporte de situaciones anormales, ejemplos de situaciones de riesgo, etc.</t>
        </r>
      </text>
    </comment>
    <comment ref="M400" authorId="2" shapeId="0">
      <text>
        <r>
          <rPr>
            <b/>
            <sz val="9"/>
            <color indexed="81"/>
            <rFont val="Tahoma"/>
            <family val="2"/>
          </rPr>
          <t>COORENFERMERIA:</t>
        </r>
        <r>
          <rPr>
            <sz val="9"/>
            <color indexed="81"/>
            <rFont val="Tahoma"/>
            <family val="2"/>
          </rPr>
          <t xml:space="preserve">
Solo se realizaron 47 encuestas </t>
        </r>
      </text>
    </comment>
    <comment ref="O400" authorId="2" shapeId="0">
      <text>
        <r>
          <rPr>
            <b/>
            <sz val="9"/>
            <color indexed="81"/>
            <rFont val="Tahoma"/>
            <family val="2"/>
          </rPr>
          <t>COORENFERMERIA:</t>
        </r>
        <r>
          <rPr>
            <sz val="9"/>
            <color indexed="81"/>
            <rFont val="Tahoma"/>
            <family val="2"/>
          </rPr>
          <t xml:space="preserve">
Se realizaron 99 de 111 egresos</t>
        </r>
      </text>
    </comment>
    <comment ref="I401" authorId="1" shapeId="0">
      <text>
        <r>
          <rPr>
            <b/>
            <sz val="9"/>
            <color indexed="81"/>
            <rFont val="Tahoma"/>
            <family val="2"/>
          </rPr>
          <t>DIRECCIÓN MÉDICA:</t>
        </r>
        <r>
          <rPr>
            <sz val="9"/>
            <color indexed="81"/>
            <rFont val="Tahoma"/>
            <family val="2"/>
          </rPr>
          <t xml:space="preserve">
NO APLICA</t>
        </r>
      </text>
    </comment>
    <comment ref="O401" authorId="2" shapeId="0">
      <text>
        <r>
          <rPr>
            <b/>
            <sz val="9"/>
            <color indexed="81"/>
            <rFont val="Tahoma"/>
            <family val="2"/>
          </rPr>
          <t>COORENFERMERIA:</t>
        </r>
        <r>
          <rPr>
            <sz val="9"/>
            <color indexed="81"/>
            <rFont val="Tahoma"/>
            <family val="2"/>
          </rPr>
          <t xml:space="preserve">
No aplica</t>
        </r>
      </text>
    </comment>
    <comment ref="F403" authorId="0" shapeId="0">
      <text>
        <r>
          <rPr>
            <b/>
            <sz val="9"/>
            <color indexed="81"/>
            <rFont val="Calibri"/>
            <family val="2"/>
          </rPr>
          <t>CAROLINA PEREZ BOLAÑOS:</t>
        </r>
        <r>
          <rPr>
            <sz val="9"/>
            <color indexed="81"/>
            <rFont val="Calibri"/>
            <family val="2"/>
          </rPr>
          <t xml:space="preserve">
Estándar 43. Código (AsGEJ4): La organización tiene Estandarizado un proceso específico para identificación de víctimas de maltrato infantil, abuso sexual o violencia intrafamiliar. Define y adopta criterios para su abordaje y manejo inicial, notificación a los entes y/o autoridades pertinentes, seguimiento y consejería psicológica y espiritual (atendiendo sus creencias religiosas).</t>
        </r>
      </text>
    </comment>
    <comment ref="I404" authorId="1" shapeId="0">
      <text>
        <r>
          <rPr>
            <b/>
            <sz val="9"/>
            <color indexed="81"/>
            <rFont val="Tahoma"/>
            <family val="2"/>
          </rPr>
          <t>DIRECCIÓN MÉDICA:</t>
        </r>
        <r>
          <rPr>
            <sz val="9"/>
            <color indexed="81"/>
            <rFont val="Tahoma"/>
            <family val="2"/>
          </rPr>
          <t xml:space="preserve">
SE PROGRAMO PAR A MARZO  11</t>
        </r>
      </text>
    </comment>
    <comment ref="L404" authorId="2" shapeId="0">
      <text>
        <r>
          <rPr>
            <b/>
            <sz val="9"/>
            <color indexed="81"/>
            <rFont val="Tahoma"/>
            <family val="2"/>
          </rPr>
          <t>COORENFERMERIA:</t>
        </r>
        <r>
          <rPr>
            <sz val="9"/>
            <color indexed="81"/>
            <rFont val="Tahoma"/>
            <family val="2"/>
          </rPr>
          <t xml:space="preserve">
Solo asistieron 15 de 20 que debian asistir </t>
        </r>
      </text>
    </comment>
    <comment ref="I406" authorId="1" shapeId="0">
      <text>
        <r>
          <rPr>
            <b/>
            <sz val="9"/>
            <color indexed="81"/>
            <rFont val="Tahoma"/>
            <family val="2"/>
          </rPr>
          <t>DIRECCIÓN MÉDICA:</t>
        </r>
        <r>
          <rPr>
            <sz val="9"/>
            <color indexed="81"/>
            <rFont val="Tahoma"/>
            <family val="2"/>
          </rPr>
          <t xml:space="preserve">
NO SE  IDENTIFICO  NINGUN EVENTO  RELACIONADO</t>
        </r>
      </text>
    </comment>
    <comment ref="L407" authorId="4" shapeId="0">
      <text>
        <r>
          <rPr>
            <b/>
            <sz val="9"/>
            <color indexed="81"/>
            <rFont val="Tahoma"/>
            <family val="2"/>
          </rPr>
          <t>Ami:</t>
        </r>
        <r>
          <rPr>
            <sz val="9"/>
            <color indexed="81"/>
            <rFont val="Tahoma"/>
            <family val="2"/>
          </rPr>
          <t xml:space="preserve">
Hay 4 No conformidades 3 ejecutadas y una en desarrollo</t>
        </r>
      </text>
    </comment>
    <comment ref="F410" authorId="0" shapeId="0">
      <text>
        <r>
          <rPr>
            <b/>
            <sz val="9"/>
            <color indexed="81"/>
            <rFont val="Calibri"/>
            <family val="2"/>
          </rPr>
          <t>CAROLINA PEREZ BOLAÑOS:</t>
        </r>
        <r>
          <rPr>
            <sz val="9"/>
            <color indexed="81"/>
            <rFont val="Calibri"/>
            <family val="2"/>
          </rPr>
          <t xml:space="preserve">
Revisar las quías  existentes para verificar  si se establecen  criterios de preparación  explícitos previo a la realización de una intervención intrahospitalaria o previa realización de una ayuda diagnóstica que requiera preparación. Estas guías deben contemplar los controles de identificación redundante, los riesgos de acuerdo con la condición del paciente y la priorización de aquellos casos que lo ameriten.</t>
        </r>
      </text>
    </comment>
    <comment ref="I410" authorId="1" shapeId="0">
      <text>
        <r>
          <rPr>
            <b/>
            <sz val="9"/>
            <color indexed="81"/>
            <rFont val="Tahoma"/>
            <family val="2"/>
          </rPr>
          <t>DIRECCIÓN MÉDICA:</t>
        </r>
        <r>
          <rPr>
            <sz val="9"/>
            <color indexed="81"/>
            <rFont val="Tahoma"/>
            <family val="2"/>
          </rPr>
          <t xml:space="preserve">
SE  EVIDENCA  UN DOCUMENTO COMPLETO </t>
        </r>
      </text>
    </comment>
    <comment ref="I411" authorId="1" shapeId="0">
      <text>
        <r>
          <rPr>
            <b/>
            <sz val="9"/>
            <color indexed="81"/>
            <rFont val="Tahoma"/>
            <family val="2"/>
          </rPr>
          <t>DIRECCIÓN MÉDICA:</t>
        </r>
        <r>
          <rPr>
            <sz val="9"/>
            <color indexed="81"/>
            <rFont val="Tahoma"/>
            <family val="2"/>
          </rPr>
          <t xml:space="preserve">
NOS E  CAPACITO  EN ESTE ÉRIODO </t>
        </r>
      </text>
    </comment>
    <comment ref="L411" authorId="2" shapeId="0">
      <text>
        <r>
          <rPr>
            <b/>
            <sz val="9"/>
            <color indexed="81"/>
            <rFont val="Tahoma"/>
            <family val="2"/>
          </rPr>
          <t>COORENFERMERIA:</t>
        </r>
        <r>
          <rPr>
            <sz val="9"/>
            <color indexed="81"/>
            <rFont val="Tahoma"/>
            <family val="2"/>
          </rPr>
          <t xml:space="preserve">
Debian asistir 20, solo fueron 12</t>
        </r>
      </text>
    </comment>
    <comment ref="L415" authorId="4" shapeId="0">
      <text>
        <r>
          <rPr>
            <b/>
            <sz val="9"/>
            <color indexed="81"/>
            <rFont val="Tahoma"/>
            <family val="2"/>
          </rPr>
          <t>Ami:</t>
        </r>
        <r>
          <rPr>
            <sz val="9"/>
            <color indexed="81"/>
            <rFont val="Tahoma"/>
            <family val="2"/>
          </rPr>
          <t xml:space="preserve">
Solo hay una no conformidad en desarrollo</t>
        </r>
      </text>
    </comment>
    <comment ref="F418" authorId="0" shapeId="0">
      <text>
        <r>
          <rPr>
            <b/>
            <sz val="9"/>
            <color indexed="81"/>
            <rFont val="Calibri"/>
            <family val="2"/>
          </rPr>
          <t>CAROLINA PEREZ BOLAÑOS:</t>
        </r>
        <r>
          <rPr>
            <sz val="9"/>
            <color indexed="81"/>
            <rFont val="Calibri"/>
            <family val="2"/>
          </rPr>
          <t xml:space="preserve">
* Verificar que los procesos inherentes al cuidado y tratamiento desde el ingreso del paciente, están planeados teniendo en cuenta las guías de práctica clínica basadas en la evidencia que la organización ha desarrollado, adoptado o adaptado. Los protocolos y los procedimientos definidos por todos los servicios, se articulan con los procesos de cuidado y tratamiento de la atención en salud.</t>
        </r>
      </text>
    </comment>
    <comment ref="I418" authorId="1" shapeId="0">
      <text>
        <r>
          <rPr>
            <b/>
            <sz val="9"/>
            <color indexed="81"/>
            <rFont val="Tahoma"/>
            <family val="2"/>
          </rPr>
          <t>DIRECCIÓN MÉDICA:</t>
        </r>
        <r>
          <rPr>
            <sz val="9"/>
            <color indexed="81"/>
            <rFont val="Tahoma"/>
            <family val="2"/>
          </rPr>
          <t xml:space="preserve">
ESTA TERMINADO MANUAL DE ENFERMERIA</t>
        </r>
      </text>
    </comment>
    <comment ref="L419" authorId="2" shapeId="0">
      <text>
        <r>
          <rPr>
            <b/>
            <sz val="9"/>
            <color indexed="81"/>
            <rFont val="Tahoma"/>
            <family val="2"/>
          </rPr>
          <t>COORENFERMERIA:</t>
        </r>
        <r>
          <rPr>
            <sz val="9"/>
            <color indexed="81"/>
            <rFont val="Tahoma"/>
            <family val="2"/>
          </rPr>
          <t xml:space="preserve">
Se realiza capacitación de seguridad del paciente, prevención de flebitis, caídas </t>
        </r>
      </text>
    </comment>
    <comment ref="L422" authorId="4" shapeId="0">
      <text>
        <r>
          <rPr>
            <b/>
            <sz val="9"/>
            <color indexed="81"/>
            <rFont val="Tahoma"/>
            <family val="2"/>
          </rPr>
          <t>Ami:</t>
        </r>
        <r>
          <rPr>
            <sz val="9"/>
            <color indexed="81"/>
            <rFont val="Tahoma"/>
            <family val="2"/>
          </rPr>
          <t xml:space="preserve">
No se presentaron eventos adversos</t>
        </r>
      </text>
    </comment>
    <comment ref="M422" authorId="2" shapeId="0">
      <text>
        <r>
          <rPr>
            <b/>
            <sz val="9"/>
            <color indexed="81"/>
            <rFont val="Tahoma"/>
            <family val="2"/>
          </rPr>
          <t>COORENFERMERIA:</t>
        </r>
        <r>
          <rPr>
            <sz val="9"/>
            <color indexed="81"/>
            <rFont val="Tahoma"/>
            <family val="2"/>
          </rPr>
          <t xml:space="preserve">
Se presentaron 3 eventos adveros, una autoextubación y dos zonas de presión </t>
        </r>
      </text>
    </comment>
    <comment ref="N422" authorId="2" shapeId="0">
      <text>
        <r>
          <rPr>
            <b/>
            <sz val="9"/>
            <color indexed="81"/>
            <rFont val="Tahoma"/>
            <family val="2"/>
          </rPr>
          <t>COORENFERMERIA:</t>
        </r>
        <r>
          <rPr>
            <sz val="9"/>
            <color indexed="81"/>
            <rFont val="Tahoma"/>
            <family val="2"/>
          </rPr>
          <t xml:space="preserve">
Se presentaron 2 eventos adversos - autoextubacion y retiro de  catteter </t>
        </r>
      </text>
    </comment>
    <comment ref="O422" authorId="2" shapeId="0">
      <text>
        <r>
          <rPr>
            <b/>
            <sz val="9"/>
            <color indexed="81"/>
            <rFont val="Tahoma"/>
            <family val="2"/>
          </rPr>
          <t>COORENFERMERIA:</t>
        </r>
        <r>
          <rPr>
            <sz val="9"/>
            <color indexed="81"/>
            <rFont val="Tahoma"/>
            <family val="2"/>
          </rPr>
          <t xml:space="preserve">
Se presentaron 3 eventos, dos autoretiros y un hematoma </t>
        </r>
      </text>
    </comment>
    <comment ref="N424" authorId="2" shapeId="0">
      <text>
        <r>
          <rPr>
            <b/>
            <sz val="9"/>
            <color indexed="81"/>
            <rFont val="Tahoma"/>
            <family val="2"/>
          </rPr>
          <t>COORENFERMERIA:</t>
        </r>
        <r>
          <rPr>
            <sz val="9"/>
            <color indexed="81"/>
            <rFont val="Tahoma"/>
            <family val="2"/>
          </rPr>
          <t xml:space="preserve">
Se realizaron 80 encuestas </t>
        </r>
      </text>
    </comment>
    <comment ref="I425" authorId="1" shapeId="0">
      <text>
        <r>
          <rPr>
            <b/>
            <sz val="9"/>
            <color indexed="81"/>
            <rFont val="Tahoma"/>
            <family val="2"/>
          </rPr>
          <t>DIRECCIÓN MÉDICA:</t>
        </r>
        <r>
          <rPr>
            <sz val="9"/>
            <color indexed="81"/>
            <rFont val="Tahoma"/>
            <family val="2"/>
          </rPr>
          <t xml:space="preserve">
SE  GESTIONO EL EVENTO ADVERSO  POR  GENERARSE  UNA  ESCARA </t>
        </r>
      </text>
    </comment>
    <comment ref="L425" authorId="4" shapeId="0">
      <text>
        <r>
          <rPr>
            <b/>
            <sz val="9"/>
            <color indexed="81"/>
            <rFont val="Tahoma"/>
            <family val="2"/>
          </rPr>
          <t>Ami:</t>
        </r>
        <r>
          <rPr>
            <sz val="9"/>
            <color indexed="81"/>
            <rFont val="Tahoma"/>
            <family val="2"/>
          </rPr>
          <t xml:space="preserve">
Se evidencia 7 No conformidades con relacion  los eventos adversos y mecanismos preventivos para evitar estos eventos,todos estan ejecutdos</t>
        </r>
      </text>
    </comment>
    <comment ref="M426" authorId="2" shapeId="0">
      <text>
        <r>
          <rPr>
            <b/>
            <sz val="9"/>
            <color indexed="81"/>
            <rFont val="Tahoma"/>
            <family val="2"/>
          </rPr>
          <t>COORENFERMERIA:</t>
        </r>
        <r>
          <rPr>
            <sz val="9"/>
            <color indexed="81"/>
            <rFont val="Tahoma"/>
            <family val="2"/>
          </rPr>
          <t xml:space="preserve">
7 planes de mejora, 6 completas y 1 en desarrollos </t>
        </r>
      </text>
    </comment>
    <comment ref="O426" authorId="2" shapeId="0">
      <text>
        <r>
          <rPr>
            <b/>
            <sz val="9"/>
            <color indexed="81"/>
            <rFont val="Tahoma"/>
            <family val="2"/>
          </rPr>
          <t>COORENFERMERIA:</t>
        </r>
        <r>
          <rPr>
            <sz val="9"/>
            <color indexed="81"/>
            <rFont val="Tahoma"/>
            <family val="2"/>
          </rPr>
          <t xml:space="preserve">
Se evidencian 12, 10 ejecutados y dos en desarrollo</t>
        </r>
      </text>
    </comment>
    <comment ref="F428" authorId="0" shapeId="0">
      <text>
        <r>
          <rPr>
            <b/>
            <sz val="9"/>
            <color indexed="81"/>
            <rFont val="Calibri"/>
            <family val="2"/>
          </rPr>
          <t>CAROLINA PEREZ BOLAÑOS:</t>
        </r>
        <r>
          <rPr>
            <sz val="9"/>
            <color indexed="81"/>
            <rFont val="Calibri"/>
            <family val="2"/>
          </rPr>
          <t xml:space="preserve">
Incluye los procesos de ingreso del usuario a los servicios intrahospitalarios, garantizando la capacidad de identificar, desde el momento mismo del ingreso, si el paciente requiere técnicas especiales de aislamiento de acuerdo con su patología. Dicho proceso, garantiza que todas las personas que tengan contacto directo con pacientes en condiciones de aislamiento deben recibir capacitación y /o entrenamiento para minimizar los riesgos a los usuarios; esto incluye equipo de salud, personal en práctica formativa, docentes e investigadores, entre otros. La implementación vela a lo largo del proceso, por la dignidad del paciente y garantiza el tratamiento necesario que requiera.</t>
        </r>
      </text>
    </comment>
    <comment ref="J428" authorId="1" shapeId="0">
      <text>
        <r>
          <rPr>
            <b/>
            <sz val="9"/>
            <color indexed="81"/>
            <rFont val="Tahoma"/>
            <family val="2"/>
          </rPr>
          <t>DIRECCIÓN MÉDICA:</t>
        </r>
        <r>
          <rPr>
            <sz val="9"/>
            <color indexed="81"/>
            <rFont val="Tahoma"/>
            <family val="2"/>
          </rPr>
          <t xml:space="preserve">
el documento  ya esta  esta pendiente  reision  con el infectologo</t>
        </r>
      </text>
    </comment>
    <comment ref="L429" authorId="4" shapeId="0">
      <text>
        <r>
          <rPr>
            <b/>
            <sz val="9"/>
            <color indexed="81"/>
            <rFont val="Tahoma"/>
            <family val="2"/>
          </rPr>
          <t>Ami:</t>
        </r>
        <r>
          <rPr>
            <sz val="9"/>
            <color indexed="81"/>
            <rFont val="Tahoma"/>
            <family val="2"/>
          </rPr>
          <t xml:space="preserve">
Se dio capacitacion a 14 de 20 personas </t>
        </r>
      </text>
    </comment>
    <comment ref="I431" authorId="1" shapeId="0">
      <text>
        <r>
          <rPr>
            <b/>
            <sz val="9"/>
            <color indexed="81"/>
            <rFont val="Tahoma"/>
            <family val="2"/>
          </rPr>
          <t>DIRECCIÓN MÉDICA:</t>
        </r>
        <r>
          <rPr>
            <sz val="9"/>
            <color indexed="81"/>
            <rFont val="Tahoma"/>
            <family val="2"/>
          </rPr>
          <t xml:space="preserve">
CUMPLIMIENTO DEL  100%</t>
        </r>
      </text>
    </comment>
    <comment ref="N431" authorId="2" shapeId="0">
      <text>
        <r>
          <rPr>
            <b/>
            <sz val="9"/>
            <color indexed="81"/>
            <rFont val="Tahoma"/>
            <family val="2"/>
          </rPr>
          <t>COORENFERMERIA:</t>
        </r>
        <r>
          <rPr>
            <sz val="9"/>
            <color indexed="81"/>
            <rFont val="Tahoma"/>
            <family val="2"/>
          </rPr>
          <t xml:space="preserve">
Se presentaron 5 eventos adversos </t>
        </r>
      </text>
    </comment>
    <comment ref="O431" authorId="2" shapeId="0">
      <text>
        <r>
          <rPr>
            <b/>
            <sz val="9"/>
            <color indexed="81"/>
            <rFont val="Tahoma"/>
            <family val="2"/>
          </rPr>
          <t>COORENFERMERIA:</t>
        </r>
        <r>
          <rPr>
            <sz val="9"/>
            <color indexed="81"/>
            <rFont val="Tahoma"/>
            <family val="2"/>
          </rPr>
          <t xml:space="preserve">
No hay infecciones </t>
        </r>
      </text>
    </comment>
    <comment ref="L433" authorId="4" shapeId="0">
      <text>
        <r>
          <rPr>
            <b/>
            <sz val="9"/>
            <color indexed="81"/>
            <rFont val="Tahoma"/>
            <family val="2"/>
          </rPr>
          <t>Ami:</t>
        </r>
        <r>
          <rPr>
            <sz val="9"/>
            <color indexed="81"/>
            <rFont val="Tahoma"/>
            <family val="2"/>
          </rPr>
          <t xml:space="preserve">
Hay dos no conformidades ejecutadas</t>
        </r>
      </text>
    </comment>
    <comment ref="M434" authorId="2" shapeId="0">
      <text>
        <r>
          <rPr>
            <b/>
            <sz val="9"/>
            <color indexed="81"/>
            <rFont val="Tahoma"/>
            <family val="2"/>
          </rPr>
          <t>COORENFERMERIA:</t>
        </r>
        <r>
          <rPr>
            <sz val="9"/>
            <color indexed="81"/>
            <rFont val="Tahoma"/>
            <family val="2"/>
          </rPr>
          <t xml:space="preserve">
4 planes de mejora las cuales estan ejecutadas</t>
        </r>
      </text>
    </comment>
    <comment ref="O434" authorId="2" shapeId="0">
      <text>
        <r>
          <rPr>
            <b/>
            <sz val="9"/>
            <color indexed="81"/>
            <rFont val="Tahoma"/>
            <family val="2"/>
          </rPr>
          <t>COORENFERMERIA:</t>
        </r>
        <r>
          <rPr>
            <sz val="9"/>
            <color indexed="81"/>
            <rFont val="Tahoma"/>
            <family val="2"/>
          </rPr>
          <t xml:space="preserve">
Se videncia 9 planes de mejora, 8 ejecutados y 1 en desarrollo</t>
        </r>
      </text>
    </comment>
    <comment ref="O439" authorId="2" shapeId="0">
      <text>
        <r>
          <rPr>
            <b/>
            <sz val="9"/>
            <color indexed="81"/>
            <rFont val="Tahoma"/>
            <family val="2"/>
          </rPr>
          <t>COORENFERMERIA:</t>
        </r>
        <r>
          <rPr>
            <sz val="9"/>
            <color indexed="81"/>
            <rFont val="Tahoma"/>
            <family val="2"/>
          </rPr>
          <t xml:space="preserve">
Se presentaron 3 eventos adversos </t>
        </r>
      </text>
    </comment>
    <comment ref="L442" authorId="4" shapeId="0">
      <text>
        <r>
          <rPr>
            <b/>
            <sz val="9"/>
            <color indexed="81"/>
            <rFont val="Tahoma"/>
            <family val="2"/>
          </rPr>
          <t>Ami:</t>
        </r>
        <r>
          <rPr>
            <sz val="9"/>
            <color indexed="81"/>
            <rFont val="Tahoma"/>
            <family val="2"/>
          </rPr>
          <t xml:space="preserve">
7 No conformidades de las cuales ya estan ejecutadas </t>
        </r>
      </text>
    </comment>
    <comment ref="M443" authorId="2" shapeId="0">
      <text>
        <r>
          <rPr>
            <b/>
            <sz val="9"/>
            <color indexed="81"/>
            <rFont val="Tahoma"/>
            <family val="2"/>
          </rPr>
          <t>COORENFERMERIA:</t>
        </r>
        <r>
          <rPr>
            <sz val="9"/>
            <color indexed="81"/>
            <rFont val="Tahoma"/>
            <family val="2"/>
          </rPr>
          <t xml:space="preserve">
7 planes implementados, 6 ejecutados y uno sin ejecutar  </t>
        </r>
      </text>
    </comment>
    <comment ref="F445" authorId="3" shapeId="0">
      <text>
        <r>
          <rPr>
            <b/>
            <sz val="9"/>
            <color indexed="81"/>
            <rFont val="Calibri"/>
            <family val="2"/>
          </rPr>
          <t>Carolina Pérez:</t>
        </r>
        <r>
          <rPr>
            <sz val="9"/>
            <color indexed="81"/>
            <rFont val="Calibri"/>
            <family val="2"/>
          </rPr>
          <t xml:space="preserve">
Incluir dentro del proceso de planeación para la atención, la implementación, practica  y seguimiento  de los  exámenes y procedimientos  para  la  consecución de los  resultados;  garantizando la comunicación oportuna de los resultados, la correlación entre los resultados de exámenes y procedimientos, y las decisiones de carácter clínico; asi mismo,  debe evidenciar los mecanismos de alarma para resultados críticos.                                                                                                                                                              En el laboratorio clínico, se garantiza que los procesos para la toma de muestras están basados en evidencia y son revisados y ajustados periódicamente con base en nueva evidencia.</t>
        </r>
      </text>
    </comment>
    <comment ref="L449" authorId="4" shapeId="0">
      <text>
        <r>
          <rPr>
            <b/>
            <sz val="9"/>
            <color indexed="81"/>
            <rFont val="Tahoma"/>
            <family val="2"/>
          </rPr>
          <t>Ami:</t>
        </r>
        <r>
          <rPr>
            <sz val="9"/>
            <color indexed="81"/>
            <rFont val="Tahoma"/>
            <family val="2"/>
          </rPr>
          <t xml:space="preserve">
Hay una no conformidad en desarrollo</t>
        </r>
      </text>
    </comment>
    <comment ref="F452" authorId="0" shapeId="0">
      <text>
        <r>
          <rPr>
            <b/>
            <sz val="9"/>
            <color indexed="81"/>
            <rFont val="Calibri"/>
            <family val="2"/>
          </rPr>
          <t>CAROLINA PEREZ BOLAÑOS:</t>
        </r>
        <r>
          <rPr>
            <sz val="9"/>
            <color indexed="81"/>
            <rFont val="Calibri"/>
            <family val="2"/>
          </rPr>
          <t xml:space="preserve">
Revisar el procedimiento de atención al usuario, verificando:                                                                                
 * Que de acuerdo con las necesidades para la prevención de enfermedades y la promoción de la salud, se informa al paciente acerca de los esfuerzos conjuntos para el manejo de su enfermedad y, junto con el usuario, se presenta un plan para las actividades correspondientes.                                                                                                                                  
* Que se asegura que las intervenciones de información y desarrollo de competencias son documentadas, ejecutadas y evaluadas, incluida la evaluación de los resultados obtenidos en relación con los resultados esperados.                                                                            * Que se asegura que los usuarios, los familiares, el personal y los visitantes tienen acceso a la información sobre estrategias de prevención de enfermedades y actividades de promoción de la salud.</t>
        </r>
      </text>
    </comment>
    <comment ref="O455" authorId="2" shapeId="0">
      <text>
        <r>
          <rPr>
            <b/>
            <sz val="9"/>
            <color indexed="81"/>
            <rFont val="Tahoma"/>
            <family val="2"/>
          </rPr>
          <t>COORENFERMERIA:</t>
        </r>
        <r>
          <rPr>
            <sz val="9"/>
            <color indexed="81"/>
            <rFont val="Tahoma"/>
            <family val="2"/>
          </rPr>
          <t xml:space="preserve">
No han enviado el reporte por parte de calidad </t>
        </r>
      </text>
    </comment>
    <comment ref="L458" authorId="4" shapeId="0">
      <text>
        <r>
          <rPr>
            <b/>
            <sz val="9"/>
            <color indexed="81"/>
            <rFont val="Tahoma"/>
            <family val="2"/>
          </rPr>
          <t>Ami:</t>
        </r>
        <r>
          <rPr>
            <sz val="9"/>
            <color indexed="81"/>
            <rFont val="Tahoma"/>
            <family val="2"/>
          </rPr>
          <t xml:space="preserve">
una no conformidad en desarrollo</t>
        </r>
      </text>
    </comment>
    <comment ref="O459" authorId="2" shapeId="0">
      <text>
        <r>
          <rPr>
            <b/>
            <sz val="9"/>
            <color indexed="81"/>
            <rFont val="Tahoma"/>
            <family val="2"/>
          </rPr>
          <t>COORENFERMERIA:</t>
        </r>
        <r>
          <rPr>
            <sz val="9"/>
            <color indexed="81"/>
            <rFont val="Tahoma"/>
            <family val="2"/>
          </rPr>
          <t xml:space="preserve">
Esta atrsado el video institucional. </t>
        </r>
      </text>
    </comment>
    <comment ref="F461" authorId="0" shapeId="0">
      <text>
        <r>
          <rPr>
            <b/>
            <sz val="9"/>
            <color indexed="81"/>
            <rFont val="Calibri"/>
            <family val="2"/>
          </rPr>
          <t>CAROLINA PEREZ BOLAÑOS:</t>
        </r>
        <r>
          <rPr>
            <sz val="9"/>
            <color indexed="81"/>
            <rFont val="Calibri"/>
            <family val="2"/>
          </rPr>
          <t xml:space="preserve">
 Revisar el procedimiento de atención al usuario, verificando:                                                                         
 *Que se brinde la educación e información  pertinente y clara al paciente y su familia, sobre el diagnostico, tratamiento, pronóstico, complicaciones, estado actual, evolución, comprensión del proceso de salud/enfermedad, riesgos, corresponsabilidad en salud, rehabilitación.                                                                                                                 
* Que se brinde acompañamiento y asesoría especializada para información de resultados en los casos de pacientes con enfermedades catastróficas, especialmente cáncer, ETS, VIH o SIDA.                                                                                                               * Que se informe al paciente acerca de los cuidados que se han de brindar en el momento de la hospitalización y necesidades después del egreso (cuidados en casa, si aplica).</t>
        </r>
      </text>
    </comment>
    <comment ref="L467" authorId="4" shapeId="0">
      <text>
        <r>
          <rPr>
            <b/>
            <sz val="9"/>
            <color indexed="81"/>
            <rFont val="Tahoma"/>
            <family val="2"/>
          </rPr>
          <t>Ami:</t>
        </r>
        <r>
          <rPr>
            <sz val="9"/>
            <color indexed="81"/>
            <rFont val="Tahoma"/>
            <family val="2"/>
          </rPr>
          <t xml:space="preserve">
Se tiene una no conformidad eb desarrollo</t>
        </r>
      </text>
    </comment>
    <comment ref="M468" authorId="2" shapeId="0">
      <text>
        <r>
          <rPr>
            <b/>
            <sz val="9"/>
            <color indexed="81"/>
            <rFont val="Tahoma"/>
            <family val="2"/>
          </rPr>
          <t>COORENFERMERIA:</t>
        </r>
        <r>
          <rPr>
            <sz val="9"/>
            <color indexed="81"/>
            <rFont val="Tahoma"/>
            <family val="2"/>
          </rPr>
          <t xml:space="preserve">
Se tiene dos conformidades en desarrollo</t>
        </r>
      </text>
    </comment>
    <comment ref="O468" authorId="2" shapeId="0">
      <text>
        <r>
          <rPr>
            <b/>
            <sz val="9"/>
            <color indexed="81"/>
            <rFont val="Tahoma"/>
            <family val="2"/>
          </rPr>
          <t>COORENFERMERIA:</t>
        </r>
        <r>
          <rPr>
            <sz val="9"/>
            <color indexed="81"/>
            <rFont val="Tahoma"/>
            <family val="2"/>
          </rPr>
          <t xml:space="preserve">
Esta atrasado el video </t>
        </r>
      </text>
    </comment>
    <comment ref="F470" authorId="0" shapeId="0">
      <text>
        <r>
          <rPr>
            <b/>
            <sz val="9"/>
            <color indexed="81"/>
            <rFont val="Calibri"/>
            <family val="2"/>
          </rPr>
          <t>CAROLINA PEREZ BOLAÑOS:</t>
        </r>
        <r>
          <rPr>
            <sz val="9"/>
            <color indexed="81"/>
            <rFont val="Calibri"/>
            <family val="2"/>
          </rPr>
          <t xml:space="preserve">
Revisar el proceso de atención, verificando:                                                                                        
 * Que se realiza valoración nutricional al paciente hospitalizado y registro de la dieta ordenada.                                                                                                                                                            * Criterios de ingreso y egreso a Unidad de Cuidado Intensivo (a través de escala TISS).                                                                        
 *Que se garantiza el abordaje interdisciplinario de casos complejos.                                                                                                                     
 * Que se brinda apoyo espiritual o religioso.                                                                                                
 * Que se garantiza el personal necesario para brindar atención oportuna con el nivel de calidad esperado tanto en el horario diurno como nocturno, fines de semana y festivos.                                                                                                                                                                                            * Se verifica la comprensión por parte del usuario de la información brindada en este estándar.</t>
        </r>
      </text>
    </comment>
    <comment ref="F472" authorId="0" shapeId="0">
      <text>
        <r>
          <rPr>
            <b/>
            <sz val="9"/>
            <color indexed="81"/>
            <rFont val="Calibri"/>
            <family val="2"/>
          </rPr>
          <t>CAROLINA PEREZ BOLAÑOS:</t>
        </r>
        <r>
          <rPr>
            <sz val="9"/>
            <color indexed="81"/>
            <rFont val="Calibri"/>
            <family val="2"/>
          </rPr>
          <t xml:space="preserve">
Establecer  un procedimiento en el que se determine  el tiempo y espacio en el que el medico  tratante  brinde la información  relacionada  con el apoyo emocional al usuario y su familia relacionado con el impacto de la experiencia de los procedimientos o tratamientos para su patología; aspectos éticos como muerte cerebral, retiro de los sistemas de soporte vital, decisiones de no tratamiento y no reanimación. Adicionalmente, apoyo de acuerdo con la evolución y respuesta del paciente al tratamiento, la preparación para las consecuencias físicas , sociales y emocionales de la enfermedad, incluidas la muerte y la donación de órganos, cuando aplique.</t>
        </r>
      </text>
    </comment>
    <comment ref="L473" authorId="4" shapeId="0">
      <text>
        <r>
          <rPr>
            <b/>
            <sz val="9"/>
            <color indexed="81"/>
            <rFont val="Tahoma"/>
            <family val="2"/>
          </rPr>
          <t>Ami:</t>
        </r>
        <r>
          <rPr>
            <sz val="9"/>
            <color indexed="81"/>
            <rFont val="Tahoma"/>
            <family val="2"/>
          </rPr>
          <t xml:space="preserve">
se hicieron 48 encuestas de 89 egresos</t>
        </r>
      </text>
    </comment>
    <comment ref="I474" authorId="1" shapeId="0">
      <text>
        <r>
          <rPr>
            <b/>
            <sz val="9"/>
            <color indexed="81"/>
            <rFont val="Tahoma"/>
            <family val="2"/>
          </rPr>
          <t>DIRECCIÓN MÉDICA:</t>
        </r>
        <r>
          <rPr>
            <sz val="9"/>
            <color indexed="81"/>
            <rFont val="Tahoma"/>
            <family val="2"/>
          </rPr>
          <t xml:space="preserve">
NO SE  CUMPLIO SEPRESENTARON 3  DE  87</t>
        </r>
      </text>
    </comment>
    <comment ref="L482" authorId="4" shapeId="0">
      <text>
        <r>
          <rPr>
            <b/>
            <sz val="9"/>
            <color indexed="81"/>
            <rFont val="Tahoma"/>
            <family val="2"/>
          </rPr>
          <t>Ami:</t>
        </r>
        <r>
          <rPr>
            <sz val="9"/>
            <color indexed="81"/>
            <rFont val="Tahoma"/>
            <family val="2"/>
          </rPr>
          <t xml:space="preserve">
No se presentaron</t>
        </r>
      </text>
    </comment>
    <comment ref="L484" authorId="4" shapeId="0">
      <text>
        <r>
          <rPr>
            <b/>
            <sz val="9"/>
            <color indexed="81"/>
            <rFont val="Tahoma"/>
            <family val="2"/>
          </rPr>
          <t>Ami:</t>
        </r>
        <r>
          <rPr>
            <sz val="9"/>
            <color indexed="81"/>
            <rFont val="Tahoma"/>
            <family val="2"/>
          </rPr>
          <t xml:space="preserve">
Hy 8 de las cuaes 5 estan ejecutadas y 3 en desarrollo</t>
        </r>
      </text>
    </comment>
    <comment ref="F487" authorId="0" shapeId="0">
      <text>
        <r>
          <rPr>
            <b/>
            <sz val="9"/>
            <color indexed="81"/>
            <rFont val="Calibri"/>
            <family val="2"/>
          </rPr>
          <t>CAROLINA PEREZ BOLAÑOS:</t>
        </r>
        <r>
          <rPr>
            <sz val="9"/>
            <color indexed="81"/>
            <rFont val="Calibri"/>
            <family val="2"/>
          </rPr>
          <t xml:space="preserve">
Revisión del proceso de prevención y control de infecciones; verificando que incluya:                                                                                                 * La admisión y transporte intra e interinstitucional de los pacientes con infecciones.                                                          
*Garantía del uso de técnicas asépticas para la preparación de medicamentos intravenosos.                                                                                                                                               * La política de uso racional de antibióticos.                                                                                       
*El uso del perfil de resistencia antibacteriana.                                                                                         
* Los protocolos de desinfección.                                                                                                               
*Los reportes de cultivos de superficie.                                                                                                 
 *Las acciones del comité de vigilancia epidemiológica.                                                                                                     
*Las acciones en el caso de brotes infecciosos.                                                                            
* Los ajustes de guías de práctica clínica con base en perfil de resistencia bacteriana.                                                                                                      *Los procesos de recolección, tabulación, análisis y reporte de las infecciones nosocomiales y enfermedades transmisibles e infecciosas.                                                                                                                    
 *La definición de mecanismos de reportes y protocolos de investigación en casos de infección intrahospitalaria.                                                                                                                 *La implementación, medición y gestión de indicadores de infección. 
</t>
        </r>
      </text>
    </comment>
    <comment ref="I490" authorId="1" shapeId="0">
      <text>
        <r>
          <rPr>
            <b/>
            <sz val="9"/>
            <color indexed="81"/>
            <rFont val="Tahoma"/>
            <family val="2"/>
          </rPr>
          <t>DIRECCIÓN MÉDICA:</t>
        </r>
        <r>
          <rPr>
            <sz val="9"/>
            <color indexed="81"/>
            <rFont val="Tahoma"/>
            <family val="2"/>
          </rPr>
          <t xml:space="preserve">
NO SE  IDENTIFICARON INFECCIONES  NOSOCOMIALES</t>
        </r>
      </text>
    </comment>
    <comment ref="L492" authorId="4" shapeId="0">
      <text>
        <r>
          <rPr>
            <b/>
            <sz val="9"/>
            <color indexed="81"/>
            <rFont val="Tahoma"/>
            <family val="2"/>
          </rPr>
          <t>Ami:</t>
        </r>
        <r>
          <rPr>
            <sz val="9"/>
            <color indexed="81"/>
            <rFont val="Tahoma"/>
            <family val="2"/>
          </rPr>
          <t xml:space="preserve">
Solo una dos conformidad en desarrollo</t>
        </r>
      </text>
    </comment>
    <comment ref="M493" authorId="2" shapeId="0">
      <text>
        <r>
          <rPr>
            <b/>
            <sz val="9"/>
            <color indexed="81"/>
            <rFont val="Tahoma"/>
            <family val="2"/>
          </rPr>
          <t>COORENFERMERIA:</t>
        </r>
        <r>
          <rPr>
            <sz val="9"/>
            <color indexed="81"/>
            <rFont val="Tahoma"/>
            <family val="2"/>
          </rPr>
          <t xml:space="preserve">
5 Planes de mejora ejecutadas</t>
        </r>
      </text>
    </comment>
    <comment ref="F495" authorId="0" shapeId="0">
      <text>
        <r>
          <rPr>
            <b/>
            <sz val="9"/>
            <color indexed="81"/>
            <rFont val="Calibri"/>
            <family val="2"/>
          </rPr>
          <t>CAROLINA PEREZ BOLAÑOS:</t>
        </r>
        <r>
          <rPr>
            <sz val="9"/>
            <color indexed="81"/>
            <rFont val="Calibri"/>
            <family val="2"/>
          </rPr>
          <t xml:space="preserve">
Verificando: 
* Que en la situación particular de que un evento adverso que sea  generado por un especialista, dicha  historia clínica deba ser  evaluada por  un par.                                                                                          
*Que se establezcan los  mecanismos para evaluar  la adherencia al  tratamiento para pacientes  agudos  y cronicos  de programas  especiales, e implementar  un sistema   de evaluación de la no adherencia.</t>
        </r>
      </text>
    </comment>
    <comment ref="F504" authorId="0" shapeId="0">
      <text>
        <r>
          <rPr>
            <b/>
            <sz val="9"/>
            <color indexed="81"/>
            <rFont val="Calibri"/>
            <family val="2"/>
          </rPr>
          <t>CAROLINA PEREZ BOLAÑOS:</t>
        </r>
        <r>
          <rPr>
            <sz val="9"/>
            <color indexed="81"/>
            <rFont val="Calibri"/>
            <family val="2"/>
          </rPr>
          <t xml:space="preserve">
Revisar el procedimiento de egreso del paciente, verificando:                                                                                                                           * Mecanismos par dejar evidencia de la entrega de planes de alta e información al usuario y a su  familia.                                                                                                                                           * Establecer los estándares de tiempos relacionados con el egreso del paciente, incluyendo su facturación y tramites administrativos.                                                                                             *  Evidenciar la entrega del plan de alta en la historia  clínica, verificando la compresión y el entendimiento de la información  por parte del  usuario  y/o su familia.</t>
        </r>
      </text>
    </comment>
    <comment ref="I508" authorId="1" shapeId="0">
      <text>
        <r>
          <rPr>
            <b/>
            <sz val="9"/>
            <color indexed="81"/>
            <rFont val="Tahoma"/>
            <family val="2"/>
          </rPr>
          <t>DIRECCIÓN MÉDICA:</t>
        </r>
        <r>
          <rPr>
            <sz val="9"/>
            <color indexed="81"/>
            <rFont val="Tahoma"/>
            <family val="2"/>
          </rPr>
          <t xml:space="preserve">
NO SE ENTREGARON NO PALICAN </t>
        </r>
      </text>
    </comment>
    <comment ref="F513" authorId="0" shapeId="0">
      <text>
        <r>
          <rPr>
            <b/>
            <sz val="9"/>
            <color indexed="81"/>
            <rFont val="Calibri"/>
            <family val="2"/>
          </rPr>
          <t>CAROLINA PEREZ BOLAÑOS:</t>
        </r>
        <r>
          <rPr>
            <sz val="9"/>
            <color indexed="81"/>
            <rFont val="Calibri"/>
            <family val="2"/>
          </rPr>
          <t xml:space="preserve">
Evaluar el procedimiento de referencia  y contrareferencia, verificando que incluya:                                                                                                                                    *Que se garantice que todas las remisiones cuentan con la información clínica relevante del paciente.                                                                                                          *Que brinda información clara y completa al usuario y su familia sobre el proceso de remisión y los procedimientos administrativos a seguir para obtener el servicio donde se refiere al usuario.                                                                                                                                * Que se garantiza que los profesionales que remiten a sus usuarios cuenten con retroalimentación del resultado de la atención y que dicha información quede incorporada en los registros médicos del paciente.                                                                                   * Cuando la organización es la receptora de un paciente referido, el médico o la organización que remitió al paciente es informado acerca de la atención del usuario referido.
Se incluyen:
Servicios de imagenología, laboratorio clínico o apoyo diagnóstico.
Servicios de urgencias
Servicios de provisión de medicamentos.
Servicios ambulatorios de diferente complejidad.
Servicios de internación hospitalaria.
Programas de promoción y prevención.
</t>
        </r>
      </text>
    </comment>
    <comment ref="L520" authorId="4" shapeId="0">
      <text>
        <r>
          <rPr>
            <b/>
            <sz val="9"/>
            <color indexed="81"/>
            <rFont val="Tahoma"/>
            <family val="2"/>
          </rPr>
          <t>Ami:</t>
        </r>
        <r>
          <rPr>
            <sz val="9"/>
            <color indexed="81"/>
            <rFont val="Tahoma"/>
            <family val="2"/>
          </rPr>
          <t xml:space="preserve">
Solo hay una en desarrollo</t>
        </r>
      </text>
    </comment>
    <comment ref="D523" authorId="5" shapeId="0">
      <text>
        <r>
          <rPr>
            <b/>
            <sz val="9"/>
            <color indexed="81"/>
            <rFont val="Tahoma"/>
            <family val="2"/>
          </rPr>
          <t>gerencia: Seguridad del paciente.</t>
        </r>
        <r>
          <rPr>
            <sz val="9"/>
            <color indexed="81"/>
            <rFont val="Tahoma"/>
            <family val="2"/>
          </rPr>
          <t xml:space="preserve">
</t>
        </r>
        <r>
          <rPr>
            <b/>
            <sz val="9"/>
            <color indexed="81"/>
            <rFont val="Tahoma"/>
            <family val="2"/>
          </rPr>
          <t>Estándar 5.</t>
        </r>
        <r>
          <rPr>
            <sz val="9"/>
            <color indexed="81"/>
            <rFont val="Tahoma"/>
            <family val="2"/>
          </rPr>
          <t xml:space="preserve"> Código: (AsSP1): La organización tiene formulada implementada y evaluada la política de Seguridad de pacientes y garantiza su despliegue en toda la organización.
</t>
        </r>
        <r>
          <rPr>
            <b/>
            <sz val="9"/>
            <color indexed="81"/>
            <rFont val="Tahoma"/>
            <family val="2"/>
          </rPr>
          <t xml:space="preserve">
Estándar 6.</t>
        </r>
        <r>
          <rPr>
            <sz val="9"/>
            <color indexed="81"/>
            <rFont val="Tahoma"/>
            <family val="2"/>
          </rPr>
          <t xml:space="preserve"> Código: (AsSP2): La política de seguridad de pacientes se despliega en la generación y la medición de la cultura de seguridad (que incluye la medición del clima de seguridad), la implementación de un programa de Seguridad (que defina las herramientas) y la conformación del comité de seguridad de pacientes. 
</t>
        </r>
        <r>
          <rPr>
            <b/>
            <sz val="9"/>
            <color indexed="81"/>
            <rFont val="Tahoma"/>
            <family val="2"/>
          </rPr>
          <t xml:space="preserve">
Estándar 7. </t>
        </r>
        <r>
          <rPr>
            <sz val="9"/>
            <color indexed="81"/>
            <rFont val="Tahoma"/>
            <family val="2"/>
          </rPr>
          <t>Código: (AsSP3): La organización implementa la totalidad de las recomendaciones que le sean aplicables de la Guía técnica de buenas prácticas en seguridad del paciente en la atención en salud: procesos institucionales seguros, procesos asistenciales seguros, prácticas que mejoren la actuación de  los profesionales, e involucrar los pacientes y sus allegados en su seguridad.</t>
        </r>
      </text>
    </comment>
    <comment ref="F523" authorId="0" shapeId="0">
      <text>
        <r>
          <rPr>
            <b/>
            <sz val="9"/>
            <color indexed="81"/>
            <rFont val="Calibri"/>
            <family val="2"/>
          </rPr>
          <t>CAROLINA PEREZ BOLAÑOS:</t>
        </r>
        <r>
          <rPr>
            <sz val="9"/>
            <color indexed="81"/>
            <rFont val="Calibri"/>
            <family val="2"/>
          </rPr>
          <t xml:space="preserve">
Revisión de la política de seguridad del paciente y su implementación, verificando:                                                                                                     
 *La existencia de estrategias para el fortalecimiento de la cultura justa de la seguridad, que incentiva el reporte voluntario de eventos, la identificación de riesgos asistenciales y la definición debarreras de seguridad orientadas a su mitigación.                                                                                                * La monitorización de eventos adversos.                                                                                                              
* Que quede evidencia de que existe una tendencias hacia la mejora y el desempeño superior.                                                                                                                                                      *La estandarización de un sistema de búsqueda de factores de riesgos, fallas y eventos adversos.                                                                                                                                                * Que se realiza una investigación, análisis, gestión y toma de decisiones que evite los eventos adversos prevenibles y, en caso de presentarse, mitigar sus consecuencias.                                                                                       
*Que se identifique si la actual atención es consecuencia de un evento adverso, independientemente de donde se haya prestado la atención precedente.
</t>
        </r>
      </text>
    </comment>
    <comment ref="M529" authorId="2" shapeId="0">
      <text>
        <r>
          <rPr>
            <b/>
            <sz val="9"/>
            <color indexed="81"/>
            <rFont val="Tahoma"/>
            <family val="2"/>
          </rPr>
          <t>COORENFERMERIA:</t>
        </r>
        <r>
          <rPr>
            <sz val="9"/>
            <color indexed="81"/>
            <rFont val="Tahoma"/>
            <family val="2"/>
          </rPr>
          <t xml:space="preserve">
Se presentaron 3 eventos adversos</t>
        </r>
      </text>
    </comment>
    <comment ref="N529" authorId="2" shapeId="0">
      <text>
        <r>
          <rPr>
            <b/>
            <sz val="9"/>
            <color indexed="81"/>
            <rFont val="Tahoma"/>
            <family val="2"/>
          </rPr>
          <t>COORENFERMERIA:</t>
        </r>
        <r>
          <rPr>
            <sz val="9"/>
            <color indexed="81"/>
            <rFont val="Tahoma"/>
            <family val="2"/>
          </rPr>
          <t xml:space="preserve">
se presentaron 2 </t>
        </r>
      </text>
    </comment>
    <comment ref="L531" authorId="4" shapeId="0">
      <text>
        <r>
          <rPr>
            <b/>
            <sz val="9"/>
            <color indexed="81"/>
            <rFont val="Tahoma"/>
            <family val="2"/>
          </rPr>
          <t>Ami:</t>
        </r>
        <r>
          <rPr>
            <sz val="9"/>
            <color indexed="81"/>
            <rFont val="Tahoma"/>
            <family val="2"/>
          </rPr>
          <t xml:space="preserve">
Hay dos una ejecutada y la otra en desarrollo</t>
        </r>
      </text>
    </comment>
    <comment ref="M532" authorId="2" shapeId="0">
      <text>
        <r>
          <rPr>
            <b/>
            <sz val="9"/>
            <color indexed="81"/>
            <rFont val="Tahoma"/>
            <family val="2"/>
          </rPr>
          <t>COORENFERMERIA:</t>
        </r>
        <r>
          <rPr>
            <sz val="9"/>
            <color indexed="81"/>
            <rFont val="Tahoma"/>
            <family val="2"/>
          </rPr>
          <t xml:space="preserve">
Planes de mejora 7 y 1 sin ejecutar </t>
        </r>
      </text>
    </comment>
    <comment ref="F535" authorId="0" shapeId="0">
      <text>
        <r>
          <rPr>
            <b/>
            <sz val="9"/>
            <color indexed="81"/>
            <rFont val="Calibri"/>
            <family val="2"/>
          </rPr>
          <t>CAROLINA PEREZ BOLAÑOS:</t>
        </r>
        <r>
          <rPr>
            <sz val="9"/>
            <color indexed="81"/>
            <rFont val="Calibri"/>
            <family val="2"/>
          </rPr>
          <t xml:space="preserve">
Establecer e implementar la política de atención humanizada, contemplando:                                                                                                * Que se socialicen sus derechos y deberes y se asegure su comprensión.                                                                           
* Que los usuarios tengan la oportunidad de preguntar sus inquietudes en condiciones de privacidad.                                                                                                                                                   * Que su privacidad es respetada mientras el usuario se baña, se desnuda o mientras es atendido por un profesional o técnico.                                                                                                                       
* Que en los servicios de apoyo diagnóstico y complementación terapéutica, se garantiza que se mantiene la privacidad del paciente durante la toma de muestras, realización del examen y entrega de resultados.                                                                                                                                                * Que se tengan consideraciones en gustos y preferencias de los pacientes en su dieta, forma de presentación de los alimentos, horarios, etc.                                                                                     
*Que los procesos de prescripción y administración de medicamentos, la realización de procedimientos y toma de muestra sean a  horarios articulados con el reposo de los pacientes, que las vías de administración que consideren comodidad y nivel del dolor.                                                                                                          
*  Respeto del cadáver y apoyo emocional a familiares.                                                                                                        
 *Que se promuevan condiciones de silencio y de disminución de contaminación visual y auditiva.                                                                                                                                                   * Que se realice un abordaje respetuoso de tradiciones, creencias y valores de los usuarios.
* Que se tiene en cuenta la opinión del usuario y sus familiares acerca de los horarios de visita y de otras actividades intrahospitalarias como: horarios de alimentación, baño, limpieza y desinfección,  entre otras.
</t>
        </r>
      </text>
    </comment>
    <comment ref="M544" authorId="2" shapeId="0">
      <text>
        <r>
          <rPr>
            <b/>
            <sz val="9"/>
            <color indexed="81"/>
            <rFont val="Tahoma"/>
            <family val="2"/>
          </rPr>
          <t>COORENFERMERIA:</t>
        </r>
        <r>
          <rPr>
            <sz val="9"/>
            <color indexed="81"/>
            <rFont val="Tahoma"/>
            <family val="2"/>
          </rPr>
          <t xml:space="preserve">
Hay 2 no conformidades que estan en desarrollo por el Dr. Arias</t>
        </r>
      </text>
    </comment>
    <comment ref="D555" authorId="0" shapeId="0">
      <text>
        <r>
          <rPr>
            <b/>
            <sz val="9"/>
            <color indexed="81"/>
            <rFont val="Calibri"/>
            <family val="2"/>
          </rPr>
          <t>CAROLINA PEREZ BOLAÑOS:</t>
        </r>
        <r>
          <rPr>
            <sz val="9"/>
            <color indexed="81"/>
            <rFont val="Calibri"/>
            <family val="2"/>
          </rPr>
          <t xml:space="preserve">
Estándares asistenciales
Estándar 8. Código (AsAC1): La organización garantiza el acceso de los usuarios, según las diferentes particularidades y características de los usuarios. Se evalúan las barreras del acceso y se desarrollan acciones de mejoramiento.
Estándar 9. Código (AsAC2): En caso de organizaciones integradas en red, se identifica un rango de proveedores o puntos de atención en salud y de rutas de acceso. Se evalúan las barreras del acceso y se desarrollan acciones de mejoramiento.
Estándar 10. Código (AsAC3): Está  Estandarizado  el ciclo  de atención del usuario  desde que llega  a  la organización  hasta su  egreso,  en sus diferentes momentos de contacto administrativo y asistencial; es conocido por todo el personal asistencial y administrativo de la organización; se verifica el conocimiento y se implementan acciones frente a las desviaciones.
Estándar 11. Código (AsAC4): Cuando un usuario solicita citas, la organización garantiza el derecho del usuario a solicitar la atención con el profesional de la salud de su preferencia que se encuentre entre las opciones ofertadas por la institución prEstadora. Cuenta con un sistema que permite verificar la disponibilidad de dicho profesional y la oportunidad de su atención.
Estándar 12. Código (AsAC5): La organización programa la atención de acuerdo con los tiempos de los profesionales y, para respetar el tiempo de los usuarios, realiza la programación teniendo en cuenta el tiempo que se requiera para la realización de cada uno de los procesos de atención; Esto lo hace teniendo en cuenta la capacidad instalada, el análisis de demanda por servicios y los procesos de atención; Esta programación se evalúa periódicamente para verificar su cumplimiento en el marco de criterios de calidad. Se toman correctivos frente a las desviaciones encontradas.
Estándar 13. Código (AsAC6): La organización define los indicadores y Estándares de oportunidad para los servicios ambulatorios y de respuEsta hospitalaria con los que cuenta y se encuentran dentro de o supera los umbrales definidos en el Sistema de Información para la Calidad.
Estándar 14. Código (AsAC7): La organización garantiza la información al usuario sobre los servicios que presta. En los casos  en los cuales el usuario no tiene derecho, la información debe ser explícita en relación con la forma para acceder a la prEstación de tales servicios no cubiertos.
Estándar 15. Código (AsAC8):Se tiene Estandarizada la asignación de citas y autorización de las mismas a los usuarios que requieran de sus servicios.
Estándar 16. Código (AsREG1): Está Estandarizado el proceso de asignación de citas, registro, admisión y preparación del usuario, mediante el que se le orienta sobre qué debe hacer durante la atención. Se evalúa su cumplimiento y se desarrollan acciones de mejora cuando es necesario.
Estándar 17. Código (AsREG2): Se tiene Estandarizada la información a entregar en el momento de ingreso al servicio del usuario y su familia.</t>
        </r>
      </text>
    </comment>
    <comment ref="D556" authorId="0" shapeId="0">
      <text>
        <r>
          <rPr>
            <b/>
            <sz val="9"/>
            <color indexed="81"/>
            <rFont val="Calibri"/>
            <family val="2"/>
          </rPr>
          <t>CAROLINA PEREZ BOLAÑOS:</t>
        </r>
        <r>
          <rPr>
            <sz val="9"/>
            <color indexed="81"/>
            <rFont val="Calibri"/>
            <family val="2"/>
          </rPr>
          <t xml:space="preserve">
Estándar 47. Código (AsEV2): La organización tiene un proceso estandarizado que monitoriza sistemática y periódicamente los comentarios de los usuarios manifestados como sugerencias, solicitudes personales, felicitaciones, quejas y reclamos de los usuarios y cuenta con un mecanismo para responder en forma oportuna y efectiva  y retroalimentar al personal de la institución sobre el comportamiento o tendencia del proceso y la intervención implementada para su mejoramiento.</t>
        </r>
      </text>
    </comment>
    <comment ref="F557" authorId="3" shapeId="0">
      <text>
        <r>
          <rPr>
            <sz val="12"/>
            <color theme="1"/>
            <rFont val="Calibri"/>
            <family val="2"/>
            <charset val="128"/>
            <scheme val="minor"/>
          </rPr>
          <t>Carolina Pérez:</t>
        </r>
        <r>
          <rPr>
            <sz val="9"/>
            <color indexed="81"/>
            <rFont val="Calibri"/>
            <family val="2"/>
          </rPr>
          <t xml:space="preserve">
El trámite de las PQR´S intrainstitucionales se debe realizar en un término inferior a 48 horas . El trámite de las PQR´S de usuarios tiene un tiempo límite de 5 días.
</t>
        </r>
      </text>
    </comment>
    <comment ref="F569" authorId="3" shapeId="0">
      <text>
        <r>
          <rPr>
            <b/>
            <sz val="9"/>
            <color indexed="81"/>
            <rFont val="Calibri"/>
            <family val="2"/>
          </rPr>
          <t>Carolina Pérez:</t>
        </r>
        <r>
          <rPr>
            <sz val="9"/>
            <color indexed="81"/>
            <rFont val="Calibri"/>
            <family val="2"/>
          </rPr>
          <t xml:space="preserve">
El Plan de capacitaciones y evaluaciones debe incluir todas las presentaciones en Power point o el formato que hayan escogido para impartirlas y los formatos de evaluaciones.
</t>
        </r>
      </text>
    </comment>
    <comment ref="F571" authorId="3" shapeId="0">
      <text>
        <r>
          <rPr>
            <b/>
            <sz val="9"/>
            <color indexed="81"/>
            <rFont val="Calibri"/>
            <family val="2"/>
          </rPr>
          <t>Carolina Pérez:</t>
        </r>
        <r>
          <rPr>
            <sz val="9"/>
            <color indexed="81"/>
            <rFont val="Calibri"/>
            <family val="2"/>
          </rPr>
          <t xml:space="preserve">
El mapa de riesgos debe discriminar los riesgos para cada estándar de la matríz donde se requiera seguimiento a riesgo. Dichos riesgos deben registrarse en un cuadro con características similares a la matríz y conservando el color del estándar para que el porcentaje que se reporte en los mismos, sea el que se consigne en la matríz.</t>
        </r>
      </text>
    </comment>
    <comment ref="F578" authorId="3" shapeId="0">
      <text>
        <r>
          <rPr>
            <b/>
            <sz val="9"/>
            <color indexed="81"/>
            <rFont val="Calibri"/>
            <family val="2"/>
          </rPr>
          <t>Carolina Pérez:</t>
        </r>
        <r>
          <rPr>
            <sz val="9"/>
            <color indexed="81"/>
            <rFont val="Calibri"/>
            <family val="2"/>
          </rPr>
          <t xml:space="preserve">
De cada comité, se deben reportar en el cuadro de acciones de mejora las actividades propuestas con el objetivo de realizar seguimiento al cumplimiento y eficacia de las mismas.</t>
        </r>
      </text>
    </comment>
    <comment ref="F580" authorId="0" shapeId="0">
      <text>
        <r>
          <rPr>
            <b/>
            <sz val="9"/>
            <color indexed="81"/>
            <rFont val="Calibri"/>
            <family val="2"/>
          </rPr>
          <t>CAROLINA PEREZ BOLAÑOS:</t>
        </r>
        <r>
          <rPr>
            <sz val="9"/>
            <color indexed="81"/>
            <rFont val="Calibri"/>
            <family val="2"/>
          </rPr>
          <t xml:space="preserve">
 El procedimiento debe incluir la identificación de los riesgos con escala de medición, los posibles impactos y planes de mitigación; asi mismo, debe identificar las barreras de acceso. Se establecen listas de chequeo para la verificación del cumplimiento de criterios de acuerdo con las prioridades y los riesgos detectados por la institución.</t>
        </r>
      </text>
    </comment>
    <comment ref="F588" authorId="3" shapeId="0">
      <text>
        <r>
          <rPr>
            <b/>
            <sz val="9"/>
            <color indexed="81"/>
            <rFont val="Calibri"/>
            <family val="2"/>
          </rPr>
          <t>Carolina Pérez:</t>
        </r>
        <r>
          <rPr>
            <sz val="9"/>
            <color indexed="81"/>
            <rFont val="Calibri"/>
            <family val="2"/>
          </rPr>
          <t xml:space="preserve">
Esta demanda insatisfecha incluye los requerimientos del usuario final o sus acompañantes y de as entidades aseguradoras.
</t>
        </r>
      </text>
    </comment>
    <comment ref="F595" authorId="0" shapeId="0">
      <text>
        <r>
          <rPr>
            <b/>
            <sz val="9"/>
            <color indexed="81"/>
            <rFont val="Calibri"/>
            <family val="2"/>
          </rPr>
          <t>CAROLINA PEREZ BOLAÑOS:</t>
        </r>
        <r>
          <rPr>
            <sz val="9"/>
            <color indexed="81"/>
            <rFont val="Calibri"/>
            <family val="2"/>
          </rPr>
          <t xml:space="preserve">
Documentar el procedimiento de proceso de atención en servicio, incluyendo los tiempos de espera del usuario durante la atención. El procedimiento, contempla los tiempos de cada especialista para realizar la atención y en los servicios de laboratorio e imágenes diagnósticas, los tiempos de preparación y toma de muestras o procedimientos.</t>
        </r>
      </text>
    </comment>
    <comment ref="D601" authorId="0" shapeId="0">
      <text>
        <r>
          <rPr>
            <b/>
            <sz val="9"/>
            <color indexed="81"/>
            <rFont val="Calibri"/>
            <family val="2"/>
          </rPr>
          <t xml:space="preserve">CAROLINA PEREZ BOLAÑOS:
</t>
        </r>
        <r>
          <rPr>
            <sz val="9"/>
            <color indexed="81"/>
            <rFont val="Calibri"/>
            <family val="2"/>
          </rPr>
          <t xml:space="preserve">
</t>
        </r>
        <r>
          <rPr>
            <b/>
            <sz val="9"/>
            <color indexed="81"/>
            <rFont val="Calibri"/>
            <family val="2"/>
          </rPr>
          <t>Gerencia: Estándares asistenciales.</t>
        </r>
        <r>
          <rPr>
            <sz val="9"/>
            <color indexed="81"/>
            <rFont val="Calibri"/>
            <family val="2"/>
          </rPr>
          <t xml:space="preserve">
</t>
        </r>
        <r>
          <rPr>
            <b/>
            <sz val="9"/>
            <color indexed="81"/>
            <rFont val="Calibri"/>
            <family val="2"/>
          </rPr>
          <t xml:space="preserve">Estándar 8. </t>
        </r>
        <r>
          <rPr>
            <sz val="9"/>
            <color indexed="81"/>
            <rFont val="Calibri"/>
            <family val="2"/>
          </rPr>
          <t xml:space="preserve">Código (AsAC1): La organización garantiza el acceso de los usuarios, según las diferentes particularidades y características de los usuarios. Se evalúan las barreras del acceso y se desarrollan acciones de mejoramiento.
</t>
        </r>
        <r>
          <rPr>
            <b/>
            <sz val="9"/>
            <color indexed="81"/>
            <rFont val="Calibri"/>
            <family val="2"/>
          </rPr>
          <t>Estándar 17.</t>
        </r>
        <r>
          <rPr>
            <sz val="9"/>
            <color indexed="81"/>
            <rFont val="Calibri"/>
            <family val="2"/>
          </rPr>
          <t xml:space="preserve"> Código (AsREG2): Se tiene Estandarizada la información a entregar en el momento de ingreso al servicio del usuario y su familia.
</t>
        </r>
        <r>
          <rPr>
            <b/>
            <sz val="9"/>
            <color indexed="81"/>
            <rFont val="Calibri"/>
            <family val="2"/>
          </rPr>
          <t>Estándar 18.</t>
        </r>
        <r>
          <rPr>
            <sz val="9"/>
            <color indexed="81"/>
            <rFont val="Calibri"/>
            <family val="2"/>
          </rPr>
          <t xml:space="preserve"> Código (AsREG3): En los servicios asistenciales se cuenta con las guías y los protocolos, con criterios explícitos, en los que se establecen las necesidades de preparación previa del paciente para la realización de cualquier intervención. Estas guías o protocolos:
18.1: Se encuentran y usan en los respectivos sitios administrativos y asistenciales que los requieran para la información oportuna de los usuarios.
18.2: Se revisan y ajustan periódicamente. Cada actualización es enviada al sitio o servicio que corresponda y se realiza seguimiento de su adherencia.
18.3: Se garantiza que se deja constancia (física o en el sistema de información) sobre las recomendaciones dadas al paciente para su preparación.
18.4: Se socializan y se generan acciones de mejora en caso de no cumplimiento.
</t>
        </r>
        <r>
          <rPr>
            <b/>
            <sz val="9"/>
            <color indexed="81"/>
            <rFont val="Calibri"/>
            <family val="2"/>
          </rPr>
          <t>Estándar 21.</t>
        </r>
        <r>
          <rPr>
            <sz val="9"/>
            <color indexed="81"/>
            <rFont val="Calibri"/>
            <family val="2"/>
          </rPr>
          <t xml:space="preserve"> Código (AsEV3): La organización garantiza que Está en capacidad de identificar, desde el momento mismo del ingreso, si el paciente requiere técnicas especiales de aislamiento de acuerdo con su patología.
</t>
        </r>
        <r>
          <rPr>
            <b/>
            <sz val="9"/>
            <color indexed="81"/>
            <rFont val="Calibri"/>
            <family val="2"/>
          </rPr>
          <t>Estándar 23.</t>
        </r>
        <r>
          <rPr>
            <sz val="9"/>
            <color indexed="81"/>
            <rFont val="Calibri"/>
            <family val="2"/>
          </rPr>
          <t xml:space="preserve"> Código (AsPL2): Existe un proceso  de planeación  de la atención,  el  cuidado  y  el  tratamiento  para  cada  paciente, el cual incluye  implementación, desarrollo  y seguimiento del plan de tratamiento de acuerdo con el tipo de servicio que presta.
</t>
        </r>
        <r>
          <rPr>
            <b/>
            <sz val="9"/>
            <color indexed="81"/>
            <rFont val="Calibri"/>
            <family val="2"/>
          </rPr>
          <t>Estándar 26.</t>
        </r>
        <r>
          <rPr>
            <sz val="9"/>
            <color indexed="81"/>
            <rFont val="Calibri"/>
            <family val="2"/>
          </rPr>
          <t xml:space="preserve"> Código (AsPL5): El proceso de planeación de la atención y cuidado para cada paciente en  imagenología incluye implementación, práctica y seguimiento de los exámenes y los procedimientos para la consecución de los resultados a los usuarios y/o a los clínicos.
</t>
        </r>
        <r>
          <rPr>
            <b/>
            <sz val="9"/>
            <color indexed="81"/>
            <rFont val="Calibri"/>
            <family val="2"/>
          </rPr>
          <t>Estándar 27.</t>
        </r>
        <r>
          <rPr>
            <sz val="9"/>
            <color indexed="81"/>
            <rFont val="Calibri"/>
            <family val="2"/>
          </rPr>
          <t xml:space="preserve"> Código (AsPL6): El proceso de planeación de la atención y cuidado para cada paciente en laboratorio clínico incluye implementación, práctica y seguimiento de los exámenes y los procedimientos para la consecución de los resultados a los usuarios y/o a los clínicos.
</t>
        </r>
        <r>
          <rPr>
            <b/>
            <sz val="9"/>
            <color indexed="81"/>
            <rFont val="Calibri"/>
            <family val="2"/>
          </rPr>
          <t>Estándar 28.</t>
        </r>
        <r>
          <rPr>
            <sz val="9"/>
            <color indexed="81"/>
            <rFont val="Calibri"/>
            <family val="2"/>
          </rPr>
          <t xml:space="preserve"> Código (AsPL7): La organización tiene Estandarizados los puntos clave del cuidado y el tratamiento para procesos de atención específicos, los cuales apoyan la oportunidad y la efectividad de las intervenciones.
</t>
        </r>
        <r>
          <rPr>
            <b/>
            <sz val="9"/>
            <color indexed="81"/>
            <rFont val="Calibri"/>
            <family val="2"/>
          </rPr>
          <t>Estándar 30</t>
        </r>
        <r>
          <rPr>
            <sz val="9"/>
            <color indexed="81"/>
            <rFont val="Calibri"/>
            <family val="2"/>
          </rPr>
          <t xml:space="preserve">. Código (AsPL9): La organización garantiza que el paciente y su familia son informados acerca de las condiciones relacionadas con su enfermedad o Estado de salud y es entrenado para desarrollar competencias en el autocuidado de su salud durante el proceso de atención.
</t>
        </r>
        <r>
          <rPr>
            <b/>
            <sz val="9"/>
            <color indexed="81"/>
            <rFont val="Calibri"/>
            <family val="2"/>
          </rPr>
          <t>Estándar 31</t>
        </r>
        <r>
          <rPr>
            <sz val="9"/>
            <color indexed="81"/>
            <rFont val="Calibri"/>
            <family val="2"/>
          </rPr>
          <t xml:space="preserve">. Código (AsPL10): La organización tiene claramente definido el proceso de consecución y verificación del entendimiento del consentimiento informado. Al momento de solicitar el consentimiento, se le provee al paciente la información acerca de los riesgos y  los beneficios de los procedimientos planeados y los riesgos del no tratamiento, de manera que puedan tomar decisiones informadas.
</t>
        </r>
        <r>
          <rPr>
            <b/>
            <sz val="9"/>
            <color indexed="81"/>
            <rFont val="Calibri"/>
            <family val="2"/>
          </rPr>
          <t>Estándar 35.</t>
        </r>
        <r>
          <rPr>
            <sz val="9"/>
            <color indexed="81"/>
            <rFont val="Calibri"/>
            <family val="2"/>
          </rPr>
          <t xml:space="preserve"> Código (AsPL14): El laboratorio clínico, cuando la organización realice la toma de muestras para ser referidas a un laboratorio intrainstitucional o interinstitucional, debe contar con procesos basados en buenas prácticas, que garanticen la seguridad, la conservación, la calidad, la confiabilidad y la confidencialidad de las mismas, de acuerdo con la condición clínica del usuario.
</t>
        </r>
        <r>
          <rPr>
            <b/>
            <sz val="9"/>
            <color indexed="81"/>
            <rFont val="Calibri"/>
            <family val="2"/>
          </rPr>
          <t>Estándar 36</t>
        </r>
        <r>
          <rPr>
            <sz val="9"/>
            <color indexed="81"/>
            <rFont val="Calibri"/>
            <family val="2"/>
          </rPr>
          <t xml:space="preserve">. Código (AsPL15): La organización garantiza que en el laboratorio clínico, patología e imagenología se asignan y conocen los responsables de los procesos y se cuenta con protocolos necesarios para dar cumplimiento a lo requerido en el estándar.
</t>
        </r>
        <r>
          <rPr>
            <b/>
            <sz val="9"/>
            <color indexed="81"/>
            <rFont val="Calibri"/>
            <family val="2"/>
          </rPr>
          <t>Estándar 37.</t>
        </r>
        <r>
          <rPr>
            <sz val="9"/>
            <color indexed="81"/>
            <rFont val="Calibri"/>
            <family val="2"/>
          </rPr>
          <t xml:space="preserve"> Código (AsPL16): La organización cuenta con mecanismos Estandarizados de reporte y entrega de resultados de ayudas diagnósticas (laboratorio clínico, patología, imágenes) que garanticen la confiabilidad y la confidencialidad en el manejo de la información.
</t>
        </r>
        <r>
          <rPr>
            <b/>
            <sz val="9"/>
            <color indexed="81"/>
            <rFont val="Calibri"/>
            <family val="2"/>
          </rPr>
          <t>Estándar 38.</t>
        </r>
        <r>
          <rPr>
            <sz val="9"/>
            <color indexed="81"/>
            <rFont val="Calibri"/>
            <family val="2"/>
          </rPr>
          <t xml:space="preserve"> Código (AsPL17): El laboratorio cuenta con un programa de control de calidad interno y externo reconocido y probado.
</t>
        </r>
        <r>
          <rPr>
            <b/>
            <sz val="9"/>
            <color indexed="81"/>
            <rFont val="Calibri"/>
            <family val="2"/>
          </rPr>
          <t>Estándar 39.</t>
        </r>
        <r>
          <rPr>
            <sz val="9"/>
            <color indexed="81"/>
            <rFont val="Calibri"/>
            <family val="2"/>
          </rPr>
          <t xml:space="preserve"> Código (AsPL18): La organización cuenta con procesos estandarizados que garantizan la prevención y el control de las infecciones durante el proceso de atención del usuario. Los procesos son basados en guías o protocolos.
</t>
        </r>
        <r>
          <rPr>
            <b/>
            <sz val="9"/>
            <color indexed="81"/>
            <rFont val="Calibri"/>
            <family val="2"/>
          </rPr>
          <t>Estándar 40.</t>
        </r>
        <r>
          <rPr>
            <sz val="9"/>
            <color indexed="81"/>
            <rFont val="Calibri"/>
            <family val="2"/>
          </rPr>
          <t xml:space="preserve"> Código (AsEJ1): Existe un plan de cuidado y tratamiento que incorpore de manera integral el análisis de riesgo y las necesidades del paciente y su familia mediante la adecuada articulación del equipo interdisciplinario requerido para tal fin.
</t>
        </r>
        <r>
          <rPr>
            <b/>
            <sz val="9"/>
            <color indexed="81"/>
            <rFont val="Calibri"/>
            <family val="2"/>
          </rPr>
          <t>Estándar 41.</t>
        </r>
        <r>
          <rPr>
            <sz val="9"/>
            <color indexed="81"/>
            <rFont val="Calibri"/>
            <family val="2"/>
          </rPr>
          <t xml:space="preserve"> Código (AsEJ2): El usuario y su familia reciben la educación e información pertinente durante la ejecución del tratamiento.
</t>
        </r>
        <r>
          <rPr>
            <b/>
            <sz val="9"/>
            <color indexed="81"/>
            <rFont val="Calibri"/>
            <family val="2"/>
          </rPr>
          <t>Estándar 42</t>
        </r>
        <r>
          <rPr>
            <sz val="9"/>
            <color indexed="81"/>
            <rFont val="Calibri"/>
            <family val="2"/>
          </rPr>
          <t xml:space="preserve">. Código (AsEJ3): El cuidado y tratamiento son consistentes con los Estándares de práctica basados en la mejor evidencia disponible.
</t>
        </r>
        <r>
          <rPr>
            <b/>
            <sz val="9"/>
            <color indexed="81"/>
            <rFont val="Calibri"/>
            <family val="2"/>
          </rPr>
          <t>Estándar 44</t>
        </r>
        <r>
          <rPr>
            <sz val="9"/>
            <color indexed="81"/>
            <rFont val="Calibri"/>
            <family val="2"/>
          </rPr>
          <t xml:space="preserve">. Código (AsEJ5): La organización tiene procesos Estandarizados para garantizar que durante la ejecución del tratamiento el usuario tiene el derecho, si así lo solicita o requiere, a una segunda opinión calificada de su condición médica. Este derecho debe ser informado a través de cualquier meca nismo con que cuente la organización, incluido el mismo profesional tratante.
</t>
        </r>
        <r>
          <rPr>
            <b/>
            <sz val="9"/>
            <color indexed="81"/>
            <rFont val="Calibri"/>
            <family val="2"/>
          </rPr>
          <t>Estándar 45.</t>
        </r>
        <r>
          <rPr>
            <sz val="9"/>
            <color indexed="81"/>
            <rFont val="Calibri"/>
            <family val="2"/>
          </rPr>
          <t xml:space="preserve"> Código (AsEJ6): La organización cuenta con estrategias estandarizadas de educación en salud a los usuarios, las cuales responden a las necesidades de la población objeto.
</t>
        </r>
        <r>
          <rPr>
            <b/>
            <sz val="9"/>
            <color indexed="81"/>
            <rFont val="Calibri"/>
            <family val="2"/>
          </rPr>
          <t>Estándar 46</t>
        </r>
        <r>
          <rPr>
            <sz val="9"/>
            <color indexed="81"/>
            <rFont val="Calibri"/>
            <family val="2"/>
          </rPr>
          <t xml:space="preserve">. Código (AsEV1): La organización garantiza que revisa el plan individual de atención y sus resultados tomando como base la historia clínica y los registros asistenciales de una forma sistemática y periódica, lo cual permite calificar la efectividad, la seguridad, la oportunidad y la validez de la atención a través de la información consignada y ajustar y mejorar los procesos.
</t>
        </r>
        <r>
          <rPr>
            <b/>
            <sz val="9"/>
            <color indexed="81"/>
            <rFont val="Calibri"/>
            <family val="2"/>
          </rPr>
          <t>Estándar 50.</t>
        </r>
        <r>
          <rPr>
            <sz val="9"/>
            <color indexed="81"/>
            <rFont val="Calibri"/>
            <family val="2"/>
          </rPr>
          <t xml:space="preserve"> Código (AsSAL1): La organización cuenta con un proceso Estandarizado para el egreso de los pacientes, que garantiza al usuario y su familia la adecuada finalización de la atención y su posterior seguimiento. 
</t>
        </r>
        <r>
          <rPr>
            <b/>
            <sz val="9"/>
            <color indexed="81"/>
            <rFont val="Calibri"/>
            <family val="2"/>
          </rPr>
          <t xml:space="preserve">Estándar 51. </t>
        </r>
        <r>
          <rPr>
            <sz val="9"/>
            <color indexed="81"/>
            <rFont val="Calibri"/>
            <family val="2"/>
          </rPr>
          <t xml:space="preserve">Código (AsSAL2): La organización asegura un plan de coordinación  con otras organizaciones y comunidades relevantes en la prevención de enfermedades y la promoción, protección y mejoramiento de la salud de la población a la que presta sus servicios
</t>
        </r>
        <r>
          <rPr>
            <b/>
            <sz val="9"/>
            <color indexed="81"/>
            <rFont val="Calibri"/>
            <family val="2"/>
          </rPr>
          <t>Estándar 52.</t>
        </r>
        <r>
          <rPr>
            <sz val="9"/>
            <color indexed="81"/>
            <rFont val="Calibri"/>
            <family val="2"/>
          </rPr>
          <t xml:space="preserve"> Código (AsREF1): En caso de que sea necesario referir a los usuarios entre servicios o entre instituciones, tiene un procedimiento definido.
</t>
        </r>
        <r>
          <rPr>
            <b/>
            <sz val="9"/>
            <color indexed="81"/>
            <rFont val="Calibri"/>
            <family val="2"/>
          </rPr>
          <t xml:space="preserve">Derechos y Deberes
Estándar 1. </t>
        </r>
        <r>
          <rPr>
            <sz val="9"/>
            <color indexed="81"/>
            <rFont val="Calibri"/>
            <family val="2"/>
          </rPr>
          <t xml:space="preserve">Código (AsDP1): La organización cuenta con una declaración de los derechos y deberes de los pacientes incorporada en el plan de direccionamiento estratégico de la organización, que aplica al proceso de atención al cliente. El personal ha sido entrenado en el contenido de la declaración d e los pacientes y cuenta con herramientas para evaluar que estos comprenden y siguen sus directrices. Los pacientes que van a ser atendidos conocen y comprenden el contenido de la declaración de sus derechos y deberes.
</t>
        </r>
        <r>
          <rPr>
            <b/>
            <sz val="9"/>
            <color indexed="81"/>
            <rFont val="Calibri"/>
            <family val="2"/>
          </rPr>
          <t>Estándar 4.</t>
        </r>
        <r>
          <rPr>
            <sz val="9"/>
            <color indexed="81"/>
            <rFont val="Calibri"/>
            <family val="2"/>
          </rPr>
          <t xml:space="preserve"> Código (AsDP4): La organización asegura que para todos los usuarios que atiende, independientemente de la modalidad de venta o contratación de los servicios, se cumplen de igual manera los estándares de acreditación que apliquen a los servicios prestados.
</t>
        </r>
      </text>
    </comment>
    <comment ref="F601" authorId="0" shapeId="0">
      <text>
        <r>
          <rPr>
            <b/>
            <sz val="9"/>
            <color indexed="81"/>
            <rFont val="Calibri"/>
            <family val="2"/>
          </rPr>
          <t>CAROLINA PEREZ BOLAÑOS:</t>
        </r>
        <r>
          <rPr>
            <sz val="9"/>
            <color indexed="81"/>
            <rFont val="Calibri"/>
            <family val="2"/>
          </rPr>
          <t xml:space="preserve">
Revisión del procedimiento de ingreso del paciente, verificando que se le informe al mismo y su familia y se deje evidencia de:
 * La ubicación en la habitación y en el entorno.                                                                                   
* Los Derechos y Deberes, servicios cubiertos y no cubiertos de acuerdo con el Plan Obligatorio de Salud, planes complementarios y medicamentos.                                                                                             
* Rutinas referentes a horarios y restricciones de visitas y horarios de alimentación.                                                                                       
 * La secuencia de eventos e indicaciones acerca del sitio y del profesional o profesionales que realizarán el tratamiento.                                                                                 
* Medidas de seguridad, incluidos uso de alarmas, timbres de llamado y conducta ante una posible evacuación.                                                                                                                            * Medidas para involucrar al usuario y su familia en los procesos de seguridad de la atención: información, reporte de situaciones anormales, ejemplos de situaciones de riesgo, etc.</t>
        </r>
      </text>
    </comment>
    <comment ref="F607" authorId="0" shapeId="0">
      <text>
        <r>
          <rPr>
            <b/>
            <sz val="9"/>
            <color indexed="81"/>
            <rFont val="Calibri"/>
            <family val="2"/>
          </rPr>
          <t>CAROLINA PEREZ BOLAÑOS:</t>
        </r>
        <r>
          <rPr>
            <sz val="9"/>
            <color indexed="81"/>
            <rFont val="Calibri"/>
            <family val="2"/>
          </rPr>
          <t xml:space="preserve">
Estándar 43. Código (AsGEJ4): La organización tiene Estandarizado un proceso específico para identificación de víctimas de maltrato infantil, abuso sexual o violencia intrafamiliar. Define y adopta criterios para su abordaje y manejo inicial, notificación a los entes y/o autoridades pertinentes, seguimiento y consejería psicológica y espiritual (atendiendo sus creencias religiosas).</t>
        </r>
      </text>
    </comment>
    <comment ref="F614" authorId="0" shapeId="0">
      <text>
        <r>
          <rPr>
            <b/>
            <sz val="9"/>
            <color indexed="81"/>
            <rFont val="Calibri"/>
            <family val="2"/>
          </rPr>
          <t>CAROLINA PEREZ BOLAÑOS:</t>
        </r>
        <r>
          <rPr>
            <sz val="9"/>
            <color indexed="81"/>
            <rFont val="Calibri"/>
            <family val="2"/>
          </rPr>
          <t xml:space="preserve">
* Verificar que los procesos inherentes al cuidado y tratamiento desde el ingreso del paciente, están planeados teniendo en cuenta las guías de práctica clínica basadas en la evidencia que la organización ha desarrollado, adoptado o adaptado. Los protocolos y los procedimientos definidos por todos los servicios, se articulan con los procesos de cuidado y tratamiento de la atención en salud.</t>
        </r>
      </text>
    </comment>
    <comment ref="F624" authorId="0" shapeId="0">
      <text>
        <r>
          <rPr>
            <b/>
            <sz val="9"/>
            <color indexed="81"/>
            <rFont val="Calibri"/>
            <family val="2"/>
          </rPr>
          <t>CAROLINA PEREZ BOLAÑOS:</t>
        </r>
        <r>
          <rPr>
            <sz val="9"/>
            <color indexed="81"/>
            <rFont val="Calibri"/>
            <family val="2"/>
          </rPr>
          <t xml:space="preserve">
Incluye los procesos de ingreso del usuario a los servicios intrahospitalarios, garantizando la capacidad de identificar, desde el momento mismo del ingreso, si el paciente requiere técnicas especiales de aislamiento de acuerdo con su patología. Dicho proceso, garantiza que todas las personas que tengan contacto directo con pacientes en condiciones de aislamiento deben recibir capacitación y /o entrenamiento para minimizar los riesgos a los usuarios; esto incluye equipo de salud, personal en práctica formativa, docentes e investigadores, entre otros. La implementación vela a lo largo del proceso, por la dignidad del paciente y garantiza el tratamiento necesario que requiera.</t>
        </r>
      </text>
    </comment>
    <comment ref="F641" authorId="0" shapeId="0">
      <text>
        <r>
          <rPr>
            <b/>
            <sz val="9"/>
            <color indexed="81"/>
            <rFont val="Calibri"/>
            <family val="2"/>
          </rPr>
          <t>CAROLINA PEREZ BOLAÑOS:</t>
        </r>
        <r>
          <rPr>
            <sz val="9"/>
            <color indexed="81"/>
            <rFont val="Calibri"/>
            <family val="2"/>
          </rPr>
          <t xml:space="preserve">
Revisar el procedimiento de atención al usuario, verificando:                                                                                
 * Que de acuerdo con las necesidades para la prevención de enfermedades y la promoción de la salud, se informa al paciente acerca de los esfuerzos conjuntos para el manejo de su enfermedad y, junto con el usuario, se presenta un plan para las actividades correspondientes.                                                                                                                                  
* Que se asegura que las intervenciones de información y desarrollo de competencias son documentadas, ejecutadas y evaluadas, incluida la evaluación de los resultados obtenidos en relación con los resultados esperados.                                                                            * Que se asegura que los usuarios, los familiares, el personal y los visitantes tienen acceso a la información sobre estrategias de prevención de enfermedades y actividades de promoción de la salud.</t>
        </r>
      </text>
    </comment>
    <comment ref="F650" authorId="0" shapeId="0">
      <text>
        <r>
          <rPr>
            <b/>
            <sz val="9"/>
            <color indexed="81"/>
            <rFont val="Calibri"/>
            <family val="2"/>
          </rPr>
          <t>CAROLINA PEREZ BOLAÑOS:</t>
        </r>
        <r>
          <rPr>
            <sz val="9"/>
            <color indexed="81"/>
            <rFont val="Calibri"/>
            <family val="2"/>
          </rPr>
          <t xml:space="preserve">
Revisar el procedimiento de diligenciamiento del consentimiento informado; verificando:                                                                                                                                                          * Que debe incluir como mínimo, los beneficios, los riesgos y las alternativas, de acuerdo con el procedimiento específico.                                                                                                                                        
* Que garantice Suficiencia del contenido de la información.                                                                                        
* En los casos de reintervenciones, se actualiza el consentimiento informado.                                                                                * QUe se verifica la comprensión por parte del paciente y su acompañante.                                                                                               * Que se obtiene un registro firmado por el paciente cuando decide conscientemente no someterse al procedimiento sugerido por el equipo o profesional tratante.                                                                                                * Que existen formatos de consentimiento específicos, cuando el procedimiento o el tratamiento, asi lo ameriten (Por ejemplo: consentimiento de anestesia y de terapias de alta tecnología).</t>
        </r>
      </text>
    </comment>
    <comment ref="F668" authorId="0" shapeId="0">
      <text>
        <r>
          <rPr>
            <b/>
            <sz val="9"/>
            <color indexed="81"/>
            <rFont val="Calibri"/>
            <family val="2"/>
          </rPr>
          <t>CAROLINA PEREZ BOLAÑOS:</t>
        </r>
        <r>
          <rPr>
            <sz val="9"/>
            <color indexed="81"/>
            <rFont val="Calibri"/>
            <family val="2"/>
          </rPr>
          <t xml:space="preserve">
Revisión del proceso de prevención y control de infecciones; verificando que incluya:                                                                                                 * La admisión y transporte intra e interinstitucional de los pacientes con infecciones.                                                          
*Garantía del uso de técnicas asépticas para la preparación de medicamentos intravenosos.                                                                                                                                               * La política de uso racional de antibióticos.                                                                                       
*El uso del perfil de resistencia antibacteriana.                                                                                         
* Los protocolos de desinfección.                                                                                                               
*Los reportes de cultivos de superficie.                                                                                                 
 *Las acciones del comité de vigilancia epidemiológica.                                                                                                     
*Las acciones en el caso de brotes infecciosos.                                                                            
* Los ajustes de guías de práctica clínica con base en perfil de resistencia bacteriana.                                                                                                      *Los procesos de recolección, tabulación, análisis y reporte de las infecciones nosocomiales y enfermedades transmisibles e infecciosas.                                                                                                                    
 *La definición de mecanismos de reportes y protocolos de investigación en casos de infección intrahospitalaria.                                                                                                                 *La implementación, medición y gestión de indicadores de infección. 
</t>
        </r>
      </text>
    </comment>
    <comment ref="F676" authorId="0" shapeId="0">
      <text>
        <r>
          <rPr>
            <b/>
            <sz val="9"/>
            <color indexed="81"/>
            <rFont val="Calibri"/>
            <family val="2"/>
          </rPr>
          <t>CAROLINA PEREZ BOLAÑOS:</t>
        </r>
        <r>
          <rPr>
            <sz val="9"/>
            <color indexed="81"/>
            <rFont val="Calibri"/>
            <family val="2"/>
          </rPr>
          <t xml:space="preserve">
Verificando: 
* Que en la situación particular de que un evento adverso que sea  generado por un especialista, dicha  historia clínica deba ser  evaluada por  un par.                                                                                          
*Que se establezcan los  mecanismos para evaluar  la adherencia al  tratamiento para pacientes  agudos  y cronicos  de programas  especiales, e implementar  un sistema   de evaluación de la no adherencia.</t>
        </r>
      </text>
    </comment>
    <comment ref="F685" authorId="0" shapeId="0">
      <text>
        <r>
          <rPr>
            <b/>
            <sz val="9"/>
            <color indexed="81"/>
            <rFont val="Calibri"/>
            <family val="2"/>
          </rPr>
          <t>CAROLINA PEREZ BOLAÑOS:</t>
        </r>
        <r>
          <rPr>
            <sz val="9"/>
            <color indexed="81"/>
            <rFont val="Calibri"/>
            <family val="2"/>
          </rPr>
          <t xml:space="preserve">
Revisar el procedimiento de egreso del paciente, verificando:                                                                                                                           * Mecanismos par dejar evidencia de la entrega de planes de alta e información al usuario y a su  familia.                                                                                                                                           * Establecer los estándares de tiempos relacionados con el egreso del paciente, incluyendo su facturación y tramites administrativos.                                                                                             *  Evidenciar la entrega del plan de alta en la historia  clínica, verificando la compresión y el entendimiento de la información  por parte del  usuario  y/o su familia.</t>
        </r>
      </text>
    </comment>
    <comment ref="F694" authorId="0" shapeId="0">
      <text>
        <r>
          <rPr>
            <b/>
            <sz val="9"/>
            <color indexed="81"/>
            <rFont val="Calibri"/>
            <family val="2"/>
          </rPr>
          <t>CAROLINA PEREZ BOLAÑOS:</t>
        </r>
        <r>
          <rPr>
            <sz val="9"/>
            <color indexed="81"/>
            <rFont val="Calibri"/>
            <family val="2"/>
          </rPr>
          <t xml:space="preserve">
Evaluar el procedimiento de referencia  y contrareferencia, verificando que incluya:                                                                                                                                    *Que se garantice que todas las remisiones cuentan con la información clínica relevante del paciente.                                                                                                          *Que brinda información clara y completa al usuario y su familia sobre el proceso de remisión y los procedimientos administrativos a seguir para obtener el servicio donde se refiere al usuario.                                                                                                                                * Que se garantiza que los profesionales que remiten a sus usuarios cuenten con retroalimentación del resultado de la atención y que dicha información quede incorporada en los registros médicos del paciente.                                                                                   * Cuando la organización es la receptora de un paciente referido, el médico o la organización que remitió al paciente es informado acerca de la atención del usuario referido.
Se incluyen:
Servicios de imagenología, laboratorio clínico o apoyo diagnóstico.
Servicios de urgencias
Servicios de provisión de medicamentos.
Servicios ambulatorios de diferente complejidad.
Servicios de internación hospitalaria.
Programas de promoción y prevención.
</t>
        </r>
      </text>
    </comment>
    <comment ref="D704" authorId="5" shapeId="0">
      <text>
        <r>
          <rPr>
            <b/>
            <sz val="9"/>
            <color indexed="81"/>
            <rFont val="Tahoma"/>
            <family val="2"/>
          </rPr>
          <t>gerencia: Seguridad del paciente.</t>
        </r>
        <r>
          <rPr>
            <sz val="9"/>
            <color indexed="81"/>
            <rFont val="Tahoma"/>
            <family val="2"/>
          </rPr>
          <t xml:space="preserve">
</t>
        </r>
        <r>
          <rPr>
            <b/>
            <sz val="9"/>
            <color indexed="81"/>
            <rFont val="Tahoma"/>
            <family val="2"/>
          </rPr>
          <t>Estándar 5.</t>
        </r>
        <r>
          <rPr>
            <sz val="9"/>
            <color indexed="81"/>
            <rFont val="Tahoma"/>
            <family val="2"/>
          </rPr>
          <t xml:space="preserve"> Código: (AsSP1): La organización tiene formulada implementada y evaluada la política de Seguridad de pacientes y garantiza su despliegue en toda la organización.
</t>
        </r>
        <r>
          <rPr>
            <b/>
            <sz val="9"/>
            <color indexed="81"/>
            <rFont val="Tahoma"/>
            <family val="2"/>
          </rPr>
          <t xml:space="preserve">
Estándar 6.</t>
        </r>
        <r>
          <rPr>
            <sz val="9"/>
            <color indexed="81"/>
            <rFont val="Tahoma"/>
            <family val="2"/>
          </rPr>
          <t xml:space="preserve"> Código: (AsSP2): La política de seguridad de pacientes se despliega en la generación y la medición de la cultura de seguridad (que incluye la medición del clima de seguridad), la implementación de un programa de Seguridad (que defina las herramientas) y la conformación del comité de seguridad de pacientes. 
</t>
        </r>
        <r>
          <rPr>
            <b/>
            <sz val="9"/>
            <color indexed="81"/>
            <rFont val="Tahoma"/>
            <family val="2"/>
          </rPr>
          <t xml:space="preserve">
Estándar 7. </t>
        </r>
        <r>
          <rPr>
            <sz val="9"/>
            <color indexed="81"/>
            <rFont val="Tahoma"/>
            <family val="2"/>
          </rPr>
          <t>Código: (AsSP3): La organización implementa la totalidad de las recomendaciones que le sean aplicables de la Guía técnica de buenas prácticas en seguridad del paciente en la atención en salud: procesos institucionales seguros, procesos asistenciales seguros, prácticas que mejoren la actuación de  los profesionales, e involucrar los pacientes y sus allegados en su seguridad.</t>
        </r>
      </text>
    </comment>
    <comment ref="F704" authorId="0" shapeId="0">
      <text>
        <r>
          <rPr>
            <b/>
            <sz val="9"/>
            <color indexed="81"/>
            <rFont val="Calibri"/>
            <family val="2"/>
          </rPr>
          <t>CAROLINA PEREZ BOLAÑOS:</t>
        </r>
        <r>
          <rPr>
            <sz val="9"/>
            <color indexed="81"/>
            <rFont val="Calibri"/>
            <family val="2"/>
          </rPr>
          <t xml:space="preserve">
Revisión de la política de seguridad del paciente y su implementación, verificando:                                                                                                     
 *La existencia de estrategias para el fortalecimiento de la cultura justa de la seguridad, que incentiva el reporte voluntario de eventos, la identificación de riesgos asistenciales y la definición debarreras de seguridad orientadas a su mitigación.                                                                                                * La monitorización de eventos adversos.                                                                                                              
* Que quede evidencia de que existe una tendencias hacia la mejora y el desempeño superior.                                                                                                                                                      *La estandarización de un sistema de búsqueda de factores de riesgos, fallas y eventos adversos.                                                                                                                                                * Que se realiza una investigación, análisis, gestión y toma de decisiones que evite los eventos adversos prevenibles y, en caso de presentarse, mitigar sus consecuencias.                                                                                       
*Que se identifique si la actual atención es consecuencia de un evento adverso, independientemente de donde se haya prestado la atención precedente.
</t>
        </r>
      </text>
    </comment>
    <comment ref="F716" authorId="0" shapeId="0">
      <text>
        <r>
          <rPr>
            <b/>
            <sz val="9"/>
            <color indexed="81"/>
            <rFont val="Calibri"/>
            <family val="2"/>
          </rPr>
          <t>CAROLINA PEREZ BOLAÑOS:</t>
        </r>
        <r>
          <rPr>
            <sz val="9"/>
            <color indexed="81"/>
            <rFont val="Calibri"/>
            <family val="2"/>
          </rPr>
          <t xml:space="preserve">
Establecer e implementar la política de atención humanizada, contemplando:                                                                                                * Que se socialicen sus derechos y deberes y se asegure su comprensión.                                                                           
* Que los usuarios tengan la oportunidad de preguntar sus inquietudes en condiciones de privacidad.                                                                                                                                                   * Que su privacidad es respetada mientras el usuario se baña, se desnuda o mientras es atendido por un profesional o técnico.                                                                                                                       
* Que en los servicios de apoyo diagnóstico y complementación terapéutica, se garantiza que se mantiene la privacidad del paciente durante la toma de muestras, realización del examen y entrega de resultados.                                                                                                                                                * Que se tengan consideraciones en gustos y preferencias de los pacientes en su dieta, forma de presentación de los alimentos, horarios, etc.                                                                                     
*Que los procesos de prescripción y administración de medicamentos, la realización de procedimientos y toma de muestra sean a  horarios articulados con el reposo de los pacientes, que las vías de administración que consideren comodidad y nivel del dolor.                                                                                                          
*  Respeto del cadáver y apoyo emocional a familiares.                                                                                                        
 *Que se promuevan condiciones de silencio y de disminución de contaminación visual y auditiva.                                                                                                                                                   * Que se realice un abordaje respetuoso de tradiciones, creencias y valores de los usuarios.
* Que se tiene en cuenta la opinión del usuario y sus familiares acerca de los horarios de visita y de otras actividades intrahospitalarias como: horarios de alimentación, baño, limpieza y desinfección,  entre otras.
</t>
        </r>
      </text>
    </comment>
  </commentList>
</comments>
</file>

<file path=xl/comments2.xml><?xml version="1.0" encoding="utf-8"?>
<comments xmlns="http://schemas.openxmlformats.org/spreadsheetml/2006/main">
  <authors>
    <author>COORENFERMERIA</author>
    <author>DIRECCIÓN MÉDICA</author>
  </authors>
  <commentList>
    <comment ref="M7" authorId="0" shapeId="0">
      <text>
        <r>
          <rPr>
            <b/>
            <sz val="9"/>
            <color indexed="81"/>
            <rFont val="Tahoma"/>
            <family val="2"/>
          </rPr>
          <t>COORENFERMERIA:</t>
        </r>
        <r>
          <rPr>
            <sz val="9"/>
            <color indexed="81"/>
            <rFont val="Tahoma"/>
            <family val="2"/>
          </rPr>
          <t xml:space="preserve">
1 CAMA INHABILITADA </t>
        </r>
      </text>
    </comment>
    <comment ref="C82" authorId="1" shapeId="0">
      <text>
        <r>
          <rPr>
            <b/>
            <sz val="9"/>
            <color indexed="81"/>
            <rFont val="Tahoma"/>
            <family val="2"/>
          </rPr>
          <t>DIRECCIÓN MÉDICA:</t>
        </r>
        <r>
          <rPr>
            <sz val="9"/>
            <color indexed="81"/>
            <rFont val="Tahoma"/>
            <family val="2"/>
          </rPr>
          <t xml:space="preserve">
SE SOLICITA EL DLIGENCIAR  LA  INFORACION  SOBRE RECEPCION  DE  REMISIONES  INADECUADAS  O NO COMENTADAS A LOS  SERVICIOS</t>
        </r>
      </text>
    </comment>
    <comment ref="G107" authorId="1" shapeId="0">
      <text>
        <r>
          <rPr>
            <b/>
            <sz val="9"/>
            <color indexed="81"/>
            <rFont val="Tahoma"/>
            <family val="2"/>
          </rPr>
          <t>DIRECCIÓN MÉDICA:</t>
        </r>
        <r>
          <rPr>
            <sz val="9"/>
            <color indexed="81"/>
            <rFont val="Tahoma"/>
            <family val="2"/>
          </rPr>
          <t xml:space="preserve">
ANEXOS</t>
        </r>
      </text>
    </comment>
    <comment ref="H256" authorId="1" shapeId="0">
      <text>
        <r>
          <rPr>
            <b/>
            <sz val="9"/>
            <color indexed="81"/>
            <rFont val="Tahoma"/>
            <family val="2"/>
          </rPr>
          <t>DIRECCIÓN MÉDICA:</t>
        </r>
        <r>
          <rPr>
            <sz val="9"/>
            <color indexed="81"/>
            <rFont val="Tahoma"/>
            <family val="2"/>
          </rPr>
          <t xml:space="preserve">
3  FLEBITIS  MECANIC APRO NO  CAMBIO OPORTUNO</t>
        </r>
      </text>
    </comment>
  </commentList>
</comments>
</file>

<file path=xl/comments3.xml><?xml version="1.0" encoding="utf-8"?>
<comments xmlns="http://schemas.openxmlformats.org/spreadsheetml/2006/main">
  <authors>
    <author>DIRECCIÓN MÉDICA</author>
  </authors>
  <commentList>
    <comment ref="G52" authorId="0" shapeId="0">
      <text>
        <r>
          <rPr>
            <b/>
            <sz val="9"/>
            <color indexed="81"/>
            <rFont val="Tahoma"/>
            <family val="2"/>
          </rPr>
          <t>DIRECCIÓN MÉDICA:</t>
        </r>
        <r>
          <rPr>
            <sz val="9"/>
            <color indexed="81"/>
            <rFont val="Tahoma"/>
            <family val="2"/>
          </rPr>
          <t xml:space="preserve">
sobre  horarios  de  visias</t>
        </r>
      </text>
    </comment>
    <comment ref="G53" authorId="0" shapeId="0">
      <text>
        <r>
          <rPr>
            <b/>
            <sz val="9"/>
            <color indexed="81"/>
            <rFont val="Tahoma"/>
            <family val="2"/>
          </rPr>
          <t>DIRECCIÓN MÉDICA:</t>
        </r>
        <r>
          <rPr>
            <sz val="9"/>
            <color indexed="81"/>
            <rFont val="Tahoma"/>
            <family val="2"/>
          </rPr>
          <t xml:space="preserve">
no  conformida d sobre prepraciones</t>
        </r>
      </text>
    </comment>
    <comment ref="G63" authorId="0" shapeId="0">
      <text>
        <r>
          <rPr>
            <b/>
            <sz val="9"/>
            <color indexed="81"/>
            <rFont val="Tahoma"/>
            <family val="2"/>
          </rPr>
          <t>DIRECCIÓN MÉDICA:</t>
        </r>
        <r>
          <rPr>
            <sz val="9"/>
            <color indexed="81"/>
            <rFont val="Tahoma"/>
            <family val="2"/>
          </rPr>
          <t xml:space="preserve">
personal medico, solo asistio  aristizabal  y  el dr  monroy </t>
        </r>
      </text>
    </comment>
    <comment ref="H93" authorId="0" shapeId="0">
      <text>
        <r>
          <rPr>
            <b/>
            <sz val="9"/>
            <color indexed="81"/>
            <rFont val="Tahoma"/>
            <family val="2"/>
          </rPr>
          <t>DIRECCIÓN MÉDICA:</t>
        </r>
        <r>
          <rPr>
            <sz val="9"/>
            <color indexed="81"/>
            <rFont val="Tahoma"/>
            <family val="2"/>
          </rPr>
          <t xml:space="preserve">
NO S E SOCLITARON PROCEDIMIENTOS</t>
        </r>
      </text>
    </comment>
    <comment ref="G143" authorId="0" shapeId="0">
      <text>
        <r>
          <rPr>
            <b/>
            <sz val="9"/>
            <color indexed="81"/>
            <rFont val="Tahoma"/>
            <family val="2"/>
          </rPr>
          <t>DIRECCIÓN MÉDICA:</t>
        </r>
        <r>
          <rPr>
            <sz val="9"/>
            <color indexed="81"/>
            <rFont val="Tahoma"/>
            <family val="2"/>
          </rPr>
          <t xml:space="preserve">
PENDIENTE  APROBACIÓN POR  INFECTOLOGIA</t>
        </r>
      </text>
    </comment>
  </commentList>
</comments>
</file>

<file path=xl/comments4.xml><?xml version="1.0" encoding="utf-8"?>
<comments xmlns="http://schemas.openxmlformats.org/spreadsheetml/2006/main">
  <authors>
    <author>COORENFERMERIA</author>
    <author>DIRECCIÓN MÉDICA</author>
  </authors>
  <commentList>
    <comment ref="G24" authorId="0" shapeId="0">
      <text>
        <r>
          <rPr>
            <b/>
            <sz val="9"/>
            <color indexed="81"/>
            <rFont val="Tahoma"/>
            <family val="2"/>
          </rPr>
          <t xml:space="preserve">COORENFERMERIA:NO SE PRESENTAN </t>
        </r>
      </text>
    </comment>
    <comment ref="H24" authorId="0" shapeId="0">
      <text>
        <r>
          <rPr>
            <b/>
            <sz val="9"/>
            <color indexed="81"/>
            <rFont val="Tahoma"/>
            <family val="2"/>
          </rPr>
          <t>COORENFERMERIA:</t>
        </r>
        <r>
          <rPr>
            <sz val="9"/>
            <color indexed="81"/>
            <rFont val="Tahoma"/>
            <family val="2"/>
          </rPr>
          <t xml:space="preserve">
Se presentaron 4 flebitis quimica y una caída </t>
        </r>
      </text>
    </comment>
    <comment ref="G26" authorId="0" shapeId="0">
      <text>
        <r>
          <rPr>
            <b/>
            <sz val="9"/>
            <color indexed="81"/>
            <rFont val="Tahoma"/>
            <family val="2"/>
          </rPr>
          <t>COORENFERMERIA:</t>
        </r>
        <r>
          <rPr>
            <sz val="9"/>
            <color indexed="81"/>
            <rFont val="Tahoma"/>
            <family val="2"/>
          </rPr>
          <t xml:space="preserve">
Infección urinaria Rafael </t>
        </r>
      </text>
    </comment>
    <comment ref="H26" authorId="0" shapeId="0">
      <text>
        <r>
          <rPr>
            <b/>
            <sz val="9"/>
            <color indexed="81"/>
            <rFont val="Tahoma"/>
            <family val="2"/>
          </rPr>
          <t>COORENFERMERIA:</t>
        </r>
        <r>
          <rPr>
            <sz val="9"/>
            <color indexed="81"/>
            <rFont val="Tahoma"/>
            <family val="2"/>
          </rPr>
          <t xml:space="preserve">
2 FLEBITIS INFECCIOSAS </t>
        </r>
      </text>
    </comment>
    <comment ref="J27" authorId="1" shapeId="0">
      <text>
        <r>
          <rPr>
            <b/>
            <sz val="9"/>
            <color indexed="81"/>
            <rFont val="Tahoma"/>
            <family val="2"/>
          </rPr>
          <t>DIRECCIÓN MÉDICA:</t>
        </r>
        <r>
          <rPr>
            <sz val="9"/>
            <color indexed="81"/>
            <rFont val="Tahoma"/>
            <family val="2"/>
          </rPr>
          <t xml:space="preserve">
UNA  INFECCIÓN POR  FLEBITIS</t>
        </r>
      </text>
    </comment>
    <comment ref="G32" authorId="0" shapeId="0">
      <text>
        <r>
          <rPr>
            <b/>
            <sz val="9"/>
            <color indexed="81"/>
            <rFont val="Tahoma"/>
            <family val="2"/>
          </rPr>
          <t>COORENFERMERIA:</t>
        </r>
        <r>
          <rPr>
            <sz val="9"/>
            <color indexed="81"/>
            <rFont val="Tahoma"/>
            <family val="2"/>
          </rPr>
          <t xml:space="preserve">
0</t>
        </r>
      </text>
    </comment>
    <comment ref="H32" authorId="0" shapeId="0">
      <text>
        <r>
          <rPr>
            <b/>
            <sz val="9"/>
            <color indexed="81"/>
            <rFont val="Tahoma"/>
            <family val="2"/>
          </rPr>
          <t>COORENFERMERIA:</t>
        </r>
        <r>
          <rPr>
            <sz val="9"/>
            <color indexed="81"/>
            <rFont val="Tahoma"/>
            <family val="2"/>
          </rPr>
          <t xml:space="preserve">
Se presentan 3 muertes</t>
        </r>
      </text>
    </comment>
    <comment ref="H71" authorId="1" shapeId="0">
      <text>
        <r>
          <rPr>
            <b/>
            <sz val="9"/>
            <color indexed="81"/>
            <rFont val="Tahoma"/>
            <family val="2"/>
          </rPr>
          <t>DIRECCIÓN MÉDICA:</t>
        </r>
        <r>
          <rPr>
            <sz val="9"/>
            <color indexed="81"/>
            <rFont val="Tahoma"/>
            <family val="2"/>
          </rPr>
          <t xml:space="preserve">
una  icc descompenzada y  una  falla respiratoria</t>
        </r>
      </text>
    </comment>
    <comment ref="G74" authorId="0" shapeId="0">
      <text>
        <r>
          <rPr>
            <b/>
            <sz val="9"/>
            <color indexed="81"/>
            <rFont val="Tahoma"/>
            <family val="2"/>
          </rPr>
          <t>COORENFERMERIA:</t>
        </r>
        <r>
          <rPr>
            <sz val="9"/>
            <color indexed="81"/>
            <rFont val="Tahoma"/>
            <family val="2"/>
          </rPr>
          <t xml:space="preserve">
2 autoretiros</t>
        </r>
      </text>
    </comment>
    <comment ref="H74" authorId="1" shapeId="0">
      <text>
        <r>
          <rPr>
            <b/>
            <sz val="9"/>
            <color indexed="81"/>
            <rFont val="Tahoma"/>
            <family val="2"/>
          </rPr>
          <t xml:space="preserve">Dos autoretiros  - hematoma. </t>
        </r>
      </text>
    </comment>
    <comment ref="G77" authorId="0" shapeId="0">
      <text>
        <r>
          <rPr>
            <b/>
            <sz val="9"/>
            <color indexed="81"/>
            <rFont val="Tahoma"/>
            <family val="2"/>
          </rPr>
          <t>COORENFERMERIA:</t>
        </r>
        <r>
          <rPr>
            <sz val="9"/>
            <color indexed="81"/>
            <rFont val="Tahoma"/>
            <family val="2"/>
          </rPr>
          <t xml:space="preserve">
4 INFECCIONES URINARIAS Y UNA SEPTISEMIA </t>
        </r>
      </text>
    </comment>
    <comment ref="H77" authorId="0" shapeId="0">
      <text>
        <r>
          <rPr>
            <b/>
            <sz val="9"/>
            <color indexed="81"/>
            <rFont val="Tahoma"/>
            <family val="2"/>
          </rPr>
          <t>COORENFERMERIA:</t>
        </r>
        <r>
          <rPr>
            <sz val="9"/>
            <color indexed="81"/>
            <rFont val="Tahoma"/>
            <family val="2"/>
          </rPr>
          <t xml:space="preserve">
NO SE PRESENTARON</t>
        </r>
      </text>
    </comment>
    <comment ref="G82" authorId="0" shapeId="0">
      <text>
        <r>
          <rPr>
            <b/>
            <sz val="9"/>
            <color indexed="81"/>
            <rFont val="Tahoma"/>
            <family val="2"/>
          </rPr>
          <t>COORENFERMERIA:</t>
        </r>
        <r>
          <rPr>
            <sz val="9"/>
            <color indexed="81"/>
            <rFont val="Tahoma"/>
            <family val="2"/>
          </rPr>
          <t xml:space="preserve">
6 MUERTES</t>
        </r>
      </text>
    </comment>
    <comment ref="H82" authorId="0" shapeId="0">
      <text>
        <r>
          <rPr>
            <b/>
            <sz val="9"/>
            <color indexed="81"/>
            <rFont val="Tahoma"/>
            <family val="2"/>
          </rPr>
          <t>COORENFERMERIA:</t>
        </r>
        <r>
          <rPr>
            <sz val="9"/>
            <color indexed="81"/>
            <rFont val="Tahoma"/>
            <family val="2"/>
          </rPr>
          <t xml:space="preserve">
4 muertes</t>
        </r>
      </text>
    </comment>
  </commentList>
</comments>
</file>

<file path=xl/comments5.xml><?xml version="1.0" encoding="utf-8"?>
<comments xmlns="http://schemas.openxmlformats.org/spreadsheetml/2006/main">
  <authors>
    <author>COORENFERMERIA</author>
    <author>DIRECCIÓN MÉDICA</author>
  </authors>
  <commentList>
    <comment ref="O5" authorId="0" shapeId="0">
      <text>
        <r>
          <rPr>
            <b/>
            <sz val="9"/>
            <color indexed="81"/>
            <rFont val="Tahoma"/>
            <family val="2"/>
          </rPr>
          <t>COORENFERMERIA:</t>
        </r>
        <r>
          <rPr>
            <sz val="9"/>
            <color indexed="81"/>
            <rFont val="Tahoma"/>
            <family val="2"/>
          </rPr>
          <t xml:space="preserve">
Solicitudes de camas 50 de mas </t>
        </r>
      </text>
    </comment>
    <comment ref="D7" authorId="1" shapeId="0">
      <text>
        <r>
          <rPr>
            <b/>
            <sz val="9"/>
            <color indexed="81"/>
            <rFont val="Tahoma"/>
            <family val="2"/>
          </rPr>
          <t>DIRECCIÓN MÉDICA:</t>
        </r>
        <r>
          <rPr>
            <sz val="9"/>
            <color indexed="81"/>
            <rFont val="Tahoma"/>
            <family val="2"/>
          </rPr>
          <t xml:space="preserve">
NO SE GENERO  NIGUNA  NO CONFORMIDAD POR LA PRESTACIÓN DEL SERVICIO</t>
        </r>
      </text>
    </comment>
    <comment ref="O7" authorId="0" shapeId="0">
      <text>
        <r>
          <rPr>
            <b/>
            <sz val="9"/>
            <color indexed="81"/>
            <rFont val="Tahoma"/>
            <family val="2"/>
          </rPr>
          <t>COORENFERMERIA:</t>
        </r>
        <r>
          <rPr>
            <sz val="9"/>
            <color indexed="81"/>
            <rFont val="Tahoma"/>
            <family val="2"/>
          </rPr>
          <t xml:space="preserve">
SE PRESENTARON 4</t>
        </r>
      </text>
    </comment>
    <comment ref="K10" authorId="0" shapeId="0">
      <text>
        <r>
          <rPr>
            <b/>
            <sz val="9"/>
            <color indexed="81"/>
            <rFont val="Tahoma"/>
            <family val="2"/>
          </rPr>
          <t>COORENFERMERIA:</t>
        </r>
        <r>
          <rPr>
            <sz val="9"/>
            <color indexed="81"/>
            <rFont val="Tahoma"/>
            <family val="2"/>
          </rPr>
          <t xml:space="preserve">
INTERCONSULTA 28,  5 NO ATENDIDAS OPORTUNAS- PROCEDIMIENTO 6</t>
        </r>
      </text>
    </comment>
    <comment ref="O10" authorId="0" shapeId="0">
      <text>
        <r>
          <rPr>
            <b/>
            <sz val="9"/>
            <color indexed="81"/>
            <rFont val="Tahoma"/>
            <family val="2"/>
          </rPr>
          <t>COORENFERMERIA:</t>
        </r>
        <r>
          <rPr>
            <sz val="9"/>
            <color indexed="81"/>
            <rFont val="Tahoma"/>
            <family val="2"/>
          </rPr>
          <t xml:space="preserve">
4 INTERCONSULTAS</t>
        </r>
      </text>
    </comment>
    <comment ref="D11" authorId="1" shapeId="0">
      <text>
        <r>
          <rPr>
            <b/>
            <sz val="9"/>
            <color indexed="81"/>
            <rFont val="Tahoma"/>
            <family val="2"/>
          </rPr>
          <t>DIRECCIÓN MÉDICA:</t>
        </r>
        <r>
          <rPr>
            <sz val="9"/>
            <color indexed="81"/>
            <rFont val="Tahoma"/>
            <family val="2"/>
          </rPr>
          <t xml:space="preserve">
SE  GENRO POR  DEMORA EN LA ATENCIÓN DE NEUMOLOGIA POR MAS DE 10 DIAS</t>
        </r>
      </text>
    </comment>
    <comment ref="D14" authorId="1" shapeId="0">
      <text>
        <r>
          <rPr>
            <b/>
            <sz val="9"/>
            <color indexed="81"/>
            <rFont val="Tahoma"/>
            <family val="2"/>
          </rPr>
          <t>DIRECCIÓN MÉDICA:</t>
        </r>
        <r>
          <rPr>
            <sz val="9"/>
            <color indexed="81"/>
            <rFont val="Tahoma"/>
            <family val="2"/>
          </rPr>
          <t xml:space="preserve">
SE  GENRO POR  DEMORA EN LA ATENCIÓN DE NEUMOLOGIA POR MAS DE 10 DIAS</t>
        </r>
      </text>
    </comment>
    <comment ref="H16" authorId="1" shapeId="0">
      <text>
        <r>
          <rPr>
            <b/>
            <sz val="9"/>
            <color indexed="81"/>
            <rFont val="Tahoma"/>
            <family val="2"/>
          </rPr>
          <t>DIRECCIÓN MÉDICA:</t>
        </r>
        <r>
          <rPr>
            <sz val="9"/>
            <color indexed="81"/>
            <rFont val="Tahoma"/>
            <family val="2"/>
          </rPr>
          <t xml:space="preserve">
estos  no  se genera ron oportunamente por  falta sde  autorizacion  no por la prestaCIÓN  DEL SERVICIO</t>
        </r>
      </text>
    </comment>
    <comment ref="K16" authorId="0" shapeId="0">
      <text>
        <r>
          <rPr>
            <b/>
            <sz val="9"/>
            <color indexed="81"/>
            <rFont val="Tahoma"/>
            <family val="2"/>
          </rPr>
          <t>COORENFERMERIA:</t>
        </r>
        <r>
          <rPr>
            <sz val="9"/>
            <color indexed="81"/>
            <rFont val="Tahoma"/>
            <family val="2"/>
          </rPr>
          <t xml:space="preserve">
LABORATORIOS 1000 - RX 62 - ECOCARDIOGRAMA 40 12 ECOS NO OPORTUNOS </t>
        </r>
      </text>
    </comment>
    <comment ref="G25" authorId="1" shapeId="0">
      <text>
        <r>
          <rPr>
            <b/>
            <sz val="9"/>
            <color indexed="81"/>
            <rFont val="Tahoma"/>
            <family val="2"/>
          </rPr>
          <t>DIRECCIÓN MÉDICA:</t>
        </r>
        <r>
          <rPr>
            <sz val="9"/>
            <color indexed="81"/>
            <rFont val="Tahoma"/>
            <family val="2"/>
          </rPr>
          <t xml:space="preserve">
CON  POTASIO BAHJO PAR A AMPUTACIÓN, PACIENTE  INGESTA  ANTES D E  CIRUGIA</t>
        </r>
      </text>
    </comment>
    <comment ref="L46" authorId="0" shapeId="0">
      <text>
        <r>
          <rPr>
            <b/>
            <sz val="9"/>
            <color indexed="81"/>
            <rFont val="Tahoma"/>
            <family val="2"/>
          </rPr>
          <t>COORENFERMERIA:</t>
        </r>
        <r>
          <rPr>
            <sz val="9"/>
            <color indexed="81"/>
            <rFont val="Tahoma"/>
            <family val="2"/>
          </rPr>
          <t xml:space="preserve">
SE PRESENTARON DOS INFECCIONES Y 3 INFECCIONES</t>
        </r>
      </text>
    </comment>
    <comment ref="L49" authorId="0" shapeId="0">
      <text>
        <r>
          <rPr>
            <b/>
            <sz val="9"/>
            <color indexed="81"/>
            <rFont val="Tahoma"/>
            <family val="2"/>
          </rPr>
          <t>COORENFERMERIA:</t>
        </r>
        <r>
          <rPr>
            <sz val="9"/>
            <color indexed="81"/>
            <rFont val="Tahoma"/>
            <family val="2"/>
          </rPr>
          <t xml:space="preserve">
Se perdió un tensiometro </t>
        </r>
      </text>
    </comment>
    <comment ref="P58" authorId="0" shapeId="0">
      <text>
        <r>
          <rPr>
            <b/>
            <sz val="9"/>
            <color indexed="81"/>
            <rFont val="Tahoma"/>
            <family val="2"/>
          </rPr>
          <t xml:space="preserve">COORENFERMERIA:Egresaron 6 solicitudes. </t>
        </r>
      </text>
    </comment>
    <comment ref="D89" authorId="1" shapeId="0">
      <text>
        <r>
          <rPr>
            <b/>
            <sz val="9"/>
            <color indexed="81"/>
            <rFont val="Tahoma"/>
            <family val="2"/>
          </rPr>
          <t>DIRECCIÓN MÉDICA:</t>
        </r>
        <r>
          <rPr>
            <sz val="9"/>
            <color indexed="81"/>
            <rFont val="Tahoma"/>
            <family val="2"/>
          </rPr>
          <t xml:space="preserve">
NO SE GENERO  NIGUNA  NO CONFORMIDAD POR LA PRESTACIÓN DEL SERVICIO</t>
        </r>
      </text>
    </comment>
    <comment ref="H93" authorId="1" shapeId="0">
      <text>
        <r>
          <rPr>
            <b/>
            <sz val="9"/>
            <color indexed="81"/>
            <rFont val="Tahoma"/>
            <family val="2"/>
          </rPr>
          <t>DIRECCIÓN MÉDICA:</t>
        </r>
        <r>
          <rPr>
            <sz val="9"/>
            <color indexed="81"/>
            <rFont val="Tahoma"/>
            <family val="2"/>
          </rPr>
          <t xml:space="preserve">
no se  solicitaron procedimientos</t>
        </r>
      </text>
    </comment>
    <comment ref="D96" authorId="1" shapeId="0">
      <text>
        <r>
          <rPr>
            <b/>
            <sz val="9"/>
            <color indexed="81"/>
            <rFont val="Tahoma"/>
            <family val="2"/>
          </rPr>
          <t>DIRECCIÓN MÉDICA:</t>
        </r>
        <r>
          <rPr>
            <sz val="9"/>
            <color indexed="81"/>
            <rFont val="Tahoma"/>
            <family val="2"/>
          </rPr>
          <t xml:space="preserve">
SE  GENRO POR  DEMORA EN LA ATENCIÓN DE NEUMOLOGIA POR MAS DE 10 DIAS</t>
        </r>
      </text>
    </comment>
    <comment ref="K98" authorId="0" shapeId="0">
      <text>
        <r>
          <rPr>
            <b/>
            <sz val="9"/>
            <color indexed="81"/>
            <rFont val="Tahoma"/>
            <family val="2"/>
          </rPr>
          <t>COORENFERMERIA:</t>
        </r>
        <r>
          <rPr>
            <sz val="9"/>
            <color indexed="81"/>
            <rFont val="Tahoma"/>
            <family val="2"/>
          </rPr>
          <t xml:space="preserve">
LABORATORIOS 3000, RX 155, ECOS 30- NO SE TOMAN OPORTUNAMENTE 7</t>
        </r>
      </text>
    </comment>
    <comment ref="E175" authorId="1" shapeId="0">
      <text>
        <r>
          <rPr>
            <b/>
            <sz val="9"/>
            <color indexed="81"/>
            <rFont val="Tahoma"/>
            <family val="2"/>
          </rPr>
          <t>DIRECCIÓN MÉDICA:</t>
        </r>
        <r>
          <rPr>
            <sz val="9"/>
            <color indexed="81"/>
            <rFont val="Tahoma"/>
            <family val="2"/>
          </rPr>
          <t xml:space="preserve">
</t>
        </r>
      </text>
    </comment>
  </commentList>
</comments>
</file>

<file path=xl/comments6.xml><?xml version="1.0" encoding="utf-8"?>
<comments xmlns="http://schemas.openxmlformats.org/spreadsheetml/2006/main">
  <authors>
    <author>COORENFERMERIA</author>
    <author>DIRECCIÓN MÉDICA</author>
  </authors>
  <commentList>
    <comment ref="F4" authorId="0" shapeId="0">
      <text>
        <r>
          <rPr>
            <b/>
            <sz val="9"/>
            <color indexed="81"/>
            <rFont val="Tahoma"/>
            <family val="2"/>
          </rPr>
          <t>COORENFERMERIA:</t>
        </r>
        <r>
          <rPr>
            <sz val="9"/>
            <color indexed="81"/>
            <rFont val="Tahoma"/>
            <family val="2"/>
          </rPr>
          <t xml:space="preserve">
PATOLOGIA</t>
        </r>
      </text>
    </comment>
    <comment ref="G4" authorId="0" shapeId="0">
      <text>
        <r>
          <rPr>
            <b/>
            <sz val="9"/>
            <color indexed="81"/>
            <rFont val="Tahoma"/>
            <family val="2"/>
          </rPr>
          <t>COORENFERMERIA:</t>
        </r>
        <r>
          <rPr>
            <sz val="9"/>
            <color indexed="81"/>
            <rFont val="Tahoma"/>
            <family val="2"/>
          </rPr>
          <t xml:space="preserve">
Mantenimiento </t>
        </r>
      </text>
    </comment>
    <comment ref="I4" authorId="0" shapeId="0">
      <text>
        <r>
          <rPr>
            <b/>
            <sz val="9"/>
            <color indexed="81"/>
            <rFont val="Tahoma"/>
            <family val="2"/>
          </rPr>
          <t xml:space="preserve">COORENFERMERIA:Trazo de rutas + bombillo de laringoscopio </t>
        </r>
      </text>
    </comment>
    <comment ref="D8" authorId="1" shapeId="0">
      <text>
        <r>
          <rPr>
            <b/>
            <sz val="9"/>
            <color indexed="81"/>
            <rFont val="Tahoma"/>
            <family val="2"/>
          </rPr>
          <t>DIRECCIÓN MÉDICA:</t>
        </r>
        <r>
          <rPr>
            <sz val="9"/>
            <color indexed="81"/>
            <rFont val="Tahoma"/>
            <family val="2"/>
          </rPr>
          <t xml:space="preserve">
SPLIT  MENOS  2</t>
        </r>
      </text>
    </comment>
    <comment ref="E8" authorId="1" shapeId="0">
      <text>
        <r>
          <rPr>
            <b/>
            <sz val="9"/>
            <color indexed="81"/>
            <rFont val="Tahoma"/>
            <family val="2"/>
          </rPr>
          <t>DIRECCIÓN MÉDICA:</t>
        </r>
        <r>
          <rPr>
            <sz val="9"/>
            <color indexed="81"/>
            <rFont val="Tahoma"/>
            <family val="2"/>
          </rPr>
          <t xml:space="preserve">
MESAS DE NOCHE PLASTICAS</t>
        </r>
      </text>
    </comment>
    <comment ref="F8" authorId="0" shapeId="0">
      <text>
        <r>
          <rPr>
            <b/>
            <sz val="9"/>
            <color indexed="81"/>
            <rFont val="Tahoma"/>
            <family val="2"/>
          </rPr>
          <t>COORENFERMERIA:</t>
        </r>
        <r>
          <rPr>
            <sz val="9"/>
            <color indexed="81"/>
            <rFont val="Tahoma"/>
            <family val="2"/>
          </rPr>
          <t xml:space="preserve">
CAMARAS DE HOSPITALIZACIÓN Y 2 SILLA GIRATORIAS</t>
        </r>
      </text>
    </comment>
    <comment ref="G8" authorId="0" shapeId="0">
      <text>
        <r>
          <rPr>
            <b/>
            <sz val="9"/>
            <color indexed="81"/>
            <rFont val="Tahoma"/>
            <family val="2"/>
          </rPr>
          <t>COORENFERMERIA:</t>
        </r>
        <r>
          <rPr>
            <sz val="9"/>
            <color indexed="81"/>
            <rFont val="Tahoma"/>
            <family val="2"/>
          </rPr>
          <t xml:space="preserve">
Recipientes ..</t>
        </r>
      </text>
    </comment>
    <comment ref="H8" authorId="0" shapeId="0">
      <text>
        <r>
          <rPr>
            <b/>
            <sz val="9"/>
            <color indexed="81"/>
            <rFont val="Tahoma"/>
            <family val="2"/>
          </rPr>
          <t xml:space="preserve">COORENFERMERIA:MesMesa noche </t>
        </r>
      </text>
    </comment>
    <comment ref="I8" authorId="0" shapeId="0">
      <text>
        <r>
          <rPr>
            <b/>
            <sz val="9"/>
            <color indexed="81"/>
            <rFont val="Tahoma"/>
            <family val="2"/>
          </rPr>
          <t>COORENFERMERIA:</t>
        </r>
        <r>
          <rPr>
            <sz val="9"/>
            <color indexed="81"/>
            <rFont val="Tahoma"/>
            <family val="2"/>
          </rPr>
          <t xml:space="preserve">
DESFIBRILADOR - 2 COLCHONES </t>
        </r>
      </text>
    </comment>
    <comment ref="G12" authorId="0" shapeId="0">
      <text>
        <r>
          <rPr>
            <b/>
            <sz val="9"/>
            <color indexed="81"/>
            <rFont val="Tahoma"/>
            <family val="2"/>
          </rPr>
          <t>COORENFERMERIA:Sube la compra de hemoderivados 5.000.000 y el material medico qx 21.000.000</t>
        </r>
      </text>
    </comment>
    <comment ref="E16" authorId="0" shapeId="0">
      <text>
        <r>
          <rPr>
            <b/>
            <sz val="9"/>
            <color indexed="81"/>
            <rFont val="Tahoma"/>
            <family val="2"/>
          </rPr>
          <t>COORENFERMERIA:</t>
        </r>
        <r>
          <rPr>
            <sz val="9"/>
            <color indexed="81"/>
            <rFont val="Tahoma"/>
            <family val="2"/>
          </rPr>
          <t xml:space="preserve">
HONORARIOS MEDICOS: ADRIANA 1.300.000 + CEPRE: 700.000+ DR. RAMIREZ 600.000+ DRA. MARIA LUISA: 1.296.000+ DR. RICARD.: 600.000 TOTAL 4.496000</t>
        </r>
      </text>
    </comment>
    <comment ref="F16" authorId="0" shapeId="0">
      <text>
        <r>
          <rPr>
            <b/>
            <sz val="9"/>
            <color indexed="81"/>
            <rFont val="Tahoma"/>
            <family val="2"/>
          </rPr>
          <t>COORENFERMERIA:</t>
        </r>
        <r>
          <rPr>
            <sz val="9"/>
            <color indexed="81"/>
            <rFont val="Tahoma"/>
            <family val="2"/>
          </rPr>
          <t xml:space="preserve">
DR. ALEJANDRO: 900.000+ DR. OROZCO 900.000 + ORREGO: 1.718.000 + NEUROSALUD 660.000 AUMENTO NOMINA DE ENFERMERAS, SE COLOCO 1 ENFERMERA TIEMPO COMPLETO PARA CUBRIR CURACIONES Y MEDIO TIEMPO DE VACACIONES, ADEMAS VACACIONES DE ENFERMERA COORDINADORA.</t>
        </r>
      </text>
    </comment>
    <comment ref="F20" authorId="0" shapeId="0">
      <text>
        <r>
          <rPr>
            <b/>
            <sz val="9"/>
            <color indexed="81"/>
            <rFont val="Tahoma"/>
            <family val="2"/>
          </rPr>
          <t>COORENFERMERIA:</t>
        </r>
        <r>
          <rPr>
            <sz val="9"/>
            <color indexed="81"/>
            <rFont val="Tahoma"/>
            <family val="2"/>
          </rPr>
          <t xml:space="preserve">
LABORATORIOS: 2.640.000 + AMBULANCIAS: 700.000 + RADIOLOGOAS 2.853.000 6 LAVANDERIA 1.200.000 + GASTOS GENERALES 650.000 </t>
        </r>
      </text>
    </comment>
    <comment ref="G20" authorId="0" shapeId="0">
      <text>
        <r>
          <rPr>
            <b/>
            <sz val="9"/>
            <color indexed="81"/>
            <rFont val="Tahoma"/>
            <family val="2"/>
          </rPr>
          <t>COORENFERMERIA:</t>
        </r>
        <r>
          <rPr>
            <sz val="9"/>
            <color indexed="81"/>
            <rFont val="Tahoma"/>
            <family val="2"/>
          </rPr>
          <t xml:space="preserve">
Bajo arrebdamiento de clínica con respecto al mes de abril, radiologia y ambulancia </t>
        </r>
      </text>
    </comment>
    <comment ref="H20" authorId="0" shapeId="0">
      <text>
        <r>
          <rPr>
            <b/>
            <sz val="9"/>
            <color indexed="81"/>
            <rFont val="Tahoma"/>
            <family val="2"/>
          </rPr>
          <t>COORENFERMERIA:</t>
        </r>
        <r>
          <rPr>
            <sz val="9"/>
            <color indexed="81"/>
            <rFont val="Tahoma"/>
            <family val="2"/>
          </rPr>
          <t xml:space="preserve">
Sube laboratorio clinico 2.500.000 y ambulancia 600.000</t>
        </r>
      </text>
    </comment>
    <comment ref="F37" authorId="0" shapeId="0">
      <text>
        <r>
          <rPr>
            <b/>
            <sz val="9"/>
            <color indexed="81"/>
            <rFont val="Tahoma"/>
            <family val="2"/>
          </rPr>
          <t>COORENFERMERIA:</t>
        </r>
        <r>
          <rPr>
            <sz val="9"/>
            <color indexed="81"/>
            <rFont val="Tahoma"/>
            <family val="2"/>
          </rPr>
          <t xml:space="preserve">
PATOLOGIA</t>
        </r>
      </text>
    </comment>
    <comment ref="G37" authorId="0" shapeId="0">
      <text>
        <r>
          <rPr>
            <b/>
            <sz val="9"/>
            <color indexed="81"/>
            <rFont val="Tahoma"/>
            <family val="2"/>
          </rPr>
          <t>COORENFERMERIA:</t>
        </r>
        <r>
          <rPr>
            <sz val="9"/>
            <color indexed="81"/>
            <rFont val="Tahoma"/>
            <family val="2"/>
          </rPr>
          <t xml:space="preserve">
Adecuaciones </t>
        </r>
      </text>
    </comment>
    <comment ref="I37" authorId="0" shapeId="0">
      <text>
        <r>
          <rPr>
            <b/>
            <sz val="9"/>
            <color indexed="81"/>
            <rFont val="Tahoma"/>
            <family val="2"/>
          </rPr>
          <t>COORENFERMERIA:</t>
        </r>
        <r>
          <rPr>
            <sz val="9"/>
            <color indexed="81"/>
            <rFont val="Tahoma"/>
            <family val="2"/>
          </rPr>
          <t xml:space="preserve">
TRazo de evacuacion</t>
        </r>
      </text>
    </comment>
    <comment ref="G41" authorId="0" shapeId="0">
      <text>
        <r>
          <rPr>
            <b/>
            <sz val="9"/>
            <color indexed="81"/>
            <rFont val="Tahoma"/>
            <family val="2"/>
          </rPr>
          <t>COORENFERMERIA:</t>
        </r>
        <r>
          <rPr>
            <sz val="9"/>
            <color indexed="81"/>
            <rFont val="Tahoma"/>
            <family val="2"/>
          </rPr>
          <t xml:space="preserve">
Recipientes </t>
        </r>
      </text>
    </comment>
    <comment ref="I41" authorId="0" shapeId="0">
      <text>
        <r>
          <rPr>
            <b/>
            <sz val="9"/>
            <color indexed="81"/>
            <rFont val="Tahoma"/>
            <family val="2"/>
          </rPr>
          <t>COORENFERMERIA:</t>
        </r>
        <r>
          <rPr>
            <sz val="9"/>
            <color indexed="81"/>
            <rFont val="Tahoma"/>
            <family val="2"/>
          </rPr>
          <t xml:space="preserve">
3 VENTILADORES MAS COMPUTADORES</t>
        </r>
      </text>
    </comment>
    <comment ref="G45" authorId="0" shapeId="0">
      <text>
        <r>
          <rPr>
            <b/>
            <sz val="9"/>
            <color indexed="81"/>
            <rFont val="Tahoma"/>
            <family val="2"/>
          </rPr>
          <t>COORENFERMERIA:</t>
        </r>
        <r>
          <rPr>
            <sz val="9"/>
            <color indexed="81"/>
            <rFont val="Tahoma"/>
            <family val="2"/>
          </rPr>
          <t xml:space="preserve">
Sube servicio transfusional 8 millones, y medicamentos material medicoqx 40.000.000</t>
        </r>
      </text>
    </comment>
    <comment ref="I45" authorId="0" shapeId="0">
      <text>
        <r>
          <rPr>
            <b/>
            <sz val="9"/>
            <color indexed="81"/>
            <rFont val="Tahoma"/>
            <family val="2"/>
          </rPr>
          <t>COORENFERMERIA:</t>
        </r>
        <r>
          <rPr>
            <sz val="9"/>
            <color indexed="81"/>
            <rFont val="Tahoma"/>
            <family val="2"/>
          </rPr>
          <t xml:space="preserve">
GASES MEDICINALES SUBE 1.400.000 + BANCO 1.500.000 + 14.000.000</t>
        </r>
      </text>
    </comment>
    <comment ref="H49" authorId="0" shapeId="0">
      <text>
        <r>
          <rPr>
            <b/>
            <sz val="9"/>
            <color indexed="81"/>
            <rFont val="Tahoma"/>
            <family val="2"/>
          </rPr>
          <t>COORENFERMERIA:</t>
        </r>
        <r>
          <rPr>
            <sz val="9"/>
            <color indexed="81"/>
            <rFont val="Tahoma"/>
            <family val="2"/>
          </rPr>
          <t xml:space="preserve">
provisonal 8.300.000 Dr. Hernando Garcia - Personal asistencial se presentaron 8 festivos - se dieron dos vacaciones - y una incapacidad de un auxiliar de 1 mes </t>
        </r>
      </text>
    </comment>
    <comment ref="F53" authorId="0" shapeId="0">
      <text>
        <r>
          <rPr>
            <b/>
            <sz val="9"/>
            <color indexed="81"/>
            <rFont val="Tahoma"/>
            <family val="2"/>
          </rPr>
          <t>COORENFERMERIA:</t>
        </r>
        <r>
          <rPr>
            <sz val="9"/>
            <color indexed="81"/>
            <rFont val="Tahoma"/>
            <family val="2"/>
          </rPr>
          <t xml:space="preserve">
LABORATORIOS: 8.000.000+ AMBULANCIA: 600.000, RADIOLOGOS 7.000.000</t>
        </r>
      </text>
    </comment>
    <comment ref="G53" authorId="0" shapeId="0">
      <text>
        <r>
          <rPr>
            <b/>
            <sz val="9"/>
            <color indexed="81"/>
            <rFont val="Tahoma"/>
            <family val="2"/>
          </rPr>
          <t>COORENFERMERIA:</t>
        </r>
        <r>
          <rPr>
            <sz val="9"/>
            <color indexed="81"/>
            <rFont val="Tahoma"/>
            <family val="2"/>
          </rPr>
          <t xml:space="preserve">
Bajo con respecto al mes de abril arrendamiento, radiologia y servicio de ambulancias </t>
        </r>
      </text>
    </comment>
    <comment ref="H53" authorId="0" shapeId="0">
      <text>
        <r>
          <rPr>
            <b/>
            <sz val="9"/>
            <color indexed="81"/>
            <rFont val="Tahoma"/>
            <family val="2"/>
          </rPr>
          <t>COORENFERMERIA:</t>
        </r>
        <r>
          <rPr>
            <sz val="9"/>
            <color indexed="81"/>
            <rFont val="Tahoma"/>
            <family val="2"/>
          </rPr>
          <t xml:space="preserve">
Sube laboratorio y ambulancias </t>
        </r>
      </text>
    </comment>
  </commentList>
</comments>
</file>

<file path=xl/sharedStrings.xml><?xml version="1.0" encoding="utf-8"?>
<sst xmlns="http://schemas.openxmlformats.org/spreadsheetml/2006/main" count="3952" uniqueCount="655">
  <si>
    <t>PLAN DE GESTIÓN 2015</t>
  </si>
  <si>
    <t>EJECUCIÓN MENSUAL</t>
  </si>
  <si>
    <t>LÍDER RESPONSABLE</t>
  </si>
  <si>
    <t>ÁREA DE ALCANCE</t>
  </si>
  <si>
    <t>ESTRATEGIAS</t>
  </si>
  <si>
    <t>OBJETIVO</t>
  </si>
  <si>
    <t>ESTÁNDAR</t>
  </si>
  <si>
    <t>ACTIVIDADES</t>
  </si>
  <si>
    <t>INDICADORES</t>
  </si>
  <si>
    <t>META DEL INDICADOR</t>
  </si>
  <si>
    <t>ENERO</t>
  </si>
  <si>
    <t>FEBRERO</t>
  </si>
  <si>
    <t>MARZO</t>
  </si>
  <si>
    <t>ABRIL</t>
  </si>
  <si>
    <t>MAYO</t>
  </si>
  <si>
    <t>JUNIO</t>
  </si>
  <si>
    <t>JULIO</t>
  </si>
  <si>
    <t>AGOSTO</t>
  </si>
  <si>
    <t>SEPTIEMBRE</t>
  </si>
  <si>
    <t>OCTUBRE</t>
  </si>
  <si>
    <t>NOVIEMBRE</t>
  </si>
  <si>
    <t>DICIEMBRE</t>
  </si>
  <si>
    <t>PROMEDIO</t>
  </si>
  <si>
    <t>HOSPITALIZACIÓN</t>
  </si>
  <si>
    <t>Verificar la satisfacción de usuario externo</t>
  </si>
  <si>
    <t>Lograr la satisfacción del usuario externo.</t>
  </si>
  <si>
    <t>Encuestas de satisfacción y trámite de PQR´S</t>
  </si>
  <si>
    <t>Revisión de estadísticas de satisfacción (Encuentas de satisfacción al usuario)</t>
  </si>
  <si>
    <t>Índice de satisfacción al cliente</t>
  </si>
  <si>
    <t>Verificación de trámite de PQR´S (Usuarios externos que incluye: Usuario final del servicio y entidades aseguradoras)</t>
  </si>
  <si>
    <t>PQR´S tramitadas</t>
  </si>
  <si>
    <t>Análisis de datos de encuestas de satisfacción</t>
  </si>
  <si>
    <t>Informe de tendencias de encuestas</t>
  </si>
  <si>
    <t>Elaboración de planes de Mejoramiento</t>
  </si>
  <si>
    <t>Evidencia de planes de mejora y análisis</t>
  </si>
  <si>
    <t>Implementación de planes de mejora</t>
  </si>
  <si>
    <t>Planes implementados</t>
  </si>
  <si>
    <t>Retroalimentación al grupo de mejoramiento contínuo</t>
  </si>
  <si>
    <t>Actas del grupo</t>
  </si>
  <si>
    <t>Verificación del cumplimiento del enfoque de Gestión de Calidad</t>
  </si>
  <si>
    <t>Generar conocimientos y experiencias en la conducción del sistema de gestión de la calidad en todos los servicios asistenciales y administrativos de la Institución.</t>
  </si>
  <si>
    <t>Revisón de documentación en concordancia con el SOGCS</t>
  </si>
  <si>
    <t>Revisión de documentos requeridos por el asesor de Calidad, de acuerdo con el cronograma de actividades planteado.</t>
  </si>
  <si>
    <t>Cronograma de documentación terminado.</t>
  </si>
  <si>
    <t>Cronograma de documentación acorde con las exigencias de la resolución 2003</t>
  </si>
  <si>
    <t>Cronograma de documentación presentado y ejecutado mes a mes</t>
  </si>
  <si>
    <t>Presentación de cronograma de documentación para Megacentro de alta complejidad</t>
  </si>
  <si>
    <t>Cronograma presentado y aprobado</t>
  </si>
  <si>
    <t>Ajuste de documentos existentes.</t>
  </si>
  <si>
    <t>Documentos terminados y  ajustados a los requerimientos y las actividades desarrolladas dentro de la institución</t>
  </si>
  <si>
    <t>Elaboración de nuevos documentos requeridos, dentro del cronograma de cumplimiento del SOGCS.</t>
  </si>
  <si>
    <t>Revisión y aprobación de documentos requeridos en el cronograma establecido.</t>
  </si>
  <si>
    <t>Documentos revisados y aprobados.</t>
  </si>
  <si>
    <t>Garantizar el enfoque preventivo en la prestación de todos los servicios.</t>
  </si>
  <si>
    <t>Desarrollar plan de capacitaciones y evaluaciones al personal de la institución. Incluyendo Guías, protocolos, procesos, procedimientos, Instructivos y demás documentos incluidos dentro del programa de gestión de Calidad.</t>
  </si>
  <si>
    <t>Presentación y ejecución del plan anual de capacitaciones y evaluaciones.</t>
  </si>
  <si>
    <t>Presentación de plan de capacitaciones y evaluaciones para Megacentro de Alta Complejidad</t>
  </si>
  <si>
    <t>Presentación del mapa de riesgos del área, incluyendo todos los derivados de la implementación de las políticas institucionales, las actividades planteadas en la matríz de gestión y todos los que pudieran generarse a partir del proceso de atención.</t>
  </si>
  <si>
    <t>Mapa de riesgos completo y revisado mes a mes</t>
  </si>
  <si>
    <t>Presentación del mapa de riesgos para Megacentro de Alta Complejidad</t>
  </si>
  <si>
    <t xml:space="preserve">Mapa de riesgos completo y revisado </t>
  </si>
  <si>
    <t>Verificación de adherencia al enfoque preventivo</t>
  </si>
  <si>
    <t>Resumen de capacitaciones con hojas de asistencia</t>
  </si>
  <si>
    <t>Revisión de evaluciones sobre temas socializados</t>
  </si>
  <si>
    <t>Presentación de indicadores de seguimiento a riesgo</t>
  </si>
  <si>
    <t>Cumplimiento con estándares de Calidad Exigidos por el Ministerio de Salud, el SOGCS y los estándares de acreditación de instituciones prestadoras de servicios de salud.</t>
  </si>
  <si>
    <t>Dar cumplimiento a los planes de actividades, comités y reporte de indicadores de gestión a todas las entidades competentes.</t>
  </si>
  <si>
    <t>Desarrollar el Plan de actividades por área, de acuerdo con los objetivos propuestos para el año, donde incluyan: Objetivos, alcance, actividades,  indicadores de seguimiento con metas, responsable y el cronograma para la implementación.</t>
  </si>
  <si>
    <t>Plan de actividades presentado, aprobado y con seguimiento mensual</t>
  </si>
  <si>
    <t>Presentar plan de actividades para Megacentro de Alta Complejidad</t>
  </si>
  <si>
    <t>Plan de actividades presentado y aprobado.</t>
  </si>
  <si>
    <t>Desarrollar todas las reuniones de los comités propuestas en las resoluciones correspondientes. Realizar seguimiento a las actividades propuestas y la ejecución de las mismas.</t>
  </si>
  <si>
    <t>Actas de comité completas y revisión de ejecución del plan de actividades propuesto o planes de mejora.</t>
  </si>
  <si>
    <t>Elaboración de estadísticas con indicadores de Satisfacción y de calidad en la prestación de los servicios.</t>
  </si>
  <si>
    <t>Envío de estadísticas a la supersalud, a todas las entidades prestadoras de servicios con las cuales existen convenios vigentes y a todos los organismos de control, de acuerdo con los indicadores propuestos.</t>
  </si>
  <si>
    <t>Garantizar el acceso a los servicios.</t>
  </si>
  <si>
    <t>Verificación de adherencia al procedimiento de acceso a servicios</t>
  </si>
  <si>
    <t>Documento revisado y ajustado</t>
  </si>
  <si>
    <t>Resocializar con todo el personal asistencial y adminsitrativo, el procedimiento de acceso a servicios y el proceso de atención.</t>
  </si>
  <si>
    <t>Verificación de adherencia al proceso y los temas socializados.</t>
  </si>
  <si>
    <t>Revisión de evaluaciones sobre temas socializados</t>
  </si>
  <si>
    <t>Verificación de seguimiento usuario (Muestra del 1% de los usuarios atendidos)</t>
  </si>
  <si>
    <t>Verificación indicadores seguimiento a riesgo</t>
  </si>
  <si>
    <t>Evidencia de planes de mejora y análisis de datos</t>
  </si>
  <si>
    <t>Lograr la satisfacción del usuario externo e interno.</t>
  </si>
  <si>
    <t>Identificación y medición de la demanda insatisfecha de servicios.</t>
  </si>
  <si>
    <t>Identificación y medición de demanda instisfecha del servicio.</t>
  </si>
  <si>
    <t>Resocializar con todo el personal asistencial de nómina y adscrito, el procedimiento de medición de demanda insatisfecha.</t>
  </si>
  <si>
    <t>Revisión de informe de demanda insatisfecha</t>
  </si>
  <si>
    <t>Análisis de datos con tendencias</t>
  </si>
  <si>
    <t>Verificación de cumplimiento en los tiempos de espera consignados para los procedimientos realizados en el área, dentro del proceso de atención.</t>
  </si>
  <si>
    <t>Revisión de socializaciones y evaluaciones al equipo de trabajo.</t>
  </si>
  <si>
    <t>Informe de NO conformidades por parte delíderes de otros procesos.</t>
  </si>
  <si>
    <t>Lograr la satisfacción del usuario externo, garantizando continuidad, oportunidad y calidad a lo largo del proceso de atención.
Generar conocimientos y experiencias en la conducción del sistema de gestión de la calidad en todos los servicios asistenciales y administrativos de la Institución.</t>
  </si>
  <si>
    <t>Oportunidad en la prestación de servicios de apoyo diagnóstico intrahospitalario.</t>
  </si>
  <si>
    <t>Verificación de oportunidad de valoraciones y ayudas diagnósticas intrahospitalarias.</t>
  </si>
  <si>
    <t>Resocializar el formato y procedimiento.</t>
  </si>
  <si>
    <t>Verificación de oportunidad en tiempo de espera por servicios intrahospitalarios</t>
  </si>
  <si>
    <t>El tiempo de espera desde la solicitud de la valoración intrahospitalaria, hasta el momento d ela atención es inferior o igual a 24 horas.</t>
  </si>
  <si>
    <t xml:space="preserve">El tiempo de espera desde la solicitud de laboratorios clínicos o servicios  de imagenología o apoyo diagnóstico que oferte la institución,  es inferior o igual a 24 horas. </t>
  </si>
  <si>
    <t>Elaboración de planes de Mejoramiento con respecto a las desviaciones encontradas</t>
  </si>
  <si>
    <t>Verificación del procedimiento de ingreso del usuario al servicio.</t>
  </si>
  <si>
    <t>Revisión del procedimiento de ingreso del paciente</t>
  </si>
  <si>
    <t>Documentos revisados y ajustados.</t>
  </si>
  <si>
    <t>Resocializar los formatos y el procedimiento.</t>
  </si>
  <si>
    <t>Verificación de adherencia al procedimiento y los temas socializados.</t>
  </si>
  <si>
    <t>Encuentas de satisfacción (Muestra mínima del 10% de la población atendida en el servicio)</t>
  </si>
  <si>
    <t>Revisión de inventarios de entrega (Muestra de 10 formatos mensuales)</t>
  </si>
  <si>
    <t xml:space="preserve">Verificación de adherencia al proceso para proceso específico para identificación de víctimas de maltrato infantil, abuso sexual o violencia intrafamiliar. </t>
  </si>
  <si>
    <t>Resumen de capacitaciones con hojas de asistencia a todo el personal de planta y contratado por prestación de servicios.</t>
  </si>
  <si>
    <t>Verificación del procedimiento de preparación para procedimeintos intrahospitalarios.</t>
  </si>
  <si>
    <t>Revisión del procedimiento de preparación para procedimientos intrahospitalarios</t>
  </si>
  <si>
    <t>Documentos revisados y ajustados</t>
  </si>
  <si>
    <t>Resocializar las guías y los formatos relacionados con el proceso.</t>
  </si>
  <si>
    <t>Cancelaciones de pacientes intrahospitalarios</t>
  </si>
  <si>
    <t>Verificación de seguimiento al plan de cuidados y tratamiento en el servicio.</t>
  </si>
  <si>
    <t xml:space="preserve">Revisión del plan de cuidados y tratamiento                                                                                        </t>
  </si>
  <si>
    <t>Resocializar el proceso, las guías y los formatos relacionados.</t>
  </si>
  <si>
    <t>Eventos adversos relacionados con los cuidados del paciente</t>
  </si>
  <si>
    <t>Gestión de eventos adversos presentados</t>
  </si>
  <si>
    <t>Verificación del cumplimeinto del protocolo de aislamiento.</t>
  </si>
  <si>
    <t xml:space="preserve">Revisión del protocolo de aislamiento </t>
  </si>
  <si>
    <t>Revisión de cumplimiento de meta en tasa de infecciones (Inferior al 1%)</t>
  </si>
  <si>
    <t>Verificación de seguimiento a las guías de reacción inmediata.</t>
  </si>
  <si>
    <t>Revisión de guías de reacción inmediata y manejo de eventos adversos que potencialmente sean producto de los procesos de atención.</t>
  </si>
  <si>
    <t>Revisión de cumplimiento de meta de eventos adversos presentados (Inferior al 0.5%)</t>
  </si>
  <si>
    <t>Revisión de cumplimiento de meta de eventos adversos gestionados (Gestión del 100%)</t>
  </si>
  <si>
    <t>Verificación de seguimiento de los servicios de apoyo diagnóstico.</t>
  </si>
  <si>
    <t>Verificación del procedimiento de reporte de hallazgos en ayudas diagnósticas</t>
  </si>
  <si>
    <t xml:space="preserve"> Socialización al personal asistencial, de imágenes diagnósticas y laboratorio clínico</t>
  </si>
  <si>
    <t>Verificación de adherencia en los temas socializados</t>
  </si>
  <si>
    <t>Seguimiento al enfoque de promoción y prevención.</t>
  </si>
  <si>
    <t>Verificación enfoque de PROMOCIÓN Y PREVENCIÓN</t>
  </si>
  <si>
    <t>Resocilización del proceso, formatos e instructivos</t>
  </si>
  <si>
    <t>Seguimiento a la información suministrada al usuario acerca de su proceso de atención.</t>
  </si>
  <si>
    <t>Verificación de suministro de información al usuario sobre su proceso de atención</t>
  </si>
  <si>
    <t>Encuestas de satisfacción (Muestra mínima del 10% de la población atendida en el servicio)</t>
  </si>
  <si>
    <t>Verificación de seguimiento a la gestión del riesgo en la prestación de servicios.</t>
  </si>
  <si>
    <t>Seguimiento a la gestión del riesgo, manteniendo siempre un enfoque preventivo</t>
  </si>
  <si>
    <t>Resocializar el proceso, las guías y los formatos relacionados con todo el personal del área (nómina y adscritos)</t>
  </si>
  <si>
    <t xml:space="preserve">Verificación de adherencia a los procesos y los temas socializados </t>
  </si>
  <si>
    <t>Revisión de evaluciones sobre temas socializados.</t>
  </si>
  <si>
    <t>Eventos adversos relacionados con el no seguimiento al riesgo</t>
  </si>
  <si>
    <t>Verificación de seguimiento a mapa de riesgos institucional</t>
  </si>
  <si>
    <t>Adherencia al proceso de prevención y control de infecciones.</t>
  </si>
  <si>
    <t>Verificación de adhernecia al proceso de prevención y control de infecciones</t>
  </si>
  <si>
    <t>Rocializar el proceso, las guías y los formatos relacionados con todo el personal de la institución (Procesos misionales y procesos de apoyo).</t>
  </si>
  <si>
    <t>Indicador de infecciones reportadas con análisis de datos y tendencias.</t>
  </si>
  <si>
    <t>Revisión de adherencia al manual de bioseguridad, a través de reporte de ronda de seguridad.</t>
  </si>
  <si>
    <t>Verificación de adherencia a la auditoría de historias clínicas.</t>
  </si>
  <si>
    <t xml:space="preserve">Verificación de adherencia al proceso de auditoría a historias clínicas                                                                                                                                </t>
  </si>
  <si>
    <t>Revisión de resocializaciones y retroalimentaciones realizadas en los diferentes grupos asistenciales</t>
  </si>
  <si>
    <t>Revisión de socializaciones y retroalimentaciones realizadas con todo el grupo de médicos y especialistas que prestan servicios en la institución.</t>
  </si>
  <si>
    <t>Informe de auditoría de HC. Muestra representativa del 10% para el servicio.</t>
  </si>
  <si>
    <t xml:space="preserve">Informe de retroalimentación al médico o especialista. </t>
  </si>
  <si>
    <t>Verificar adherencia al procedimeinto de egreso del usuario.</t>
  </si>
  <si>
    <t>Verificación de adherencia al procedimiento de egreso del paciente</t>
  </si>
  <si>
    <t>Revisión de resocializaciones realizadas en los diferentes grupos asistenciales</t>
  </si>
  <si>
    <t>Verificación de correcto diligenciamiento de formatos de entrega de planes de alta (Muestra aleatoria del 2% de los usuarios atendidos)</t>
  </si>
  <si>
    <t>Verificar adhrencia al procedimiento de referencia y contrareferencia.</t>
  </si>
  <si>
    <t>Verificación de adherencia al procedimiento de referencia y contrareferencia de la institución</t>
  </si>
  <si>
    <t>Revisión de resocializaciones realizadas a todos los médicos y especialistas que prrestan servicios dentro de la institución</t>
  </si>
  <si>
    <t>Verificación de correcto diligenciamiento de formatos de referencia y contrarreferencia (Entre IPS´S)</t>
  </si>
  <si>
    <t xml:space="preserve">Lograr la satisfacción del usuario externo.              
                                                                                                                                                                                                                                                                                                                                                                                                                                                                                                                                                                                                                                                                                                                                                                                                                                                                                                                                                                                                                                                                                                 Consolidar la política de seguridad del paciente como nuestro factor diferencial.                              
 Generar conocimientos y experiencias en la conducción del sistema de gestión de la calidad en todos los servicios asistenciales y administrativos de la Institución.                                                                                                                                                                                                                                                                                                                                                                                                                                                                                                                                                                                                                                                                                                                                                                                                                                                                                                                                                                                                                                                                                                                                                                                                                                                                                                                                                                                                                                                                                                                                                                                                                                                                                                                                                                                                                                                                                                                                                                                                                            </t>
  </si>
  <si>
    <t>Verificación de adherencia a la política de seguridad del paciente.</t>
  </si>
  <si>
    <t>Verificación de adherencia a la política de seguridad del paciente</t>
  </si>
  <si>
    <t>Resocializar el proceso, las guías y los formatos relacionados con todo el personal asistencial, adscrito y outsoursing involucrados en el proceso de atención.</t>
  </si>
  <si>
    <t>Realizar todas las reuniones programadas por el comité de seguridad del paciente.</t>
  </si>
  <si>
    <t>Actas de comités realizados</t>
  </si>
  <si>
    <t>Revisión de formatos de rondas de seguridad.</t>
  </si>
  <si>
    <t>Cumplimiento de meta de indicador de eventos adversos.</t>
  </si>
  <si>
    <t>Cumplimiento de meta de indicador de gestión de eventos adversos.</t>
  </si>
  <si>
    <t>Retroalimentación al grupo asistencial.</t>
  </si>
  <si>
    <t xml:space="preserve">Lograr la satisfacción del usuario externo.    
Garantizar la atención integral al paciente bajo los principios establecidos por la organización.          </t>
  </si>
  <si>
    <t>Verificación de adherencia a la política de humanización.</t>
  </si>
  <si>
    <t>Verificación de adherencia a la política de humanización</t>
  </si>
  <si>
    <t>Resocializar el proceso, las guías y los formatos relacionados con todo el personal de la institución (Procesos misionales y procesos de apoyo).</t>
  </si>
  <si>
    <t>Resocializar la política con todos los terceros contratados que intervengan en el proceso de prestación de servicios. (Alimentación, ayudas diagnósticas, lavandería, entre otros)</t>
  </si>
  <si>
    <t>Acta de reunión con resumen de socialización y hoja de asistencia.</t>
  </si>
  <si>
    <t>Verificación de satisfacción del usuario con horarios de visitas</t>
  </si>
  <si>
    <t>Verificación de adherencia a la política de confidencialidad.</t>
  </si>
  <si>
    <t>Verificación de adherencia a la política de confidencialidad tanto al personal de planta como al contratado por prestación de servicios y outsoursing</t>
  </si>
  <si>
    <t>Evidencia de actividades de socialización con personal de planta(mínimo 2 veces x año)</t>
  </si>
  <si>
    <t>Evidencia de actividades de socialización con personal de prestación de servicios y outsoursing</t>
  </si>
  <si>
    <t>PROMEDIO DE CUMPLIMIENTO DE INDICADORES DE GESTIÓN MES A MES</t>
  </si>
  <si>
    <t>CONSULTA EXTERNA</t>
  </si>
  <si>
    <t>Conservar oportunidad de consulta externa, de acuerdo con el indicador del SOGCS.</t>
  </si>
  <si>
    <t>Verificación del cumplimiento de metas en oportunidad de prestación de servicios.</t>
  </si>
  <si>
    <t>Verificación de oportunidad en número de días de asignación de consulta especializada.</t>
  </si>
  <si>
    <t>El tiempo de espera desde la solicitud de la consulta y la fecha asignada, debe ser inferior a 20 días calendario. Se excluye de la estadística, las especialidades cuyos profesionales, no viven en la ciudad y son considerados de difícil consecución.</t>
  </si>
  <si>
    <t>Verificación de oportunidad en número de días de asignación de ayudas diagnósticas.</t>
  </si>
  <si>
    <t>El tiempo de espera desde la solicitud del servicio y la fecha asignada, debe ser inferior a 8 días calendario. Se excluye de la estadística, las especialidades cuyos profesionales, no viven en la ciudad y son considerados de difícil consecución.</t>
  </si>
  <si>
    <t>Verificación de adherencia al procedimiento de seguimiento de causas de NO atención</t>
  </si>
  <si>
    <t>Presentación de informe mensual con análisis de datos y tendencias.</t>
  </si>
  <si>
    <t>Verificación de seguimiento usuario (Llamadas a usuarios con reporte de queja de no atención o baja calidad en el servicio de call center)</t>
  </si>
  <si>
    <t xml:space="preserve">Documentar, estandarizar y socializar  los  tiempos de duración del procesamiento y entrega de resultados, en el que  se incluya un sistema de aviso a los  usuarios de las  explicaciones  y  razones  de las demoras de los resultados y  el instructivo para  análisis de las causas que ocasionaron la demora y las medidas que se tomarán al respecto. </t>
  </si>
  <si>
    <t>Documentar  un  mecanismo de evaluación de competencias  para el personal  de  laboratorio e imágenes diagnósticas.</t>
  </si>
  <si>
    <t>Índice de satisfacción al cliente en imágenes diagnósticas</t>
  </si>
  <si>
    <t>Índice de satisfacción en laboratorio clínico</t>
  </si>
  <si>
    <t>UNIDAD DE CIUDADOS ESPECIALES</t>
  </si>
  <si>
    <t xml:space="preserve">Lograr la satisfacción del usuario externo.                                                                                                                                                                                                                                                                                                                                                                                                                                                                                                                                                                          
Consolidar la política de seguridad del paciente como nuestro factor diferencial.                                                                                                                                                                                  
                                                                                                                                                                                       Generar conocimientos y experiencias en la conducción del sistema de gestión de la calidad en todos los servicios asistenciales y administrativos de la Institución.                                                                                                                                                                                                                                                                                                                                 
                                                                                                                                                                                                                                                                                                                                                                                                                                                                                                                                                                                                                                                                                                                                                                                                                                                                                                                                                                                                                                                                                                                                                                                                                                                                                                                                                                                                                                                                                                                                                                                                                                                                                                         </t>
  </si>
  <si>
    <t>Verificación de adherencia al proceso de atención del paciente en Unidad de Cuidados Especiales.</t>
  </si>
  <si>
    <t>Verificación de adherencia al proceso de atención del paciente en UCI.</t>
  </si>
  <si>
    <t>Revisión de resocializaciones realizadas en los diferentes grupos asistenciales tanto con personal de nómina como personal adscrito.</t>
  </si>
  <si>
    <t>Verificación de información suministrada por el especialista tratante y del área al paciente y su familia.</t>
  </si>
  <si>
    <t>CIRUGÍA</t>
  </si>
  <si>
    <t xml:space="preserve"> Verificar la satisfacción de usuario externo</t>
  </si>
  <si>
    <t>Seguimiento a la oportunidad en la prestación de los servicios quirúrgicos.</t>
  </si>
  <si>
    <t>Verificación de oportunidad de cirugía ambulatoria en número de días de espera desde el momento en el que ingresan los documentos del paciente, hasta la realización de su procedimiento.</t>
  </si>
  <si>
    <r>
      <t xml:space="preserve">El tiempo de espera desde la solicitud del procedimiento y la fecha de realización del mismo, </t>
    </r>
    <r>
      <rPr>
        <b/>
        <sz val="11"/>
        <color theme="1"/>
        <rFont val="Calibri"/>
        <family val="2"/>
        <scheme val="minor"/>
      </rPr>
      <t>debe ser inferior a 20 días calendario.</t>
    </r>
    <r>
      <rPr>
        <sz val="12"/>
        <color theme="1"/>
        <rFont val="Calibri"/>
        <family val="2"/>
        <charset val="128"/>
        <scheme val="minor"/>
      </rPr>
      <t xml:space="preserve"> Se excluye de la estadística, las especialidades cuyos profesionales, no viven en la ciudad y son considerados de difícil consecución o los casos en los que se requiere insumos o prótesis que aporta la EPS.</t>
    </r>
  </si>
  <si>
    <t>Verificación de adherencia al procedimiento de diligenciamiento de consentimiento informado.</t>
  </si>
  <si>
    <t>Verificación del procedimiento de diligenciamiento de consentimiento informado</t>
  </si>
  <si>
    <t>Revisión de socializaciones realizadas en los diferentes grupos asistenciales</t>
  </si>
  <si>
    <t>Revisión de socializaciones realizadas al grupo de especialistas tratantes en la IPS.</t>
  </si>
  <si>
    <t>Revisión aleatoria de 2 HC por especialista, para verificar el correcto diligenciamiento.</t>
  </si>
  <si>
    <t>INDICADORES HOSPITALIZACIÓN</t>
  </si>
  <si>
    <t>DATOS  DEL INDICADOR</t>
  </si>
  <si>
    <t>PROMEDIO  DIA ESTANCIA</t>
  </si>
  <si>
    <t>SUMATORIA  DIAS  ESTANCIA</t>
  </si>
  <si>
    <t>TOTAL EGRESOS</t>
  </si>
  <si>
    <t xml:space="preserve">PORCENTAJE  OCUPACIONAL </t>
  </si>
  <si>
    <t>TOTAL DIAS  ESTANCIA</t>
  </si>
  <si>
    <t xml:space="preserve">TOTAL  CAMAS  DISPONIBLES </t>
  </si>
  <si>
    <t>DISPONIBILIDAD</t>
  </si>
  <si>
    <t xml:space="preserve">TOTAL CAMAS  DISPONIBILIDAD EFECTIVA  </t>
  </si>
  <si>
    <t>TOTAL CAMAS  DISPONIBLES</t>
  </si>
  <si>
    <t>GIRO CAMA</t>
  </si>
  <si>
    <t>TOTAL DIAS DEL MES</t>
  </si>
  <si>
    <t>PROMEDIO DIA ESTANCIA</t>
  </si>
  <si>
    <t>HOSPITALIZACIÓN MAYOR  A 5  DIAS</t>
  </si>
  <si>
    <t xml:space="preserve">NUMERO  DE PACIENTES  CON ESTANCIA  MAYOR  A 5  DIAS </t>
  </si>
  <si>
    <t>TOTAL DE PACIETES  HOSPITALIZADOS EN EL PERIODO</t>
  </si>
  <si>
    <t>REINGRESOS</t>
  </si>
  <si>
    <t>NÚMERO TOTAL DE EGRESOS</t>
  </si>
  <si>
    <t>EVENTOS  ADVERSOS HOSPITALARIOS</t>
  </si>
  <si>
    <t>CAIDAS</t>
  </si>
  <si>
    <t>FLEBITIS</t>
  </si>
  <si>
    <t>INFECCIONES</t>
  </si>
  <si>
    <t>AUTORETIROS DE  CATETERES</t>
  </si>
  <si>
    <t>PERDIDA DE PRETENENCIAS</t>
  </si>
  <si>
    <t>REPORTES  ERRADOS</t>
  </si>
  <si>
    <t>PREPARACIONES  INADECUADAS</t>
  </si>
  <si>
    <t>ESCARAS</t>
  </si>
  <si>
    <t>REACCIONES  A TRASFUSIONES</t>
  </si>
  <si>
    <t>FUGA DE PACIENTES</t>
  </si>
  <si>
    <t>TOTAL DE PACIENTES  TRASFUNDIDOS</t>
  </si>
  <si>
    <t>TOMA  ERRADA DE  MUESTRAS</t>
  </si>
  <si>
    <t>NUMERO  TOTAL DE EGRESOS</t>
  </si>
  <si>
    <t>NUMERO DE  PACIENTES  CON INFECCIONES</t>
  </si>
  <si>
    <t>NUMERO DE EGRESOS EN EL PERIODO</t>
  </si>
  <si>
    <t xml:space="preserve">NUMERO DE PACIENTES  QUE MUEREN  DESPUES DE  48  H  </t>
  </si>
  <si>
    <t>TOTAL DE PACIENTES  HOSPITALIZADOS</t>
  </si>
  <si>
    <t>SATISFACCIÓN</t>
  </si>
  <si>
    <t>TOTAL DE ENCUESTAS REALIZADAS</t>
  </si>
  <si>
    <t>% DE PACIENTES  SATISFECHOS</t>
  </si>
  <si>
    <t>CLARIDAD  Y VERACIDAD DE LA INFORMACIÓN  RECIBIDA POR  ENFEMERIA</t>
  </si>
  <si>
    <t>CLARIDAD  Y VERACIDAD DE LA INFORMACIÓN  RECIBIDA POR MEDICOS</t>
  </si>
  <si>
    <t>AMABILIDA D Y DISPOSICIÓN DE ENFEMERIA</t>
  </si>
  <si>
    <t>TRATO MEDICO</t>
  </si>
  <si>
    <t>CALIDA D DE LA ALIMENTACIÓN</t>
  </si>
  <si>
    <t>INFORMACIÓN DE  DERECHOS Y DEBERES</t>
  </si>
  <si>
    <t>INFORMACIÓN  SOBRE  SEGURIDAD DE PACIENTE</t>
  </si>
  <si>
    <t>EXPLICACIÓN DEL CONSENTIMIENTO INFORMADO</t>
  </si>
  <si>
    <t>PQRS  GESTIONADAS</t>
  </si>
  <si>
    <t>PLANES DE MEJORA GENERADOS</t>
  </si>
  <si>
    <t>PLANES DE MEJORA IMPLEMENTADOS</t>
  </si>
  <si>
    <t xml:space="preserve">CRONOGRAMA DE DOCUMENTOS </t>
  </si>
  <si>
    <t>NUMERO DE  DOCUMENTOS  TERMINADOS</t>
  </si>
  <si>
    <t>% DE  CUMPLIMIENTO DEL  PLAN DE CAPACITACIONES SR</t>
  </si>
  <si>
    <t>NUMERO DE  CAPACITACIONES REALIZADAS</t>
  </si>
  <si>
    <t>NUMERO DE CAPACITACIONES PLANTEADAS</t>
  </si>
  <si>
    <t>% DE  CUMPLIMIENTO DEL  PLAN DE CAPACITACIONES MEGA AC</t>
  </si>
  <si>
    <t>% DE CUMPLIMIENTO DEL MAPA DE RIESGOS SR</t>
  </si>
  <si>
    <t>NUMERO DE INDICADORES  CUMPLIDOS</t>
  </si>
  <si>
    <t>NUMEROTOTAL  DE INDICADORES  ANALIZADOS</t>
  </si>
  <si>
    <t>% DE CUMPLIMIENTO DEL MAPA DE RIESGOS MEGA AC</t>
  </si>
  <si>
    <t xml:space="preserve">% CUMPLIMIENTO EN EL ENVIO DE INFORMACIÓN  A LA  SUPER </t>
  </si>
  <si>
    <t xml:space="preserve">% CUMPLIMIENTO </t>
  </si>
  <si>
    <t>% DE  CAPACITACIONES  ACCESO A SERVICIOS/ INGRESOS</t>
  </si>
  <si>
    <t xml:space="preserve">NUMERO DE COLABORADORES  CAPACITADOS </t>
  </si>
  <si>
    <t>NUMER  TOTAL DE  COLABORADORES  DEL SERVICIO</t>
  </si>
  <si>
    <t xml:space="preserve">% DE  RIESGO DE ACCESO A SERVICIOS </t>
  </si>
  <si>
    <t xml:space="preserve">NUMERO DE PACIENTES  SIN IDENTIFICACIÓN DEL RIESGO EN EL SERVICIO </t>
  </si>
  <si>
    <t>NUMERO TOTAL DE INGRESOS EN EL PERIODO</t>
  </si>
  <si>
    <t>NUMERO DE PACIENTES  SOLICITADOS</t>
  </si>
  <si>
    <t xml:space="preserve">% ANALISIS DE DEMANDA  INSATISFECHA </t>
  </si>
  <si>
    <t>% DE  ANALISIS DEMANDA  INSATISFECHA</t>
  </si>
  <si>
    <t>% DE  CUMPLIMIENTO DEL  PLAN DE CAPACITACIONES SR  DI</t>
  </si>
  <si>
    <t>NUMERO DE CAPACITACIONES PLANTEADAS DI</t>
  </si>
  <si>
    <t>NUMERO DE  CAPACITACIONES REALIZADAS DI</t>
  </si>
  <si>
    <t xml:space="preserve">NUMERO DE  HORAS  DESDE LA  SOLICITUD </t>
  </si>
  <si>
    <t xml:space="preserve">% CUMPLIMIENTO DE LOS  TIEMPOS DE ESPERA  DE PROCEDIMIENTOS </t>
  </si>
  <si>
    <t>NUMERO DE PACIENTES A LOS  QUE SE LES SOLICITARON PROCEDIMIENTOS</t>
  </si>
  <si>
    <t xml:space="preserve">NUMERO DE  PROCEDIMIENTOS ATENDIDOS EN  MENOS DE 24  H </t>
  </si>
  <si>
    <t>TOTAL DE PACIENTES  CON SOLICITUD DE PROCEDIMIENTOS</t>
  </si>
  <si>
    <t>% CUMPLIMIENTO DE OPROTUNIDAD EN  SOLCITUD DE AYUDAS  DIAGNOSTICAS</t>
  </si>
  <si>
    <t xml:space="preserve">NUMERO DE  HORAS  DESDE LA  SOLICITUD DE LA INTERCONSULTA </t>
  </si>
  <si>
    <t>% CUMPLIMIENTO DE OPROTUNIDAD EN  SOLCITUD DE INTERCONSULTAS</t>
  </si>
  <si>
    <t>NUMERO DE PACIENTES A LOS  QUE SE LES SOLICITARON INTERCONSULTA</t>
  </si>
  <si>
    <t>NUMERO DE PACIENTES A LOS  QUE SE LES SOLICITARON AYUDAS  DX</t>
  </si>
  <si>
    <t>%  INDICADORES  MAPA DE  RIESGO POR  INOPORTUNIDAD EN PROCEDIMIENTOS</t>
  </si>
  <si>
    <t>%  INDICADORES  MAPA DE  RIESGO INOPORTUNIDAD  EN  INTER/AYUDAS  DX</t>
  </si>
  <si>
    <t>NUMERO DE DIAS SIN  OPORTUNIDAD EN  AYUDAS  DX  YE IMÁGENES</t>
  </si>
  <si>
    <t xml:space="preserve">% DE  CUMPLIMIENTO DEL  PLAN DE CAPACITACIONES SR  SOBRE P. INGRESO </t>
  </si>
  <si>
    <t xml:space="preserve">NUMERO DE  COLABORADORES  A CAPACITAR  SOBRE  P. INGRESO </t>
  </si>
  <si>
    <t xml:space="preserve">NUMERO DE  COLABORADORES  A CAPACITADOS SOBRE  P. INGRESO </t>
  </si>
  <si>
    <t xml:space="preserve">% DE SATISFACCIÓN  SOBRE  LA ENTREGADE INFORMACIÓN </t>
  </si>
  <si>
    <t>NUMERO DE PACIENTES ENCUESTADOS</t>
  </si>
  <si>
    <t xml:space="preserve">NUMERO DE PACIENTES  SATISFECHOS  CON LA ENTREGA DE  INFORMACIÓN </t>
  </si>
  <si>
    <t>% DE  CUMPLIMIENTO EN LA ELABORACION DE INVENTARIO</t>
  </si>
  <si>
    <t xml:space="preserve">NUMERO DE  HC  CON  INVENTARIO  REALIZADO </t>
  </si>
  <si>
    <t>NUMERO DE HC   EVALUADAS</t>
  </si>
  <si>
    <t xml:space="preserve">% CAPACITACIONES identificación de víctimas de maltrato infantil, abuso sexual o violencia intrafamiliar. </t>
  </si>
  <si>
    <t xml:space="preserve">NUMERO DE PACIENTES  SIN IDENTIFICACION DEL RIESGO </t>
  </si>
  <si>
    <t>NUMERO  TOTAL DE HC  EVALUADAS</t>
  </si>
  <si>
    <t>% REVISION DE DOCUMENTOS DE PREPARACIONES</t>
  </si>
  <si>
    <t>% CAPACITACIONES PREPARACIONES DE PACIENTES</t>
  </si>
  <si>
    <t>NUMERO DE  COLABORADORES  A CAPACITADOS SOBRE  PREPARACIONES</t>
  </si>
  <si>
    <t xml:space="preserve">NUMERO DE  COLABORADORES  A CAPACITAR  SOBRE  PREPARACIONES </t>
  </si>
  <si>
    <t>% DE PACIENTES  CANCELADOS  POR INADECUADAS PREPARACIONES</t>
  </si>
  <si>
    <t>NUMERO DE PACIENTES CANCELADOS POR  INADECUADA PREPARACIÓN</t>
  </si>
  <si>
    <t>%  INDICADORES  MAPA DE  RIESGO SOBRE  VIOLENCIA  SEXUAL</t>
  </si>
  <si>
    <t xml:space="preserve">% CAPACITACIONES PLAN DE  CUIDADOS Y TRATAMIENTO </t>
  </si>
  <si>
    <t>NUMERO DE  COLABORADORES  A CAPACITADOS SOBRE  CUIDADOS  Y TTO</t>
  </si>
  <si>
    <t>NUMERO DE  COLABORADORES  A CAPACITAR  SOBRE  CUIDADOS  Y TTO</t>
  </si>
  <si>
    <t xml:space="preserve">%  INDICADORES  MAPA DE  RIESGO SOBRE CUIDADOS Y TRATAMIENTO </t>
  </si>
  <si>
    <t>NUMERO  TOTAL DE EGRESOS EN EL PERIODO</t>
  </si>
  <si>
    <t>NUMERO DE PACIENTES  CON EVENTOS ADVERSOS ( FLEBITS, CIDAS, REACCIONES ETC)</t>
  </si>
  <si>
    <t xml:space="preserve">% SATISFACCION  SOBRE  LOS  CUIDADOS Y TRATAMIENTO </t>
  </si>
  <si>
    <t xml:space="preserve">NUMERO TOTAL DE PACIENTES SATISFECHOS  CON LA  ATENCION DEL PERSONAL </t>
  </si>
  <si>
    <t>NUMERO TOTAL DE PACIENTES ENCUESTADOS</t>
  </si>
  <si>
    <t xml:space="preserve">% REVISION DEL PROTOCOLO DE AISLAMIENTO </t>
  </si>
  <si>
    <t>% TASA  DE INFECCIONES</t>
  </si>
  <si>
    <t xml:space="preserve">NUMERO DE PACIENTES  CON INFECCIONESNOSOCOIALES EN EL SERVICIO </t>
  </si>
  <si>
    <t>NUMERO DE PACIENTES INADECUADAMENTE  AISLADOS</t>
  </si>
  <si>
    <t>NUMERO TOTAL DE EGRESOS</t>
  </si>
  <si>
    <t>%  GESTION DE EVENTOS ADVERSOS</t>
  </si>
  <si>
    <t>NUEMRO DE EVENTOS ADVERSOS  GESTIONADOS</t>
  </si>
  <si>
    <t>NUMERO DE EVENTOS  ADVERSOS  REPORTADOS</t>
  </si>
  <si>
    <t xml:space="preserve">NUMERO DE PARACLINICOS CON ERROR </t>
  </si>
  <si>
    <t>NUMERO DE PARACLINICOS  ALTERADOS CON CORRELACIÓN  CLINICA</t>
  </si>
  <si>
    <t>% DOCUMENTACION PROCESO DE ATENCIÓN</t>
  </si>
  <si>
    <t xml:space="preserve">% CAPACITACIONES ENTREGA D E INFORMACIÓN  SOBRE LA ATENCIÓN </t>
  </si>
  <si>
    <t xml:space="preserve">NUMERO DE  COLABORADORES  A CAPACITADOS </t>
  </si>
  <si>
    <t xml:space="preserve">NUMERO DE  COLABORADORES  A CAPACITAR </t>
  </si>
  <si>
    <t xml:space="preserve">%  INDICADORES  MAPA DE  RIESGO SOBRE ENTREGA DE LA INFORMACIÓN </t>
  </si>
  <si>
    <t xml:space="preserve">NUMERO DE  COLABORADORES  A CAPACITAR  </t>
  </si>
  <si>
    <t>%  INDICADORES  MAPA DE  RIESGO SOBRE PARACLINICOS  ALTERADOS</t>
  </si>
  <si>
    <t xml:space="preserve">NUMERO DE PACIENTES SATISFECHOS  CON LA ENTREGA DE INFORMACIÓN </t>
  </si>
  <si>
    <t>NUMERO TOTAL DE PACIENTES  ENCUESTADOS</t>
  </si>
  <si>
    <t>NUMERO DE  DOCUMENTOS  GENERADOS</t>
  </si>
  <si>
    <t>% CAPACITACIONES SOBRE EL RIESGO</t>
  </si>
  <si>
    <t>% SEGUIMIENTO A MAPA DE RIESGOS</t>
  </si>
  <si>
    <t xml:space="preserve">NUMERO DE  INDICADORES  CUMPLIDOS </t>
  </si>
  <si>
    <t>NUMERO DE  INDICADORES  PLANTEADOS</t>
  </si>
  <si>
    <t>PLANES DE MEJORA DE ACCESO A SERVICIOS SOBRE INDICADORES DE RIESGO</t>
  </si>
  <si>
    <t>TOTAL PLANES DE MEJORA IMPLEMENTADOS MAPA DE RIESGOS</t>
  </si>
  <si>
    <t>TOTAL PLANES DE MEJORA GENERADOSMAPA DE RIESGOS</t>
  </si>
  <si>
    <t xml:space="preserve">%  DOCUMENTOS  SEGUIMIENTO PREVENCION DE INFECCIONES </t>
  </si>
  <si>
    <t xml:space="preserve">% CAPACITACIONES SOBRE  INFECCONES </t>
  </si>
  <si>
    <t>% DE ADHERNCIA AL MANUAL DE  BIOSEGURIDAD ( RONDA)</t>
  </si>
  <si>
    <t xml:space="preserve">NUMERO DE  ENFERMERAS  QUE CUMPLEN  CON  BIOSEGURIDAD </t>
  </si>
  <si>
    <t>NUMERO DE  ENFERMERAS  ENCUESTADAS</t>
  </si>
  <si>
    <t>% ADHERENCA LA PROCESO DE EVALUACIÓN DE  HC</t>
  </si>
  <si>
    <t>% DE  MEDICOS  RETROALIMENTADOS</t>
  </si>
  <si>
    <t>NUMERO DE HC  X  MEDICOS  EVAUADOS  ENVIADOS</t>
  </si>
  <si>
    <t>NUMERO TOTAL DE  MEDICOS  EVALUADOS</t>
  </si>
  <si>
    <t xml:space="preserve">% DE  HC EVALUADAS  </t>
  </si>
  <si>
    <t>NUMERO DE  HC  EVALUADAS CON  PUNTAJE  MAYOR DE  80</t>
  </si>
  <si>
    <t>NUMERO TOTALD E  HC  EVALUADAS</t>
  </si>
  <si>
    <t>% DOCUMENTOS DE  SEGUIENTO  DE  EGRESO DEL PACIENTE</t>
  </si>
  <si>
    <t>% CAPACITACIONES SOBRE  PROCESO DE  EGRESO</t>
  </si>
  <si>
    <t xml:space="preserve">% DE PACIENTES  CON  ENTREGA DE   PLANES DE ALTA </t>
  </si>
  <si>
    <t>NUMERO DE HC  DE PCIENTES  CON PLANES DE ALTA</t>
  </si>
  <si>
    <t>NUMERO DE  HC  EVALUADAS</t>
  </si>
  <si>
    <t xml:space="preserve">NUMERO DE HC  EVALUADAS  CON  NOTA  CON RECOMENDACIONES AL EGRESO </t>
  </si>
  <si>
    <t>NUMERO D HC  EVALUADAS</t>
  </si>
  <si>
    <t xml:space="preserve">% SEGUIMIENTO A MAPA DE RIESGOS </t>
  </si>
  <si>
    <t>% DE  DOCUMENTACION DEL PROCESO DE REFERENCIA  Y  CONTRAREFERENCIA</t>
  </si>
  <si>
    <t>NUMERO DE  REMISIONES  CORRECTAMENTE DILIGENCIADAS</t>
  </si>
  <si>
    <t>% CAPACITACIONES SOBRE  PROCESO DE REFERENCIA  Y CONTRAREFERENCIA</t>
  </si>
  <si>
    <t>NUMERO  TOTAL  DE PACEITNES  ADMISIONADOS  VÍA REMISIÓN</t>
  </si>
  <si>
    <t>NUMERO DE PACIENTES  INADECUADAMENTE  REMITIDOS QUE  INGRESAN</t>
  </si>
  <si>
    <t>% PLANES DE MEJORA SOBRE  HC</t>
  </si>
  <si>
    <t xml:space="preserve">% PLANES DE MEJORA DE ADHERENCIA  A  BIOSEGURIDAD </t>
  </si>
  <si>
    <t>% PLANES DE DILIGENCIAMIENTO DE REFERENCIA  Y  CONTRAREFERENCIA</t>
  </si>
  <si>
    <t xml:space="preserve">% DE  DOCUMENTACIÓN  SOBRE  SEGURIDAD DEL PACIENTE </t>
  </si>
  <si>
    <t xml:space="preserve">NUMERO DE  DOCUMENTOS  TERMINADOS </t>
  </si>
  <si>
    <t>NUMERO DE  DOCUMENTOS PROPUESTOS</t>
  </si>
  <si>
    <t>% PLANES DE MEJORA DE ACCESO A SERVICIOS</t>
  </si>
  <si>
    <t xml:space="preserve">% PLANES DE MEJORA DE ACCESO A SERVICIOS SOBRE LOS  CUIDADOS Y TRATAMIENTO </t>
  </si>
  <si>
    <t>% PLANES DE MEJORA DE DEMANDA INSATISFECHA</t>
  </si>
  <si>
    <t>%PLANES DE MEJORA</t>
  </si>
  <si>
    <t xml:space="preserve">% PQRS DEL SERVICIO </t>
  </si>
  <si>
    <t xml:space="preserve">% CUMPLIMIENTO DEL  COMITÉ DE SEGUIRDAD DEL PACIENTE </t>
  </si>
  <si>
    <t>% DE  RONDAS DE  SEGUIRDAD</t>
  </si>
  <si>
    <t xml:space="preserve">NUMERO DE  FORMATOS  DILIGENCIADOS ADECUADAMENTE </t>
  </si>
  <si>
    <t>NUMEROS DE FORMATOS  A DILIGENCIAR</t>
  </si>
  <si>
    <t>NUMERO DE EVENTOS ADVERSOS</t>
  </si>
  <si>
    <t>% DE CUMPLIMIENTO DEL  INDICADOR  DE  EVENTOS  ADVERSOS</t>
  </si>
  <si>
    <t>% PLANES DE DILIGENCIAMIENTO SEGURIDAD DEL PACIENTE</t>
  </si>
  <si>
    <t xml:space="preserve">% DE LA DOCUMENTACION DE  POLITICA DE  HUMANIZACION </t>
  </si>
  <si>
    <t>% CAPACITACIONES SOBRE  SEGURIDAD DEL PACIENTE</t>
  </si>
  <si>
    <t>% CAPACITACIONES SOBRE POLITICA DE  HUMANIZACION</t>
  </si>
  <si>
    <t>% CAPACITACIONES SOBRE POLITICA DE  HUMANIZACION TERCEROS</t>
  </si>
  <si>
    <t xml:space="preserve">% SATISFACCION  SOBRE  TEMAS DE  HUMANIZACION </t>
  </si>
  <si>
    <t xml:space="preserve">NUMERO DE PACIENTES  SATISFECHOS  CON LA AMABILIDAD DE LA ATENCION </t>
  </si>
  <si>
    <t>NUMERO  TOTAL DE PACIENTES  ENCUESTADOS</t>
  </si>
  <si>
    <t>% DE  SATISFACCION DE  USUARIOS  CON LOS  HORARIOS  DE VISITA</t>
  </si>
  <si>
    <t xml:space="preserve">NUMERO DE  USUARIOS  SATISFECHOS </t>
  </si>
  <si>
    <t>NUMEROD E  USUARIOS  ENCESTADOS</t>
  </si>
  <si>
    <t xml:space="preserve">NUMERO DE PACIENTES  SATISFECHSO C ON LA ATENCION DEL MEDICO </t>
  </si>
  <si>
    <t xml:space="preserve">% DE  RIESGO DE PACIENTES  SATISFECHOS  CON LA  ATENCION DEL MEDICO </t>
  </si>
  <si>
    <t xml:space="preserve">% PLANES DE MEJORA  SOBRE  HUMANIZACION </t>
  </si>
  <si>
    <t>% CAPACITACIONES SOBRE POLITICA DE CONFIDENCIALIDAD  TERCEROS</t>
  </si>
  <si>
    <t>% CAPACITACIONES SOBRE POLITICA DE CONFIDENCIALIDAD  COLABORADORES</t>
  </si>
  <si>
    <t xml:space="preserve">NUMERO DE  PERSONAS A CAPACITADOS </t>
  </si>
  <si>
    <t xml:space="preserve">NUMERO DE  PERSONAS A CAPACITAR </t>
  </si>
  <si>
    <t xml:space="preserve">% DE  PACIENTES  A LOS  QUE  SE LES  ENTREGA  DEBERES  Y DERECHOS </t>
  </si>
  <si>
    <t>NUMERO DE HC  EVALUADAS  CON DILIGECNIAMIENTO DE DY D</t>
  </si>
  <si>
    <t>NUMERO DE HC  EVALUADAS  EN RONDA MEDICA</t>
  </si>
  <si>
    <t xml:space="preserve">%  DE  RIESGO DE CONFIDENCIALIDAD PQR POR  ENTREGA  INADECUADA DE INF </t>
  </si>
  <si>
    <t>NUMERO DE  PQR POR NO PROTEGER LA  CONFIDENCIALIDAD</t>
  </si>
  <si>
    <t>NUMERO DE  EGRESOS EN EL PERIODO</t>
  </si>
  <si>
    <t>% DE INSATISFECCIÓ DE  OTROS  LIDERES</t>
  </si>
  <si>
    <t xml:space="preserve">NUMERO DE  LIDERES </t>
  </si>
  <si>
    <t>NUMERO DE  DOCUMENTOS  PROPUESTOS</t>
  </si>
  <si>
    <t>NUMERO DE  COLABORADORES  A CAPACITADOS SOBRE AISLAMIENTO</t>
  </si>
  <si>
    <t>NUMERO DE  COLABORADORES  A CAPACITAR  SOBRE AISLAMIENTO</t>
  </si>
  <si>
    <t>% DE  SEGUIMIENTO A GUIAS DE REACCION INMEDIATA</t>
  </si>
  <si>
    <t xml:space="preserve">% CAPACITACIONES GUIAS DE REACCION INMEDIATA </t>
  </si>
  <si>
    <t>% DE EVENTOS  ADERSOS</t>
  </si>
  <si>
    <t>NUMERO DE EVNTOS ADVERSOS  REPORTADOS</t>
  </si>
  <si>
    <t>NUMERO DE EVENTOS ADVERSOS GESTIONADOS</t>
  </si>
  <si>
    <t>% DE EVENTOS ADVEROS GESTIONADOS</t>
  </si>
  <si>
    <t xml:space="preserve">% PLANES DE MEJORA DE ACCESO A SERVICIOS SOBRE LA ENTREGA DE INFORMACION </t>
  </si>
  <si>
    <t>% PLANES DE MEJORA DE ACCESO A SERVICIOS SOBRE AISLAMIENTO</t>
  </si>
  <si>
    <t>% PLANES DE MEJORA DE GUIAS DE REACCION INMEDIATA</t>
  </si>
  <si>
    <t>PLANES DE MEJORA DE ACCESO A SERVICIOS SOBRE GENERACION DE PRACLINICOS  ALTERADOS</t>
  </si>
  <si>
    <t xml:space="preserve">% DE ENFOQUE EN PROMOCIÓN Y PREVENCIÓN </t>
  </si>
  <si>
    <t>NUMERO DE  DOCUMENTOS PLANTEADOS</t>
  </si>
  <si>
    <t>% CAPACITACIONES EN EL ENFOQUE DE PREVENCIÓN Y PROMOCIÓN</t>
  </si>
  <si>
    <t>%  DOCUMENTOS  SEGUIMIENTO AL RIESGO  DE  ATENCIÓN</t>
  </si>
  <si>
    <t xml:space="preserve">NUMERO DE  COLABORADORES  CAPACITADOS </t>
  </si>
  <si>
    <t xml:space="preserve">% DE DE SATISFACCION </t>
  </si>
  <si>
    <t>%  DE  RIESGO PROMOCION Y PREVENCIÓN</t>
  </si>
  <si>
    <t>NUMERO DE  HC  EVALUADAS  CON  DIRECCIONAMIENTO A  PYP</t>
  </si>
  <si>
    <t>% DE  PLANES DE MEJORA DE PYP</t>
  </si>
  <si>
    <t>NUMERO DE  PLANES  IMPLEMENTADOS</t>
  </si>
  <si>
    <t>NUMERO DE  PLANES PROPUESTOS</t>
  </si>
  <si>
    <t>% PLANES DE  MEJORA  EN EGERSO DE PACIENTES</t>
  </si>
  <si>
    <t>NUMERO TOTAL DE  DOCUMENTOS  GENERADOS</t>
  </si>
  <si>
    <t xml:space="preserve">PLAN DE  AUDITORIA DE LA CALIDAD  IPS  CLINICA SAN RAFAEL </t>
  </si>
  <si>
    <t xml:space="preserve">DATOS </t>
  </si>
  <si>
    <t>INDICADOR</t>
  </si>
  <si>
    <t xml:space="preserve">NUMERO DE COMITES  AL DIA </t>
  </si>
  <si>
    <t>NUMERO DE  COMITES PROPUESTOS</t>
  </si>
  <si>
    <t xml:space="preserve">TOTAL DE PACIENTES  QUE  REINGRESAN POR LA  MISMA CAUSA  ANTES DE  48  DIAS </t>
  </si>
  <si>
    <t>TOTAL EVENTOS PRESENTADOS EN  EL PERIODO</t>
  </si>
  <si>
    <t>SUMATORIA DE EVENTOS</t>
  </si>
  <si>
    <t>% DE  EVENTOS ADVERSOS EN EL SERVICIO</t>
  </si>
  <si>
    <t>TOTAL EGRESOS DEL SERVICIO</t>
  </si>
  <si>
    <t xml:space="preserve">% DE EVENTOS ADVERSOS </t>
  </si>
  <si>
    <t>% INFECCIONES  INTRA HOSPITALARIAS</t>
  </si>
  <si>
    <t>% MORTALIDAD HOSPITALARIA</t>
  </si>
  <si>
    <t>NUMERO DE PACIENTES SATISFECHOS</t>
  </si>
  <si>
    <t>NUMERO TOTAL DE ENCUESTAS  REALIZADAS</t>
  </si>
  <si>
    <t xml:space="preserve">% DE SATISFACCIÓN GLOBAL  DEL SERVICIO </t>
  </si>
  <si>
    <t>PQRS  PERCIBIDAS</t>
  </si>
  <si>
    <t>NUMERO DE DOCUMENTOS  AJUSTADOS 2003</t>
  </si>
  <si>
    <t>NUMERO DE  ACTIVIDDES  CUMPLIDAS</t>
  </si>
  <si>
    <t>NUMERO DE ACTIVIDADES  PROPUESTAS PARA  EL PERIODO</t>
  </si>
  <si>
    <t>% DE ELABORACION DEL  DOCUMENTO</t>
  </si>
  <si>
    <t>% DE ELABORACION DE  GUIAS DE REACCION INMEDIATA</t>
  </si>
  <si>
    <t>NUMERO DE DOCUEMENTOS  APROBADOS 2003</t>
  </si>
  <si>
    <t>NÚMERO DE  DOCUMENTOS  SOLICITADOS CALIDAD</t>
  </si>
  <si>
    <t>NUMERO DE  DOCUMENTOS  TERMINADOS CALIDAD</t>
  </si>
  <si>
    <t xml:space="preserve">NUMERO DE DOCUEMENTOS  APROBADOS MEGACENTRO </t>
  </si>
  <si>
    <t>NUMERO DE DOCUMENTOS  AJUSTADOS MEGACENTRO</t>
  </si>
  <si>
    <t>% DOCUMENTACIÓN MEGACENTRO AC</t>
  </si>
  <si>
    <t>% ELABORACION DEL PLAN DE ACTIVIFDADES MC</t>
  </si>
  <si>
    <t>NUMERO DE PACIENTES INADECUADEMENTE REMITIDOS</t>
  </si>
  <si>
    <t>% DE PACIENTES INADECUADAMENTE REMITIDOS</t>
  </si>
  <si>
    <t>% PLANES DE MEJORA DE OPORTUNIDAD EN  REALIZACIO DE AYUDAS  DIAGNOSTICAS</t>
  </si>
  <si>
    <t>% DE  DOCUMENTOS  PROBADOS  Y  REVISADOS</t>
  </si>
  <si>
    <t xml:space="preserve">NUMERO DE  DOC  REVISADOS  Y APROBADOS </t>
  </si>
  <si>
    <t>META</t>
  </si>
  <si>
    <t xml:space="preserve">VALOR </t>
  </si>
  <si>
    <t>% CUMPLIMIENTO</t>
  </si>
  <si>
    <t>TOTAL  EVALUADOS</t>
  </si>
  <si>
    <t>% DE  CUMPLIMIENTO DEL INDICADOR</t>
  </si>
  <si>
    <t>UCI</t>
  </si>
  <si>
    <t>DATOS</t>
  </si>
  <si>
    <t>% ELABORACIÓN DEL PLAN DE ACTIVIDADES ENFERMERIA SR</t>
  </si>
  <si>
    <t>NUMERO DE NO CONFORMIDADES DE  OTROS SERVICIOS (-)</t>
  </si>
  <si>
    <t>Número de interconsultas y procedimientos atendidos oportunamente/Número de solicitudes</t>
  </si>
  <si>
    <t>Número de ayudas diagnosticas efectuadas oportunamente/Número de solicitadas</t>
  </si>
  <si>
    <t>Número de pacientes adecuadamente identificados/Número de pacientes auditados en ronda de seguridad</t>
  </si>
  <si>
    <t>Número de pacientes adecuadamente aislados/Número total de aislados en auditoria de ronda de seguridad</t>
  </si>
  <si>
    <t xml:space="preserve">Número de colaboradores que conocen las guías de reacción inmediata/Número total de colaboradores auditados en ronda </t>
  </si>
  <si>
    <t>Número de pacientes remitidos a PyP/Número de pacientes con H.C auditadas</t>
  </si>
  <si>
    <t>Número de pacientes satisfechos con la entrega de la información en la encuesta/Número total de encuestas realizadas</t>
  </si>
  <si>
    <t xml:space="preserve">Número de pacientes con entrega del plan de alta/Número de H.C auditadas </t>
  </si>
  <si>
    <t xml:space="preserve">Número de eventos adversos presentados/ Número de egresos </t>
  </si>
  <si>
    <t>Número de pacientes satisfechos con la atención del personal médico/Número total de encuestas realizadas</t>
  </si>
  <si>
    <t>Número PQRS en donde se altero el proceso de confidencialidad/Número total de PQRS</t>
  </si>
  <si>
    <t>Número de consentimiento informado adecuadamente diligenciados/Número de pacientes auditados en ronda de seguridad</t>
  </si>
  <si>
    <t>TOTALCUMPLIDOS</t>
  </si>
  <si>
    <t xml:space="preserve">CONSULTA EXTERNA </t>
  </si>
  <si>
    <t>Número de pacientes reportados con maltrato infantil, abuso sexual o violencia intrafamiliar/Número de pacientes atendido</t>
  </si>
  <si>
    <t xml:space="preserve">MAPA DE RIESGOS DE LOS SERVICIOS ASISTENCIALES </t>
  </si>
  <si>
    <t>Número de pacientes adecuadamente remitidos/Número de pacientes admitidos</t>
  </si>
  <si>
    <t>% CUMPLIMIENTO DEL PLAN DE CAPACITACIONES  EN AYUDAS  DIAGNOSTICAS</t>
  </si>
  <si>
    <t>NUMERO DE  COLABORADORES  A CAPACITADOS AYUDAS  DX</t>
  </si>
  <si>
    <t>NUMERO DE  COLABORADORES  A CAPACITAR  AYUDAS  DX</t>
  </si>
  <si>
    <t>% PLANES DE  MEJORA DE  AYUDAS  DIAGNOSTICAS/ INTERCONSULTAS</t>
  </si>
  <si>
    <t>% DE DOCUMENTOS  PROBADOS  Y  REVISADOS</t>
  </si>
  <si>
    <t>%  DE PLANES  IMPLEMENTADOS</t>
  </si>
  <si>
    <t>% DOCUMENTOS  SOBRE CUIDADOS  Y TRATAMIENTO</t>
  </si>
  <si>
    <t>DOCUMENTOS TERMINADOS</t>
  </si>
  <si>
    <t>DOCUMENTOS  GENERADOS</t>
  </si>
  <si>
    <t>% CAPACITACIONES PROTOCOLO DE AISLAMIENTO</t>
  </si>
  <si>
    <t>%  INDICADORES  MAPA DE  RIESGO SOBRE AISLAMIENTO</t>
  </si>
  <si>
    <t>%  DOCUMENTOS DE AYUDAS  DIAGNOSTICAS</t>
  </si>
  <si>
    <t>NUERO TOTAL DEPACIENTES  ENCUESTADOS</t>
  </si>
  <si>
    <t>NUMERO PTESDE SATISFECHOS  CON LA ENTREGA DE INFORMACIÓN</t>
  </si>
  <si>
    <t xml:space="preserve">NUMERO PTESDE SATISFECHOS  CON LA ENTREGA DE INFORMACIÓN </t>
  </si>
  <si>
    <t>% DE SATISFACCIÓN  SOBRE  LA ENTREGADE INFORMACIÓN X MEDICO</t>
  </si>
  <si>
    <t>Número de H.C auditadas con 80% de puntaje/Número de H.C auditadas</t>
  </si>
  <si>
    <t>% CAPACITACIONES SOBRE  PROCESO DE REFERENCIA  Y CONTRAREFERENCIA PAR A MEDICOS Y ESPECIALISTAS</t>
  </si>
  <si>
    <t xml:space="preserve">NUMERO DE MEDICOS CAPACITADOS </t>
  </si>
  <si>
    <t xml:space="preserve">NUMERO DE MEDICOS  A CAPACITAR </t>
  </si>
  <si>
    <t>% DE  ADECUADO DILIGENCIAMIENT DE LA REMISIÓN</t>
  </si>
  <si>
    <t>NUMERO DE  REMIRIONES  EREALIZADAS</t>
  </si>
  <si>
    <t>NUMERO DE DOCUMENTOS TERMINADOS  Y APROBADOS</t>
  </si>
  <si>
    <t>NUMERO DE DOCUMENTOS  GENERADOS</t>
  </si>
  <si>
    <t>% DE  EVENTOS ADVERSOS  GESTIONADOS</t>
  </si>
  <si>
    <t>NUMERO DE EVENTOS ADVERSOS  GESTIONADOS</t>
  </si>
  <si>
    <t>NUMERO DE  EVENTO ADVERSOS DETECTADOS</t>
  </si>
  <si>
    <t>CALIDAD DE LA ALIMENTACIÓN</t>
  </si>
  <si>
    <t>Número de ayudas diagnosticas erradas/Número de ayudas  realizadas</t>
  </si>
  <si>
    <t>0.1</t>
  </si>
  <si>
    <t>0.1%</t>
  </si>
  <si>
    <t>CONSOLIDADO INDICADORES DE GESTION</t>
  </si>
  <si>
    <t>IPS CLINICA SAN RAFAEL</t>
  </si>
  <si>
    <t>PROMEDIO ESTANCIA</t>
  </si>
  <si>
    <t>ESTADÍSTICA REPORTADA</t>
  </si>
  <si>
    <t>PORCENTAJE DE CUMPLIMIENTO</t>
  </si>
  <si>
    <t>PORCENTAJE OCUPACIONAL</t>
  </si>
  <si>
    <t>HOSPITALIZACION &gt; 5 DIAS</t>
  </si>
  <si>
    <t>REINGRESO</t>
  </si>
  <si>
    <t>% EVENTOS ADVERSOS</t>
  </si>
  <si>
    <t>% INFECCIONES</t>
  </si>
  <si>
    <t>% EVENTOS ADVERSOS GESTIONADOS</t>
  </si>
  <si>
    <t>TASA MORTALIDAD (Tasa x 1000)</t>
  </si>
  <si>
    <t>OPORTUNIDAD CITA ASIGNADA</t>
  </si>
  <si>
    <t>PRODUCTIVIDAD</t>
  </si>
  <si>
    <t>% CUMPLIMIENTO DE LA PROGRAMACION</t>
  </si>
  <si>
    <t>% CANCELACION</t>
  </si>
  <si>
    <t>UNIDAD DE CUIDADO INTENSIVO</t>
  </si>
  <si>
    <t>PRESENTACIÓN DE EJECUCIÓN DE PLAN DE ACTIVIDADES MENSUAL</t>
  </si>
  <si>
    <t>CUMPLIMIENTO DE METAS EN LOS OBJETIVOS POR ÁREA</t>
  </si>
  <si>
    <t>Número de consultas no atendidas por  falta     documentación/Número total de consultas realizadas el el periodo *100</t>
  </si>
  <si>
    <t>% De satisfaccion del  usuario encuesta oportunidad/numero de encuestados</t>
  </si>
  <si>
    <t>Numero de pacientes satisfechos  con la  entrega de la  informacion / numetro de pacientes  encuestados</t>
  </si>
  <si>
    <t xml:space="preserve">Número de agendas canceladas/ Número de pacientes atendidos </t>
  </si>
  <si>
    <t>NUMERO DE PLANES DE MEJORA GENERADOS</t>
  </si>
  <si>
    <t>NUMERO DE PLANES  GENERADOS</t>
  </si>
  <si>
    <t>% DOCUMENTACION PROCESO DE INFORMACIÓN AL USUARIO</t>
  </si>
  <si>
    <t>O</t>
  </si>
  <si>
    <t>%  CUMPLIMIENTO INDICADOR DE EVENTOS ADVERSOS</t>
  </si>
  <si>
    <t xml:space="preserve">NUMERO DE EVENTOS ADVERSOS </t>
  </si>
  <si>
    <t>% DOCUMENTOS DE  SEGUIMIENTO  DE  EGRESO DEL PACIENTE</t>
  </si>
  <si>
    <t xml:space="preserve"> </t>
  </si>
  <si>
    <t>NUMERO DE DIAS SIN  OPORTUNIDAD EN  AYUDAS  DX  DE IMÁGENES</t>
  </si>
  <si>
    <t xml:space="preserve">NUMERO DE  COLABORADORES   CAPACITADOS </t>
  </si>
  <si>
    <t>NUMERO DE HC  EVALUADAS</t>
  </si>
  <si>
    <t>%</t>
  </si>
  <si>
    <t xml:space="preserve">NUMERO DE  HORAS  DESDE LA  SOLICITUD DE LA ayuda dx </t>
  </si>
  <si>
    <t>HOSPITALIZACION</t>
  </si>
  <si>
    <t>DESCRIPCIÓN</t>
  </si>
  <si>
    <t>Enero</t>
  </si>
  <si>
    <t>Febrero</t>
  </si>
  <si>
    <t>Marzo</t>
  </si>
  <si>
    <t>Abril</t>
  </si>
  <si>
    <t>Mayo</t>
  </si>
  <si>
    <t>Junio</t>
  </si>
  <si>
    <t>Julio</t>
  </si>
  <si>
    <t>Agosto</t>
  </si>
  <si>
    <t>Septiembre</t>
  </si>
  <si>
    <t>Octubre</t>
  </si>
  <si>
    <t>Noviembre</t>
  </si>
  <si>
    <t>Diciembre</t>
  </si>
  <si>
    <t>Total</t>
  </si>
  <si>
    <t xml:space="preserve">TOTAL ADECUACIONES </t>
  </si>
  <si>
    <t>EJECUCIÓN PRESUPUESTAL</t>
  </si>
  <si>
    <t>TOTAL  ACTIVOS FIJOS</t>
  </si>
  <si>
    <t>TOTAL SUMINISTROS</t>
  </si>
  <si>
    <t>TOTAL NÓMINA</t>
  </si>
  <si>
    <t>TOTAL GASTOS GENERALES</t>
  </si>
  <si>
    <t>TOTAL INGRESOS</t>
  </si>
  <si>
    <t>TOTAL  P Y G HOSPITALIZACIÓN</t>
  </si>
  <si>
    <t>TOTAL COSTOS Y GASTOS</t>
  </si>
  <si>
    <t>numero de  caidas en el servicio de  ce/numero de pacietnes  atendidos e  el periodo *100</t>
  </si>
  <si>
    <t>NUMEROD E  USUARIOS  ENCUESTADOS</t>
  </si>
  <si>
    <t>NUMERO DE HC  EVALUADAS  CON DILIGECNIAMIENTO DE DYD</t>
  </si>
  <si>
    <t>NUMERO DE  ACTIVIDADES  CUMPLIDAS</t>
  </si>
  <si>
    <t>%  INDICADORES  MAPA DE  RIESGO</t>
  </si>
  <si>
    <t xml:space="preserve">ENERO  </t>
  </si>
  <si>
    <t xml:space="preserve">FEBRERO  </t>
  </si>
  <si>
    <t xml:space="preserve">Horas de visita </t>
  </si>
  <si>
    <t xml:space="preserve">Claridad y veracidad de la información recibida por personal de enfermería </t>
  </si>
  <si>
    <t xml:space="preserve">Información suministrada por los médicos y especialistas acerca de su diagnostico y tratamiento </t>
  </si>
  <si>
    <t>Amabilidad y disposición del grupo de apoyo (enfermeras, auxiliares de enfermería, terapeutas)</t>
  </si>
  <si>
    <t>Trato por parte del personal medico</t>
  </si>
  <si>
    <t>Calidad de la alimentación</t>
  </si>
  <si>
    <t xml:space="preserve">Información sobre  sus derechos y deberes </t>
  </si>
  <si>
    <t>Explicación sobre su seguridad del paciente</t>
  </si>
  <si>
    <t xml:space="preserve">Explicación del consentimiento informado </t>
  </si>
  <si>
    <t>%  EVENTOS ADVERSOS</t>
  </si>
  <si>
    <t>ENCUESTA DE SATISFACCIÓN</t>
  </si>
  <si>
    <t xml:space="preserve">NUMERO DE  PERSONAS QUE ASISTIERON </t>
  </si>
  <si>
    <t>NUMERO DE TOTAL DE PERSONAS</t>
  </si>
  <si>
    <t xml:space="preserve">NUMERO DE PACIENTES  CON IDENTIFICACIÓN DEL RIESGO EN EL SERVICIO </t>
  </si>
  <si>
    <t>1.458.156</t>
  </si>
  <si>
    <t>29.862.196</t>
  </si>
  <si>
    <t>65.455.333</t>
  </si>
  <si>
    <t>121.689.438</t>
  </si>
  <si>
    <t>79.076.865</t>
  </si>
  <si>
    <t>Número de pacientes sin demanda insatisfecha/Número de egresos</t>
  </si>
  <si>
    <t>Número de pacientes admitidos/Número de hospitalizaciones solicitadas</t>
  </si>
  <si>
    <t>Numero de casos no identificados de víctimas de maltrato infantil, abuso sexual o violencia intrafamiliar/ Total  de egresos</t>
  </si>
  <si>
    <t>Numero de pacientes  sin  escaras  /Número de total de egresos</t>
  </si>
  <si>
    <t xml:space="preserve">Número de laboratorios NO errados/Número de laboratorios tomados </t>
  </si>
  <si>
    <t>Números de personas satisfechas en la  entrega de derechos y deberes/Número total de encuestas realizadas</t>
  </si>
  <si>
    <t xml:space="preserve">Número de pacientes satisfechos con la información de la enfermera/Número total de encuestas realizadas </t>
  </si>
  <si>
    <t xml:space="preserve">Número de pacientes adecuada preparados/Número de pacientes programados </t>
  </si>
  <si>
    <t>Número de equipos no estraviados/Número de equipos en el servicio</t>
  </si>
  <si>
    <t>Numero de pacientes  sin escaras  /Número total de egresos</t>
  </si>
  <si>
    <t>Número de ayudas diagnosticas no alteradas analizadas/Número de total de ayudas reportadas</t>
  </si>
  <si>
    <t xml:space="preserve">Número de lista de chequeo  adecuadamente diligenciados/Número de pacientes auditados  </t>
  </si>
  <si>
    <t>RELACIONADOS  CON MEDICAMENTOS</t>
  </si>
  <si>
    <t xml:space="preserve">Número de pacientes adecuadamente remitidos/Número de pacientes admitidos oportunamente </t>
  </si>
  <si>
    <t>Número pacientes con infecciones nosocomiales/Número de egresos</t>
  </si>
  <si>
    <t>53.760.246</t>
  </si>
  <si>
    <t>112.526.159</t>
  </si>
  <si>
    <t>90.202.530</t>
  </si>
  <si>
    <t>130.893.325</t>
  </si>
  <si>
    <t>PERDIDA DE PERTENENCIAS</t>
  </si>
  <si>
    <t>40.040.069</t>
  </si>
  <si>
    <t>90.023.959</t>
  </si>
  <si>
    <t>55.294.628</t>
  </si>
  <si>
    <t>151.410.000</t>
  </si>
  <si>
    <t>69.996.287</t>
  </si>
  <si>
    <t>67.433.499</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</si>
</sst>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44" formatCode="_(&quot;$&quot;\ * #,##0.00_);_(&quot;$&quot;\ * \(#,##0.00\);_(&quot;$&quot;\ * &quot;-&quot;??_);_(@_)"/>
    <numFmt numFmtId="43" formatCode="_(* #,##0.00_);_(* \(#,##0.00\);_(* &quot;-&quot;??_);_(@_)"/>
    <numFmt numFmtId="164" formatCode="0.0%"/>
    <numFmt numFmtId="165" formatCode="0.0"/>
    <numFmt numFmtId="166" formatCode="_(&quot;$&quot;\ * #,##0_);_(&quot;$&quot;\ * \(#,##0\);_(&quot;$&quot;\ * &quot;-&quot;??_);_(@_)"/>
    <numFmt numFmtId="167" formatCode="_ * #,##0_ ;_ * \-#,##0_ ;_ * &quot;-&quot;??_ ;_ @_ "/>
    <numFmt numFmtId="168" formatCode="_-* #,##0\ _€_-;\-* #,##0\ _€_-;_-* &quot;-&quot;??\ _€_-;_-@_-"/>
    <numFmt numFmtId="169" formatCode="_([$$-240A]\ * #,##0.00_);_([$$-240A]\ * \(#,##0.00\);_([$$-240A]\ * &quot;-&quot;??_);_(@_)"/>
  </numFmts>
  <fonts count="48">
    <font>
      <sz val="12"/>
      <color theme="1"/>
      <name val="Calibri"/>
      <family val="2"/>
      <charset val="128"/>
      <scheme val="minor"/>
    </font>
    <font>
      <sz val="12"/>
      <color theme="1"/>
      <name val="Calibri"/>
      <family val="2"/>
      <charset val="128"/>
      <scheme val="minor"/>
    </font>
    <font>
      <sz val="12"/>
      <color rgb="FF3F3F76"/>
      <name val="Calibri"/>
      <family val="2"/>
      <charset val="128"/>
      <scheme val="minor"/>
    </font>
    <font>
      <b/>
      <sz val="12"/>
      <color theme="1"/>
      <name val="Calibri"/>
      <family val="2"/>
      <charset val="128"/>
      <scheme val="minor"/>
    </font>
    <font>
      <b/>
      <sz val="11"/>
      <color theme="1"/>
      <name val="Calibri"/>
      <family val="2"/>
      <scheme val="minor"/>
    </font>
    <font>
      <b/>
      <sz val="11"/>
      <color indexed="8"/>
      <name val="Calibri"/>
      <family val="2"/>
    </font>
    <font>
      <b/>
      <sz val="12"/>
      <color indexed="8"/>
      <name val="Calibri"/>
      <family val="2"/>
    </font>
    <font>
      <b/>
      <sz val="36"/>
      <color theme="0"/>
      <name val="Calibri"/>
      <family val="2"/>
      <scheme val="minor"/>
    </font>
    <font>
      <b/>
      <sz val="26"/>
      <color indexed="8"/>
      <name val="Calibri"/>
      <family val="2"/>
    </font>
    <font>
      <sz val="11"/>
      <color theme="8" tint="-0.499984740745262"/>
      <name val="Calibri"/>
      <family val="2"/>
      <scheme val="minor"/>
    </font>
    <font>
      <sz val="11"/>
      <color rgb="FF215967"/>
      <name val="Calibri"/>
      <family val="2"/>
      <scheme val="minor"/>
    </font>
    <font>
      <sz val="11"/>
      <color theme="1"/>
      <name val="Calibri"/>
      <family val="2"/>
      <scheme val="minor"/>
    </font>
    <font>
      <sz val="12"/>
      <name val="Calibri"/>
      <family val="2"/>
      <scheme val="minor"/>
    </font>
    <font>
      <sz val="11"/>
      <name val="Calibri"/>
      <family val="2"/>
      <scheme val="minor"/>
    </font>
    <font>
      <b/>
      <sz val="11"/>
      <color theme="0"/>
      <name val="Calibri"/>
      <family val="2"/>
      <scheme val="minor"/>
    </font>
    <font>
      <b/>
      <sz val="9"/>
      <color indexed="81"/>
      <name val="Calibri"/>
      <family val="2"/>
    </font>
    <font>
      <sz val="9"/>
      <color indexed="81"/>
      <name val="Calibri"/>
      <family val="2"/>
    </font>
    <font>
      <b/>
      <sz val="9"/>
      <color indexed="81"/>
      <name val="Tahoma"/>
      <family val="2"/>
    </font>
    <font>
      <sz val="9"/>
      <color indexed="81"/>
      <name val="Tahoma"/>
      <family val="2"/>
    </font>
    <font>
      <b/>
      <sz val="28"/>
      <color theme="1"/>
      <name val="Calibri"/>
      <family val="2"/>
      <scheme val="minor"/>
    </font>
    <font>
      <b/>
      <sz val="22"/>
      <color theme="1"/>
      <name val="Calibri"/>
      <family val="2"/>
      <scheme val="minor"/>
    </font>
    <font>
      <b/>
      <sz val="14"/>
      <color theme="1"/>
      <name val="Calibri"/>
      <family val="2"/>
      <scheme val="minor"/>
    </font>
    <font>
      <b/>
      <sz val="12"/>
      <color theme="1"/>
      <name val="Calibri"/>
      <family val="2"/>
      <scheme val="minor"/>
    </font>
    <font>
      <sz val="10"/>
      <color theme="1"/>
      <name val="Calibri"/>
      <family val="2"/>
      <scheme val="minor"/>
    </font>
    <font>
      <b/>
      <sz val="10"/>
      <color theme="1"/>
      <name val="Calibri"/>
      <family val="2"/>
      <scheme val="minor"/>
    </font>
    <font>
      <b/>
      <sz val="14"/>
      <color theme="0"/>
      <name val="Calibri"/>
      <family val="2"/>
      <scheme val="minor"/>
    </font>
    <font>
      <b/>
      <sz val="28"/>
      <color theme="0"/>
      <name val="Calibri"/>
      <family val="2"/>
      <scheme val="minor"/>
    </font>
    <font>
      <b/>
      <sz val="12"/>
      <color theme="0"/>
      <name val="Calibri"/>
      <family val="2"/>
      <scheme val="minor"/>
    </font>
    <font>
      <b/>
      <sz val="20"/>
      <color indexed="8"/>
      <name val="Calibri"/>
      <family val="2"/>
    </font>
    <font>
      <u/>
      <sz val="11"/>
      <color indexed="12"/>
      <name val="Calibri"/>
      <family val="2"/>
    </font>
    <font>
      <b/>
      <u/>
      <sz val="24"/>
      <color theme="1"/>
      <name val="Calibri"/>
      <family val="2"/>
    </font>
    <font>
      <b/>
      <sz val="11"/>
      <color indexed="60"/>
      <name val="Calibri"/>
      <family val="2"/>
    </font>
    <font>
      <sz val="11"/>
      <color theme="5" tint="-0.249977111117893"/>
      <name val="Calibri"/>
      <family val="2"/>
      <scheme val="minor"/>
    </font>
    <font>
      <sz val="11"/>
      <color indexed="60"/>
      <name val="Calibri"/>
      <family val="2"/>
    </font>
    <font>
      <sz val="11"/>
      <color indexed="8"/>
      <name val="Calibri"/>
      <family val="2"/>
    </font>
    <font>
      <b/>
      <u/>
      <sz val="11"/>
      <name val="Calibri"/>
      <family val="2"/>
    </font>
    <font>
      <b/>
      <sz val="10"/>
      <name val="Arial"/>
      <family val="2"/>
    </font>
    <font>
      <b/>
      <sz val="11"/>
      <color indexed="10"/>
      <name val="Arial"/>
      <family val="2"/>
    </font>
    <font>
      <b/>
      <sz val="11"/>
      <name val="Calibri"/>
      <family val="2"/>
      <scheme val="minor"/>
    </font>
    <font>
      <b/>
      <sz val="11"/>
      <color indexed="18"/>
      <name val="Arial"/>
      <family val="2"/>
    </font>
    <font>
      <b/>
      <sz val="28"/>
      <color indexed="8"/>
      <name val="Calibri"/>
      <family val="2"/>
    </font>
    <font>
      <sz val="10"/>
      <name val="Arial"/>
      <family val="2"/>
    </font>
    <font>
      <sz val="8"/>
      <color theme="1"/>
      <name val="Calibri"/>
      <family val="2"/>
      <charset val="128"/>
      <scheme val="minor"/>
    </font>
    <font>
      <sz val="8"/>
      <name val="Arial"/>
      <family val="2"/>
    </font>
    <font>
      <sz val="8"/>
      <color theme="1"/>
      <name val="Calibri"/>
      <family val="2"/>
      <scheme val="minor"/>
    </font>
    <font>
      <sz val="8"/>
      <name val="Calibri"/>
      <family val="2"/>
      <scheme val="minor"/>
    </font>
    <font>
      <sz val="8"/>
      <name val="Calibri"/>
      <family val="2"/>
      <charset val="128"/>
      <scheme val="minor"/>
    </font>
    <font>
      <sz val="11"/>
      <color theme="1"/>
      <name val="Calibri"/>
      <family val="2"/>
      <charset val="128"/>
      <scheme val="minor"/>
    </font>
  </fonts>
  <fills count="59">
    <fill>
      <patternFill patternType="none"/>
    </fill>
    <fill>
      <patternFill patternType="gray125"/>
    </fill>
    <fill>
      <patternFill patternType="solid">
        <fgColor rgb="FFFFCC99"/>
      </patternFill>
    </fill>
    <fill>
      <patternFill patternType="solid">
        <fgColor theme="8" tint="-0.249977111117893"/>
        <bgColor indexed="64"/>
      </patternFill>
    </fill>
    <fill>
      <patternFill patternType="solid">
        <fgColor theme="7" tint="-0.499984740745262"/>
        <bgColor indexed="64"/>
      </patternFill>
    </fill>
    <fill>
      <patternFill patternType="solid">
        <fgColor theme="7" tint="0.59999389629810485"/>
        <bgColor indexed="64"/>
      </patternFill>
    </fill>
    <fill>
      <patternFill patternType="solid">
        <fgColor theme="6" tint="0.79998168889431442"/>
        <bgColor indexed="64"/>
      </patternFill>
    </fill>
    <fill>
      <patternFill patternType="solid">
        <fgColor theme="7" tint="0.39997558519241921"/>
        <bgColor indexed="64"/>
      </patternFill>
    </fill>
    <fill>
      <patternFill patternType="solid">
        <fgColor rgb="FFB1A0C7"/>
        <bgColor rgb="FF000000"/>
      </patternFill>
    </fill>
    <fill>
      <patternFill patternType="solid">
        <fgColor theme="8" tint="0.39997558519241921"/>
        <bgColor indexed="64"/>
      </patternFill>
    </fill>
    <fill>
      <patternFill patternType="solid">
        <fgColor theme="7" tint="0.79998168889431442"/>
        <bgColor indexed="64"/>
      </patternFill>
    </fill>
    <fill>
      <patternFill patternType="solid">
        <fgColor rgb="FFE4DFEC"/>
        <bgColor rgb="FF000000"/>
      </patternFill>
    </fill>
    <fill>
      <patternFill patternType="solid">
        <fgColor theme="7" tint="0.79998168889431442"/>
        <bgColor rgb="FF000000"/>
      </patternFill>
    </fill>
    <fill>
      <patternFill patternType="solid">
        <fgColor theme="8" tint="0.79998168889431442"/>
        <bgColor indexed="64"/>
      </patternFill>
    </fill>
    <fill>
      <patternFill patternType="solid">
        <fgColor theme="7" tint="0.39997558519241921"/>
        <bgColor rgb="FF000000"/>
      </patternFill>
    </fill>
    <fill>
      <patternFill patternType="solid">
        <fgColor theme="0" tint="-4.9989318521683403E-2"/>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2" tint="-9.9978637043366805E-2"/>
        <bgColor indexed="64"/>
      </patternFill>
    </fill>
    <fill>
      <patternFill patternType="solid">
        <fgColor theme="0" tint="-0.249977111117893"/>
        <bgColor indexed="64"/>
      </patternFill>
    </fill>
    <fill>
      <patternFill patternType="solid">
        <fgColor rgb="FFCEFEEC"/>
        <bgColor indexed="64"/>
      </patternFill>
    </fill>
    <fill>
      <patternFill patternType="solid">
        <fgColor rgb="FFB6E0E2"/>
        <bgColor indexed="64"/>
      </patternFill>
    </fill>
    <fill>
      <patternFill patternType="solid">
        <fgColor rgb="FFDED9E3"/>
        <bgColor indexed="64"/>
      </patternFill>
    </fill>
    <fill>
      <patternFill patternType="solid">
        <fgColor rgb="FFFFCCCC"/>
        <bgColor indexed="64"/>
      </patternFill>
    </fill>
    <fill>
      <patternFill patternType="solid">
        <fgColor rgb="FFCCECFF"/>
        <bgColor indexed="64"/>
      </patternFill>
    </fill>
    <fill>
      <patternFill patternType="solid">
        <fgColor theme="0" tint="-0.14999847407452621"/>
        <bgColor indexed="64"/>
      </patternFill>
    </fill>
    <fill>
      <patternFill patternType="solid">
        <fgColor rgb="FFDDDDDD"/>
        <bgColor indexed="64"/>
      </patternFill>
    </fill>
    <fill>
      <patternFill patternType="solid">
        <fgColor theme="6" tint="0.59999389629810485"/>
        <bgColor indexed="64"/>
      </patternFill>
    </fill>
    <fill>
      <patternFill patternType="solid">
        <fgColor theme="4" tint="0.59999389629810485"/>
        <bgColor indexed="64"/>
      </patternFill>
    </fill>
    <fill>
      <patternFill patternType="solid">
        <fgColor rgb="FFE4F4FF"/>
        <bgColor indexed="64"/>
      </patternFill>
    </fill>
    <fill>
      <patternFill patternType="solid">
        <fgColor rgb="FFA9C6D2"/>
        <bgColor indexed="64"/>
      </patternFill>
    </fill>
    <fill>
      <patternFill patternType="solid">
        <fgColor rgb="FFFFFFCC"/>
        <bgColor indexed="64"/>
      </patternFill>
    </fill>
    <fill>
      <patternFill patternType="solid">
        <fgColor theme="7" tint="-0.249977111117893"/>
        <bgColor indexed="64"/>
      </patternFill>
    </fill>
    <fill>
      <patternFill patternType="solid">
        <fgColor rgb="FFF9FFCD"/>
        <bgColor indexed="64"/>
      </patternFill>
    </fill>
    <fill>
      <patternFill patternType="solid">
        <fgColor rgb="FFC1DD9F"/>
        <bgColor indexed="64"/>
      </patternFill>
    </fill>
    <fill>
      <patternFill patternType="solid">
        <fgColor theme="8" tint="0.59999389629810485"/>
        <bgColor indexed="64"/>
      </patternFill>
    </fill>
    <fill>
      <patternFill patternType="solid">
        <fgColor theme="3" tint="0.79998168889431442"/>
        <bgColor indexed="64"/>
      </patternFill>
    </fill>
    <fill>
      <patternFill patternType="solid">
        <fgColor theme="3" tint="0.59999389629810485"/>
        <bgColor indexed="64"/>
      </patternFill>
    </fill>
    <fill>
      <patternFill patternType="solid">
        <fgColor theme="5" tint="0.59999389629810485"/>
        <bgColor indexed="64"/>
      </patternFill>
    </fill>
    <fill>
      <patternFill patternType="solid">
        <fgColor theme="2" tint="-0.249977111117893"/>
        <bgColor indexed="64"/>
      </patternFill>
    </fill>
    <fill>
      <patternFill patternType="solid">
        <fgColor rgb="FFCCFFFF"/>
        <bgColor indexed="64"/>
      </patternFill>
    </fill>
    <fill>
      <patternFill patternType="solid">
        <fgColor rgb="FFB7E1E3"/>
        <bgColor indexed="64"/>
      </patternFill>
    </fill>
    <fill>
      <patternFill patternType="solid">
        <fgColor rgb="FFDEE399"/>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theme="3" tint="-0.499984740745262"/>
        <bgColor indexed="64"/>
      </patternFill>
    </fill>
    <fill>
      <patternFill patternType="solid">
        <fgColor theme="0"/>
        <bgColor indexed="64"/>
      </patternFill>
    </fill>
    <fill>
      <patternFill patternType="solid">
        <fgColor theme="3" tint="-0.249977111117893"/>
        <bgColor indexed="64"/>
      </patternFill>
    </fill>
    <fill>
      <patternFill patternType="solid">
        <fgColor theme="5" tint="-0.249977111117893"/>
        <bgColor indexed="64"/>
      </patternFill>
    </fill>
    <fill>
      <patternFill patternType="solid">
        <fgColor theme="5" tint="0.39997558519241921"/>
        <bgColor indexed="64"/>
      </patternFill>
    </fill>
    <fill>
      <patternFill patternType="solid">
        <fgColor theme="5" tint="-0.499984740745262"/>
        <bgColor indexed="64"/>
      </patternFill>
    </fill>
    <fill>
      <patternFill patternType="solid">
        <fgColor rgb="FFFFFF00"/>
        <bgColor indexed="64"/>
      </patternFill>
    </fill>
    <fill>
      <patternFill patternType="solid">
        <fgColor indexed="22"/>
        <bgColor indexed="64"/>
      </patternFill>
    </fill>
    <fill>
      <patternFill patternType="solid">
        <fgColor rgb="FF80FCCD"/>
        <bgColor indexed="64"/>
      </patternFill>
    </fill>
    <fill>
      <patternFill patternType="solid">
        <fgColor theme="0" tint="-0.34998626667073579"/>
        <bgColor indexed="64"/>
      </patternFill>
    </fill>
    <fill>
      <patternFill patternType="solid">
        <fgColor rgb="FFFF0000"/>
        <bgColor indexed="64"/>
      </patternFill>
    </fill>
    <fill>
      <patternFill patternType="solid">
        <fgColor rgb="FFFCF6AA"/>
        <bgColor indexed="64"/>
      </patternFill>
    </fill>
    <fill>
      <patternFill patternType="solid">
        <fgColor rgb="FF3BFBB2"/>
        <bgColor indexed="64"/>
      </patternFill>
    </fill>
    <fill>
      <patternFill patternType="solid">
        <fgColor rgb="FFDAEEF3"/>
        <bgColor indexed="64"/>
      </patternFill>
    </fill>
  </fills>
  <borders count="76">
    <border>
      <left/>
      <right/>
      <top/>
      <bottom/>
      <diagonal/>
    </border>
    <border>
      <left style="thin">
        <color rgb="FF7F7F7F"/>
      </left>
      <right style="thin">
        <color rgb="FF7F7F7F"/>
      </right>
      <top style="thin">
        <color rgb="FF7F7F7F"/>
      </top>
      <bottom style="thin">
        <color rgb="FF7F7F7F"/>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diagonal/>
    </border>
    <border>
      <left/>
      <right style="medium">
        <color auto="1"/>
      </right>
      <top style="medium">
        <color auto="1"/>
      </top>
      <bottom/>
      <diagonal/>
    </border>
    <border>
      <left/>
      <right/>
      <top style="medium">
        <color auto="1"/>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right style="thin">
        <color auto="1"/>
      </right>
      <top style="medium">
        <color auto="1"/>
      </top>
      <bottom style="thin">
        <color auto="1"/>
      </bottom>
      <diagonal/>
    </border>
    <border>
      <left/>
      <right style="medium">
        <color auto="1"/>
      </right>
      <top/>
      <bottom style="thin">
        <color auto="1"/>
      </bottom>
      <diagonal/>
    </border>
    <border>
      <left style="medium">
        <color auto="1"/>
      </left>
      <right style="medium">
        <color auto="1"/>
      </right>
      <top/>
      <bottom/>
      <diagonal/>
    </border>
    <border>
      <left/>
      <right style="medium">
        <color auto="1"/>
      </right>
      <top/>
      <bottom/>
      <diagonal/>
    </border>
    <border>
      <left style="medium">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right style="medium">
        <color auto="1"/>
      </right>
      <top/>
      <bottom style="medium">
        <color auto="1"/>
      </bottom>
      <diagonal/>
    </border>
    <border>
      <left style="medium">
        <color auto="1"/>
      </left>
      <right style="medium">
        <color auto="1"/>
      </right>
      <top/>
      <bottom style="medium">
        <color auto="1"/>
      </bottom>
      <diagonal/>
    </border>
    <border>
      <left style="medium">
        <color auto="1"/>
      </left>
      <right style="thin">
        <color auto="1"/>
      </right>
      <top style="thin">
        <color auto="1"/>
      </top>
      <bottom style="medium">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medium">
        <color auto="1"/>
      </top>
      <bottom/>
      <diagonal/>
    </border>
    <border>
      <left style="medium">
        <color auto="1"/>
      </left>
      <right/>
      <top/>
      <bottom/>
      <diagonal/>
    </border>
    <border>
      <left style="medium">
        <color auto="1"/>
      </left>
      <right style="thin">
        <color auto="1"/>
      </right>
      <top/>
      <bottom style="thin">
        <color auto="1"/>
      </bottom>
      <diagonal/>
    </border>
    <border>
      <left/>
      <right style="thin">
        <color auto="1"/>
      </right>
      <top/>
      <bottom style="thin">
        <color auto="1"/>
      </bottom>
      <diagonal/>
    </border>
    <border>
      <left style="medium">
        <color auto="1"/>
      </left>
      <right style="thin">
        <color auto="1"/>
      </right>
      <top style="thin">
        <color auto="1"/>
      </top>
      <bottom/>
      <diagonal/>
    </border>
    <border>
      <left style="thin">
        <color auto="1"/>
      </left>
      <right style="thin">
        <color auto="1"/>
      </right>
      <top/>
      <bottom/>
      <diagonal/>
    </border>
    <border>
      <left style="thin">
        <color auto="1"/>
      </left>
      <right style="medium">
        <color auto="1"/>
      </right>
      <top/>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thin">
        <color auto="1"/>
      </left>
      <right/>
      <top style="medium">
        <color auto="1"/>
      </top>
      <bottom/>
      <diagonal/>
    </border>
    <border>
      <left style="thin">
        <color auto="1"/>
      </left>
      <right/>
      <top/>
      <bottom/>
      <diagonal/>
    </border>
    <border>
      <left style="medium">
        <color auto="1"/>
      </left>
      <right style="thin">
        <color auto="1"/>
      </right>
      <top/>
      <bottom/>
      <diagonal/>
    </border>
    <border>
      <left style="thin">
        <color auto="1"/>
      </left>
      <right/>
      <top/>
      <bottom style="medium">
        <color auto="1"/>
      </bottom>
      <diagonal/>
    </border>
    <border>
      <left style="medium">
        <color auto="1"/>
      </left>
      <right style="thin">
        <color auto="1"/>
      </right>
      <top/>
      <bottom style="medium">
        <color auto="1"/>
      </bottom>
      <diagonal/>
    </border>
    <border>
      <left/>
      <right/>
      <top/>
      <bottom style="medium">
        <color auto="1"/>
      </bottom>
      <diagonal/>
    </border>
    <border>
      <left/>
      <right style="thin">
        <color auto="1"/>
      </right>
      <top style="medium">
        <color auto="1"/>
      </top>
      <bottom/>
      <diagonal/>
    </border>
    <border>
      <left style="thin">
        <color auto="1"/>
      </left>
      <right style="thin">
        <color auto="1"/>
      </right>
      <top style="medium">
        <color auto="1"/>
      </top>
      <bottom/>
      <diagonal/>
    </border>
    <border>
      <left/>
      <right style="medium">
        <color auto="1"/>
      </right>
      <top style="medium">
        <color auto="1"/>
      </top>
      <bottom style="thin">
        <color rgb="FF7F7F7F"/>
      </bottom>
      <diagonal/>
    </border>
    <border>
      <left/>
      <right style="medium">
        <color auto="1"/>
      </right>
      <top style="thin">
        <color rgb="FF7F7F7F"/>
      </top>
      <bottom style="thin">
        <color rgb="FF7F7F7F"/>
      </bottom>
      <diagonal/>
    </border>
    <border>
      <left style="medium">
        <color auto="1"/>
      </left>
      <right/>
      <top/>
      <bottom style="medium">
        <color auto="1"/>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
      <left/>
      <right style="medium">
        <color auto="1"/>
      </right>
      <top style="thin">
        <color rgb="FF7F7F7F"/>
      </top>
      <bottom style="medium">
        <color auto="1"/>
      </bottom>
      <diagonal/>
    </border>
    <border>
      <left style="thin">
        <color auto="1"/>
      </left>
      <right/>
      <top style="medium">
        <color auto="1"/>
      </top>
      <bottom style="thin">
        <color auto="1"/>
      </bottom>
      <diagonal/>
    </border>
    <border>
      <left style="thin">
        <color auto="1"/>
      </left>
      <right/>
      <top style="thin">
        <color auto="1"/>
      </top>
      <bottom style="thin">
        <color auto="1"/>
      </bottom>
      <diagonal/>
    </border>
    <border>
      <left style="thin">
        <color auto="1"/>
      </left>
      <right/>
      <top style="thin">
        <color auto="1"/>
      </top>
      <bottom style="medium">
        <color auto="1"/>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thin">
        <color auto="1"/>
      </bottom>
      <diagonal/>
    </border>
    <border>
      <left/>
      <right style="medium">
        <color auto="1"/>
      </right>
      <top style="thin">
        <color auto="1"/>
      </top>
      <bottom/>
      <diagonal/>
    </border>
    <border>
      <left style="medium">
        <color auto="1"/>
      </left>
      <right/>
      <top style="thin">
        <color auto="1"/>
      </top>
      <bottom style="medium">
        <color auto="1"/>
      </bottom>
      <diagonal/>
    </border>
    <border>
      <left/>
      <right style="thin">
        <color auto="1"/>
      </right>
      <top/>
      <bottom/>
      <diagonal/>
    </border>
    <border>
      <left style="medium">
        <color auto="1"/>
      </left>
      <right style="thin">
        <color auto="1"/>
      </right>
      <top style="medium">
        <color auto="1"/>
      </top>
      <bottom style="medium">
        <color auto="1"/>
      </bottom>
      <diagonal/>
    </border>
    <border>
      <left style="medium">
        <color indexed="64"/>
      </left>
      <right style="medium">
        <color indexed="64"/>
      </right>
      <top style="medium">
        <color indexed="64"/>
      </top>
      <bottom style="thin">
        <color auto="1"/>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style="thin">
        <color auto="1"/>
      </top>
      <bottom style="medium">
        <color indexed="64"/>
      </bottom>
      <diagonal/>
    </border>
    <border>
      <left style="thin">
        <color auto="1"/>
      </left>
      <right/>
      <top style="medium">
        <color indexed="64"/>
      </top>
      <bottom style="medium">
        <color indexed="64"/>
      </bottom>
      <diagonal/>
    </border>
    <border>
      <left/>
      <right style="thin">
        <color auto="1"/>
      </right>
      <top style="medium">
        <color indexed="64"/>
      </top>
      <bottom style="medium">
        <color indexed="64"/>
      </bottom>
      <diagonal/>
    </border>
    <border>
      <left style="medium">
        <color indexed="64"/>
      </left>
      <right/>
      <top/>
      <bottom style="thin">
        <color auto="1"/>
      </bottom>
      <diagonal/>
    </border>
    <border>
      <left style="medium">
        <color indexed="64"/>
      </left>
      <right/>
      <top style="thin">
        <color auto="1"/>
      </top>
      <bottom/>
      <diagonal/>
    </border>
    <border>
      <left style="medium">
        <color auto="1"/>
      </left>
      <right style="medium">
        <color indexed="64"/>
      </right>
      <top style="thin">
        <color auto="1"/>
      </top>
      <bottom/>
      <diagonal/>
    </border>
    <border>
      <left style="medium">
        <color auto="1"/>
      </left>
      <right style="medium">
        <color indexed="64"/>
      </right>
      <top/>
      <bottom style="thin">
        <color auto="1"/>
      </bottom>
      <diagonal/>
    </border>
    <border>
      <left/>
      <right style="thin">
        <color auto="1"/>
      </right>
      <top/>
      <bottom style="medium">
        <color auto="1"/>
      </bottom>
      <diagonal/>
    </border>
    <border>
      <left style="thin">
        <color auto="1"/>
      </left>
      <right/>
      <top/>
      <bottom style="thin">
        <color auto="1"/>
      </bottom>
      <diagonal/>
    </border>
    <border>
      <left/>
      <right/>
      <top style="thin">
        <color auto="1"/>
      </top>
      <bottom style="thin">
        <color auto="1"/>
      </bottom>
      <diagonal/>
    </border>
  </borders>
  <cellStyleXfs count="6">
    <xf numFmtId="0" fontId="0" fillId="0" borderId="0"/>
    <xf numFmtId="9" fontId="1" fillId="0" borderId="0" applyFont="0" applyFill="0" applyBorder="0" applyAlignment="0" applyProtection="0"/>
    <xf numFmtId="0" fontId="2" fillId="2" borderId="1" applyNumberFormat="0" applyAlignment="0" applyProtection="0"/>
    <xf numFmtId="0" fontId="29" fillId="0" borderId="0" applyNumberFormat="0" applyFill="0" applyBorder="0" applyAlignment="0" applyProtection="0">
      <alignment vertical="top"/>
      <protection locked="0"/>
    </xf>
    <xf numFmtId="43" fontId="1" fillId="0" borderId="0" applyFont="0" applyFill="0" applyBorder="0" applyAlignment="0" applyProtection="0"/>
    <xf numFmtId="44" fontId="1" fillId="0" borderId="0" applyFont="0" applyFill="0" applyBorder="0" applyAlignment="0" applyProtection="0"/>
  </cellStyleXfs>
  <cellXfs count="1240">
    <xf numFmtId="0" fontId="0" fillId="0" borderId="0" xfId="0"/>
    <xf numFmtId="0" fontId="5" fillId="3" borderId="2"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6" fillId="3" borderId="2" xfId="0" applyFont="1" applyFill="1" applyBorder="1" applyAlignment="1">
      <alignment horizontal="center" vertical="center"/>
    </xf>
    <xf numFmtId="0" fontId="6" fillId="3" borderId="5" xfId="0" applyFont="1" applyFill="1" applyBorder="1" applyAlignment="1">
      <alignment horizontal="center" vertical="center"/>
    </xf>
    <xf numFmtId="0" fontId="6" fillId="3" borderId="4" xfId="0" applyFont="1" applyFill="1" applyBorder="1" applyAlignment="1">
      <alignment horizontal="center" vertical="center" wrapText="1"/>
    </xf>
    <xf numFmtId="0" fontId="0" fillId="6" borderId="9" xfId="0" applyFill="1" applyBorder="1" applyAlignment="1">
      <alignment horizontal="center" vertical="center" wrapText="1"/>
    </xf>
    <xf numFmtId="0" fontId="0" fillId="6" borderId="10" xfId="0" applyFill="1" applyBorder="1" applyAlignment="1">
      <alignment horizontal="center" vertical="center" wrapText="1"/>
    </xf>
    <xf numFmtId="9" fontId="0" fillId="6" borderId="11" xfId="0" applyNumberFormat="1" applyFill="1" applyBorder="1" applyAlignment="1">
      <alignment horizontal="center" vertical="center" wrapText="1"/>
    </xf>
    <xf numFmtId="9" fontId="9" fillId="7" borderId="12" xfId="1" applyFont="1" applyFill="1" applyBorder="1" applyAlignment="1">
      <alignment horizontal="center" vertical="center"/>
    </xf>
    <xf numFmtId="9" fontId="10" fillId="8" borderId="10" xfId="0" applyNumberFormat="1" applyFont="1" applyFill="1" applyBorder="1" applyAlignment="1">
      <alignment horizontal="center" vertical="center"/>
    </xf>
    <xf numFmtId="9" fontId="9" fillId="7" borderId="10" xfId="1" applyFont="1" applyFill="1" applyBorder="1" applyAlignment="1">
      <alignment horizontal="center" vertical="center"/>
    </xf>
    <xf numFmtId="9" fontId="9" fillId="7" borderId="11" xfId="1" applyFont="1" applyFill="1" applyBorder="1" applyAlignment="1">
      <alignment horizontal="center" vertical="center"/>
    </xf>
    <xf numFmtId="9" fontId="11" fillId="9" borderId="13" xfId="1" applyFont="1" applyFill="1" applyBorder="1" applyAlignment="1">
      <alignment horizontal="center" vertical="center"/>
    </xf>
    <xf numFmtId="0" fontId="0" fillId="6" borderId="16" xfId="0" applyFill="1" applyBorder="1" applyAlignment="1">
      <alignment horizontal="center" vertical="center" wrapText="1"/>
    </xf>
    <xf numFmtId="0" fontId="0" fillId="6" borderId="17" xfId="0" applyFill="1" applyBorder="1" applyAlignment="1">
      <alignment horizontal="center" vertical="center" wrapText="1"/>
    </xf>
    <xf numFmtId="9" fontId="0" fillId="6" borderId="18" xfId="0" applyNumberFormat="1" applyFill="1" applyBorder="1" applyAlignment="1">
      <alignment horizontal="center" vertical="center" wrapText="1"/>
    </xf>
    <xf numFmtId="9" fontId="9" fillId="7" borderId="19" xfId="1" applyFont="1" applyFill="1" applyBorder="1" applyAlignment="1">
      <alignment horizontal="center" vertical="center"/>
    </xf>
    <xf numFmtId="9" fontId="10" fillId="8" borderId="17" xfId="0" applyNumberFormat="1" applyFont="1" applyFill="1" applyBorder="1" applyAlignment="1">
      <alignment horizontal="center" vertical="center"/>
    </xf>
    <xf numFmtId="9" fontId="9" fillId="7" borderId="20" xfId="1" applyFont="1" applyFill="1" applyBorder="1" applyAlignment="1">
      <alignment horizontal="center" vertical="center"/>
    </xf>
    <xf numFmtId="9" fontId="9" fillId="7" borderId="21" xfId="1" applyFont="1" applyFill="1" applyBorder="1" applyAlignment="1">
      <alignment horizontal="center" vertical="center"/>
    </xf>
    <xf numFmtId="0" fontId="0" fillId="6" borderId="20" xfId="0" applyFill="1" applyBorder="1" applyAlignment="1">
      <alignment horizontal="center" vertical="center" wrapText="1"/>
    </xf>
    <xf numFmtId="0" fontId="0" fillId="6" borderId="24" xfId="0" applyFill="1" applyBorder="1" applyAlignment="1">
      <alignment horizontal="center" vertical="center" wrapText="1"/>
    </xf>
    <xf numFmtId="0" fontId="0" fillId="6" borderId="25" xfId="0" applyFill="1" applyBorder="1" applyAlignment="1">
      <alignment horizontal="center" vertical="center" wrapText="1"/>
    </xf>
    <xf numFmtId="9" fontId="0" fillId="6" borderId="26" xfId="0" applyNumberFormat="1" applyFill="1" applyBorder="1" applyAlignment="1">
      <alignment horizontal="center" vertical="center" wrapText="1"/>
    </xf>
    <xf numFmtId="9" fontId="9" fillId="7" borderId="27" xfId="1" applyFont="1" applyFill="1" applyBorder="1" applyAlignment="1">
      <alignment horizontal="center" vertical="center"/>
    </xf>
    <xf numFmtId="9" fontId="10" fillId="8" borderId="25" xfId="0" applyNumberFormat="1" applyFont="1" applyFill="1" applyBorder="1" applyAlignment="1">
      <alignment horizontal="center" vertical="center"/>
    </xf>
    <xf numFmtId="9" fontId="9" fillId="7" borderId="28" xfId="1" applyFont="1" applyFill="1" applyBorder="1" applyAlignment="1">
      <alignment horizontal="center" vertical="center"/>
    </xf>
    <xf numFmtId="9" fontId="9" fillId="7" borderId="29" xfId="1" applyFont="1" applyFill="1" applyBorder="1" applyAlignment="1">
      <alignment horizontal="center" vertical="center"/>
    </xf>
    <xf numFmtId="9" fontId="9" fillId="10" borderId="10" xfId="1" applyFont="1" applyFill="1" applyBorder="1" applyAlignment="1">
      <alignment horizontal="center" vertical="center"/>
    </xf>
    <xf numFmtId="9" fontId="9" fillId="10" borderId="11" xfId="1" applyFont="1" applyFill="1" applyBorder="1" applyAlignment="1">
      <alignment horizontal="center" vertical="center"/>
    </xf>
    <xf numFmtId="0" fontId="0" fillId="0" borderId="0" xfId="0" applyFill="1"/>
    <xf numFmtId="0" fontId="0" fillId="6" borderId="32" xfId="0" applyFill="1" applyBorder="1" applyAlignment="1">
      <alignment horizontal="center" vertical="center" wrapText="1"/>
    </xf>
    <xf numFmtId="9" fontId="9" fillId="7" borderId="33" xfId="1" applyFont="1" applyFill="1" applyBorder="1" applyAlignment="1">
      <alignment horizontal="center" vertical="center"/>
    </xf>
    <xf numFmtId="9" fontId="9" fillId="7" borderId="17" xfId="1" applyFont="1" applyFill="1" applyBorder="1" applyAlignment="1">
      <alignment horizontal="center" vertical="center"/>
    </xf>
    <xf numFmtId="9" fontId="9" fillId="10" borderId="17" xfId="1" applyFont="1" applyFill="1" applyBorder="1" applyAlignment="1">
      <alignment horizontal="center" vertical="center"/>
    </xf>
    <xf numFmtId="9" fontId="9" fillId="10" borderId="18" xfId="1" applyFont="1" applyFill="1" applyBorder="1" applyAlignment="1">
      <alignment horizontal="center" vertical="center"/>
    </xf>
    <xf numFmtId="9" fontId="9" fillId="10" borderId="33" xfId="1" applyFont="1" applyFill="1" applyBorder="1" applyAlignment="1">
      <alignment horizontal="center" vertical="center"/>
    </xf>
    <xf numFmtId="9" fontId="9" fillId="10" borderId="19" xfId="1" applyFont="1" applyFill="1" applyBorder="1" applyAlignment="1">
      <alignment horizontal="center" vertical="center"/>
    </xf>
    <xf numFmtId="9" fontId="9" fillId="10" borderId="20" xfId="1" applyFont="1" applyFill="1" applyBorder="1" applyAlignment="1">
      <alignment horizontal="center" vertical="center"/>
    </xf>
    <xf numFmtId="9" fontId="9" fillId="10" borderId="21" xfId="1" applyFont="1" applyFill="1" applyBorder="1" applyAlignment="1">
      <alignment horizontal="center" vertical="center"/>
    </xf>
    <xf numFmtId="9" fontId="10" fillId="11" borderId="17" xfId="0" applyNumberFormat="1" applyFont="1" applyFill="1" applyBorder="1" applyAlignment="1">
      <alignment horizontal="center" vertical="center"/>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9" fontId="0" fillId="6" borderId="36" xfId="0" applyNumberFormat="1" applyFill="1" applyBorder="1" applyAlignment="1">
      <alignment horizontal="center" vertical="center" wrapText="1"/>
    </xf>
    <xf numFmtId="9" fontId="9" fillId="10" borderId="37" xfId="1" applyFont="1" applyFill="1" applyBorder="1" applyAlignment="1">
      <alignment horizontal="center" vertical="center"/>
    </xf>
    <xf numFmtId="9" fontId="10" fillId="11" borderId="35" xfId="0" applyNumberFormat="1" applyFont="1" applyFill="1" applyBorder="1" applyAlignment="1">
      <alignment horizontal="center" vertical="center"/>
    </xf>
    <xf numFmtId="9" fontId="9" fillId="10" borderId="38" xfId="1" applyFont="1" applyFill="1" applyBorder="1" applyAlignment="1">
      <alignment horizontal="center" vertical="center"/>
    </xf>
    <xf numFmtId="9" fontId="9" fillId="7" borderId="38" xfId="1" applyFont="1" applyFill="1" applyBorder="1" applyAlignment="1">
      <alignment horizontal="center" vertical="center"/>
    </xf>
    <xf numFmtId="9" fontId="9" fillId="10" borderId="39" xfId="1" applyFont="1" applyFill="1" applyBorder="1" applyAlignment="1">
      <alignment horizontal="center" vertical="center"/>
    </xf>
    <xf numFmtId="9" fontId="0" fillId="6" borderId="21" xfId="0" applyNumberFormat="1" applyFill="1" applyBorder="1" applyAlignment="1">
      <alignment horizontal="center" vertical="center" wrapText="1"/>
    </xf>
    <xf numFmtId="9" fontId="10" fillId="12" borderId="17" xfId="0" applyNumberFormat="1" applyFont="1" applyFill="1" applyBorder="1" applyAlignment="1">
      <alignment horizontal="center" vertical="center"/>
    </xf>
    <xf numFmtId="9" fontId="9" fillId="7" borderId="18" xfId="1" applyFont="1" applyFill="1" applyBorder="1" applyAlignment="1">
      <alignment horizontal="center" vertical="center"/>
    </xf>
    <xf numFmtId="0" fontId="0" fillId="6" borderId="28" xfId="0" applyFill="1" applyBorder="1" applyAlignment="1">
      <alignment horizontal="center" vertical="center" wrapText="1"/>
    </xf>
    <xf numFmtId="9" fontId="0" fillId="6" borderId="29" xfId="0" applyNumberFormat="1" applyFill="1" applyBorder="1" applyAlignment="1">
      <alignment horizontal="center" vertical="center" wrapText="1"/>
    </xf>
    <xf numFmtId="9" fontId="9" fillId="10" borderId="27" xfId="1" applyFont="1" applyFill="1" applyBorder="1" applyAlignment="1">
      <alignment horizontal="center" vertical="center"/>
    </xf>
    <xf numFmtId="0" fontId="0" fillId="6" borderId="42" xfId="0" applyFill="1" applyBorder="1" applyAlignment="1">
      <alignment horizontal="center" vertical="center" wrapText="1"/>
    </xf>
    <xf numFmtId="0" fontId="0" fillId="13" borderId="32" xfId="0" applyFill="1" applyBorder="1" applyAlignment="1">
      <alignment horizontal="center" vertical="center" wrapText="1"/>
    </xf>
    <xf numFmtId="0" fontId="0" fillId="13" borderId="35" xfId="0" applyFill="1" applyBorder="1" applyAlignment="1">
      <alignment horizontal="center" vertical="center" wrapText="1"/>
    </xf>
    <xf numFmtId="9" fontId="0" fillId="13" borderId="36" xfId="0" applyNumberFormat="1" applyFill="1" applyBorder="1" applyAlignment="1">
      <alignment horizontal="center" vertical="center" wrapText="1"/>
    </xf>
    <xf numFmtId="9" fontId="10" fillId="8" borderId="20" xfId="0" applyNumberFormat="1" applyFont="1" applyFill="1" applyBorder="1" applyAlignment="1">
      <alignment horizontal="center" vertical="center"/>
    </xf>
    <xf numFmtId="0" fontId="0" fillId="13" borderId="16" xfId="0" applyFill="1" applyBorder="1" applyAlignment="1">
      <alignment horizontal="center" vertical="center" wrapText="1"/>
    </xf>
    <xf numFmtId="0" fontId="0" fillId="13" borderId="38" xfId="0" applyFill="1" applyBorder="1" applyAlignment="1">
      <alignment horizontal="center" vertical="center" wrapText="1"/>
    </xf>
    <xf numFmtId="9" fontId="0" fillId="13" borderId="39" xfId="0" applyNumberFormat="1" applyFill="1" applyBorder="1" applyAlignment="1">
      <alignment horizontal="center" vertical="center"/>
    </xf>
    <xf numFmtId="0" fontId="0" fillId="13" borderId="20" xfId="0" applyFill="1" applyBorder="1" applyAlignment="1">
      <alignment horizontal="center" vertical="center" wrapText="1"/>
    </xf>
    <xf numFmtId="9" fontId="0" fillId="13" borderId="21" xfId="0" applyNumberFormat="1" applyFill="1" applyBorder="1" applyAlignment="1">
      <alignment horizontal="center" vertical="center" wrapText="1"/>
    </xf>
    <xf numFmtId="0" fontId="0" fillId="13" borderId="17" xfId="0" applyFill="1" applyBorder="1" applyAlignment="1">
      <alignment horizontal="center" vertical="center" wrapText="1"/>
    </xf>
    <xf numFmtId="9" fontId="10" fillId="14" borderId="17" xfId="0" applyNumberFormat="1" applyFont="1" applyFill="1" applyBorder="1" applyAlignment="1">
      <alignment horizontal="center" vertical="center"/>
    </xf>
    <xf numFmtId="0" fontId="0" fillId="13" borderId="24" xfId="0" applyFill="1" applyBorder="1" applyAlignment="1">
      <alignment horizontal="center" vertical="center" wrapText="1"/>
    </xf>
    <xf numFmtId="0" fontId="0" fillId="13" borderId="25" xfId="0" applyFill="1" applyBorder="1" applyAlignment="1">
      <alignment horizontal="center" vertical="center" wrapText="1"/>
    </xf>
    <xf numFmtId="9" fontId="0" fillId="13" borderId="29" xfId="0" applyNumberFormat="1" applyFill="1" applyBorder="1" applyAlignment="1">
      <alignment horizontal="center" vertical="center" wrapText="1"/>
    </xf>
    <xf numFmtId="0" fontId="0" fillId="15" borderId="46" xfId="0" applyFill="1" applyBorder="1" applyAlignment="1">
      <alignment horizontal="center" vertical="center" wrapText="1"/>
    </xf>
    <xf numFmtId="0" fontId="0" fillId="15" borderId="10" xfId="0" applyFill="1" applyBorder="1" applyAlignment="1">
      <alignment horizontal="center" vertical="center" wrapText="1"/>
    </xf>
    <xf numFmtId="9" fontId="0" fillId="15" borderId="11" xfId="0" applyNumberFormat="1" applyFill="1" applyBorder="1" applyAlignment="1">
      <alignment horizontal="center" vertical="center" wrapText="1"/>
    </xf>
    <xf numFmtId="0" fontId="0" fillId="15" borderId="19" xfId="0" applyFill="1" applyBorder="1" applyAlignment="1">
      <alignment horizontal="center" vertical="center" wrapText="1"/>
    </xf>
    <xf numFmtId="0" fontId="0" fillId="15" borderId="17" xfId="0" applyFill="1" applyBorder="1" applyAlignment="1">
      <alignment horizontal="center" vertical="center" wrapText="1"/>
    </xf>
    <xf numFmtId="9" fontId="0" fillId="15" borderId="21" xfId="0" applyNumberFormat="1" applyFill="1" applyBorder="1" applyAlignment="1">
      <alignment horizontal="center" vertical="center" wrapText="1"/>
    </xf>
    <xf numFmtId="0" fontId="0" fillId="15" borderId="33" xfId="0" applyFill="1" applyBorder="1" applyAlignment="1">
      <alignment horizontal="center" vertical="center" wrapText="1"/>
    </xf>
    <xf numFmtId="0" fontId="0" fillId="15" borderId="25" xfId="0" applyFill="1" applyBorder="1" applyAlignment="1">
      <alignment horizontal="center" vertical="center" wrapText="1"/>
    </xf>
    <xf numFmtId="9" fontId="0" fillId="15" borderId="29" xfId="0" applyNumberFormat="1" applyFill="1" applyBorder="1" applyAlignment="1">
      <alignment horizontal="center" vertical="center" wrapText="1"/>
    </xf>
    <xf numFmtId="9" fontId="9" fillId="10" borderId="12" xfId="1" applyFont="1" applyFill="1" applyBorder="1" applyAlignment="1">
      <alignment horizontal="center" vertical="center"/>
    </xf>
    <xf numFmtId="9" fontId="9" fillId="10" borderId="47" xfId="1" applyFont="1" applyFill="1" applyBorder="1" applyAlignment="1">
      <alignment horizontal="center" vertical="center"/>
    </xf>
    <xf numFmtId="0" fontId="0" fillId="15" borderId="20" xfId="0" applyFill="1" applyBorder="1" applyAlignment="1">
      <alignment horizontal="center" vertical="center" wrapText="1"/>
    </xf>
    <xf numFmtId="0" fontId="0" fillId="15" borderId="28" xfId="0" applyFill="1" applyBorder="1" applyAlignment="1">
      <alignment horizontal="center" vertical="center" wrapText="1"/>
    </xf>
    <xf numFmtId="9" fontId="10" fillId="14" borderId="25" xfId="0" applyNumberFormat="1" applyFont="1" applyFill="1" applyBorder="1" applyAlignment="1">
      <alignment horizontal="center" vertical="center"/>
    </xf>
    <xf numFmtId="0" fontId="0" fillId="17" borderId="9" xfId="0" applyFill="1" applyBorder="1" applyAlignment="1">
      <alignment horizontal="center" vertical="center" wrapText="1"/>
    </xf>
    <xf numFmtId="0" fontId="0" fillId="17" borderId="10" xfId="0" applyFill="1" applyBorder="1" applyAlignment="1">
      <alignment horizontal="center" vertical="center" wrapText="1"/>
    </xf>
    <xf numFmtId="9" fontId="0" fillId="17" borderId="11" xfId="0" applyNumberFormat="1" applyFill="1" applyBorder="1" applyAlignment="1">
      <alignment horizontal="center" vertical="center" wrapText="1"/>
    </xf>
    <xf numFmtId="0" fontId="0" fillId="17" borderId="32" xfId="0" applyFill="1" applyBorder="1" applyAlignment="1">
      <alignment horizontal="center" vertical="center" wrapText="1"/>
    </xf>
    <xf numFmtId="0" fontId="0" fillId="17" borderId="17" xfId="0" applyFill="1" applyBorder="1" applyAlignment="1">
      <alignment horizontal="center" vertical="center" wrapText="1"/>
    </xf>
    <xf numFmtId="9" fontId="0" fillId="17" borderId="21" xfId="0" applyNumberFormat="1" applyFill="1" applyBorder="1" applyAlignment="1">
      <alignment horizontal="center" vertical="center" wrapText="1"/>
    </xf>
    <xf numFmtId="0" fontId="0" fillId="17" borderId="20" xfId="0" applyFill="1" applyBorder="1" applyAlignment="1">
      <alignment horizontal="center" vertical="center" wrapText="1"/>
    </xf>
    <xf numFmtId="0" fontId="0" fillId="17" borderId="16" xfId="0" applyFill="1" applyBorder="1" applyAlignment="1">
      <alignment horizontal="center" vertical="center" wrapText="1"/>
    </xf>
    <xf numFmtId="0" fontId="0" fillId="17" borderId="34" xfId="0" applyFill="1" applyBorder="1" applyAlignment="1">
      <alignment horizontal="center" vertical="center" wrapText="1"/>
    </xf>
    <xf numFmtId="0" fontId="0" fillId="17" borderId="35" xfId="0" applyFill="1" applyBorder="1" applyAlignment="1">
      <alignment horizontal="center" vertical="center" wrapText="1"/>
    </xf>
    <xf numFmtId="9" fontId="0" fillId="17" borderId="39" xfId="0" applyNumberFormat="1" applyFill="1" applyBorder="1" applyAlignment="1">
      <alignment horizontal="center" vertical="center" wrapText="1"/>
    </xf>
    <xf numFmtId="0" fontId="0" fillId="18" borderId="9" xfId="0" applyFill="1" applyBorder="1" applyAlignment="1">
      <alignment horizontal="center" vertical="center" wrapText="1"/>
    </xf>
    <xf numFmtId="0" fontId="0" fillId="18" borderId="10" xfId="0" applyFill="1" applyBorder="1" applyAlignment="1">
      <alignment horizontal="center" vertical="center" wrapText="1"/>
    </xf>
    <xf numFmtId="9" fontId="0" fillId="18" borderId="11" xfId="0" applyNumberFormat="1" applyFill="1" applyBorder="1" applyAlignment="1">
      <alignment horizontal="center" vertical="center" wrapText="1"/>
    </xf>
    <xf numFmtId="0" fontId="0" fillId="18" borderId="16" xfId="0" applyFill="1" applyBorder="1" applyAlignment="1">
      <alignment horizontal="center" vertical="center" wrapText="1"/>
    </xf>
    <xf numFmtId="0" fontId="0" fillId="18" borderId="20" xfId="0" applyFill="1" applyBorder="1" applyAlignment="1">
      <alignment horizontal="center" vertical="center" wrapText="1"/>
    </xf>
    <xf numFmtId="9" fontId="0" fillId="18" borderId="21" xfId="0" applyNumberFormat="1" applyFill="1" applyBorder="1" applyAlignment="1">
      <alignment horizontal="center" vertical="center" wrapText="1"/>
    </xf>
    <xf numFmtId="0" fontId="0" fillId="18" borderId="20" xfId="0" applyFill="1" applyBorder="1" applyAlignment="1">
      <alignment horizontal="center" wrapText="1"/>
    </xf>
    <xf numFmtId="0" fontId="0" fillId="18" borderId="24" xfId="0" applyFill="1" applyBorder="1" applyAlignment="1">
      <alignment horizontal="center" vertical="center" wrapText="1"/>
    </xf>
    <xf numFmtId="0" fontId="0" fillId="18" borderId="28" xfId="0" applyFill="1" applyBorder="1" applyAlignment="1">
      <alignment horizontal="center" wrapText="1"/>
    </xf>
    <xf numFmtId="9" fontId="0" fillId="18" borderId="29" xfId="0" applyNumberFormat="1" applyFill="1" applyBorder="1" applyAlignment="1">
      <alignment horizontal="center" vertical="center" wrapText="1"/>
    </xf>
    <xf numFmtId="0" fontId="13" fillId="19" borderId="32" xfId="0" applyFont="1" applyFill="1" applyBorder="1" applyAlignment="1">
      <alignment horizontal="center" vertical="center" wrapText="1"/>
    </xf>
    <xf numFmtId="0" fontId="13" fillId="19" borderId="17" xfId="0" applyFont="1" applyFill="1" applyBorder="1" applyAlignment="1">
      <alignment horizontal="center" vertical="center" wrapText="1"/>
    </xf>
    <xf numFmtId="9" fontId="13" fillId="19" borderId="18" xfId="0" applyNumberFormat="1" applyFont="1" applyFill="1" applyBorder="1" applyAlignment="1">
      <alignment horizontal="center" vertical="center" wrapText="1"/>
    </xf>
    <xf numFmtId="0" fontId="13" fillId="19" borderId="16" xfId="0" applyFont="1" applyFill="1" applyBorder="1" applyAlignment="1">
      <alignment horizontal="center" vertical="center" wrapText="1"/>
    </xf>
    <xf numFmtId="9" fontId="13" fillId="19" borderId="21" xfId="0" applyNumberFormat="1" applyFont="1" applyFill="1" applyBorder="1" applyAlignment="1">
      <alignment horizontal="center" vertical="center" wrapText="1"/>
    </xf>
    <xf numFmtId="0" fontId="13" fillId="19" borderId="17" xfId="0" applyFont="1" applyFill="1" applyBorder="1" applyAlignment="1">
      <alignment horizontal="center" wrapText="1"/>
    </xf>
    <xf numFmtId="0" fontId="13" fillId="19" borderId="24" xfId="0" applyFont="1" applyFill="1" applyBorder="1" applyAlignment="1">
      <alignment horizontal="center" vertical="center" wrapText="1"/>
    </xf>
    <xf numFmtId="0" fontId="13" fillId="19" borderId="25" xfId="0" applyFont="1" applyFill="1" applyBorder="1" applyAlignment="1">
      <alignment horizontal="center" wrapText="1"/>
    </xf>
    <xf numFmtId="9" fontId="13" fillId="19" borderId="29" xfId="0" applyNumberFormat="1" applyFont="1" applyFill="1" applyBorder="1" applyAlignment="1">
      <alignment horizontal="center" vertical="center" wrapText="1"/>
    </xf>
    <xf numFmtId="0" fontId="0" fillId="13" borderId="51" xfId="0" applyNumberFormat="1" applyFill="1" applyBorder="1" applyAlignment="1">
      <alignment horizontal="center" vertical="center" wrapText="1"/>
    </xf>
    <xf numFmtId="0" fontId="0" fillId="13" borderId="47" xfId="0" applyFill="1" applyBorder="1" applyAlignment="1">
      <alignment horizontal="center" vertical="center" wrapText="1"/>
    </xf>
    <xf numFmtId="9" fontId="0" fillId="13" borderId="52" xfId="0" applyNumberFormat="1" applyFill="1" applyBorder="1" applyAlignment="1">
      <alignment horizontal="center" vertical="center" wrapText="1"/>
    </xf>
    <xf numFmtId="9" fontId="9" fillId="10" borderId="51" xfId="1" applyFont="1" applyFill="1" applyBorder="1" applyAlignment="1">
      <alignment horizontal="center" vertical="center"/>
    </xf>
    <xf numFmtId="9" fontId="10" fillId="14" borderId="35" xfId="0" applyNumberFormat="1" applyFont="1" applyFill="1" applyBorder="1" applyAlignment="1">
      <alignment horizontal="center" vertical="center"/>
    </xf>
    <xf numFmtId="9" fontId="9" fillId="7" borderId="47" xfId="1" applyFont="1" applyFill="1" applyBorder="1" applyAlignment="1">
      <alignment horizontal="center" vertical="center"/>
    </xf>
    <xf numFmtId="9" fontId="9" fillId="10" borderId="52" xfId="1" applyFont="1" applyFill="1" applyBorder="1" applyAlignment="1">
      <alignment horizontal="center" vertical="center"/>
    </xf>
    <xf numFmtId="0" fontId="0" fillId="13" borderId="20" xfId="0" applyFill="1" applyBorder="1" applyAlignment="1">
      <alignment horizontal="center" wrapText="1"/>
    </xf>
    <xf numFmtId="9" fontId="10" fillId="11" borderId="20" xfId="0" applyNumberFormat="1" applyFont="1" applyFill="1" applyBorder="1" applyAlignment="1">
      <alignment horizontal="center" vertical="center"/>
    </xf>
    <xf numFmtId="0" fontId="0" fillId="13" borderId="17" xfId="0" applyFill="1" applyBorder="1" applyAlignment="1">
      <alignment horizontal="center" wrapText="1"/>
    </xf>
    <xf numFmtId="164" fontId="0" fillId="13" borderId="21" xfId="0" applyNumberFormat="1" applyFill="1" applyBorder="1" applyAlignment="1">
      <alignment horizontal="center" vertical="center" wrapText="1"/>
    </xf>
    <xf numFmtId="0" fontId="0" fillId="13" borderId="25" xfId="0" applyFill="1" applyBorder="1" applyAlignment="1">
      <alignment horizontal="center" wrapText="1"/>
    </xf>
    <xf numFmtId="0" fontId="0" fillId="15" borderId="9" xfId="0" applyFill="1" applyBorder="1" applyAlignment="1">
      <alignment horizontal="center" vertical="center" wrapText="1"/>
    </xf>
    <xf numFmtId="0" fontId="0" fillId="15" borderId="16" xfId="0" applyFill="1" applyBorder="1" applyAlignment="1">
      <alignment horizontal="center" vertical="center" wrapText="1"/>
    </xf>
    <xf numFmtId="0" fontId="0" fillId="15" borderId="17" xfId="0" applyFill="1" applyBorder="1" applyAlignment="1">
      <alignment horizontal="center" wrapText="1"/>
    </xf>
    <xf numFmtId="164" fontId="9" fillId="7" borderId="20" xfId="1" applyNumberFormat="1" applyFont="1" applyFill="1" applyBorder="1" applyAlignment="1">
      <alignment horizontal="center" vertical="center"/>
    </xf>
    <xf numFmtId="0" fontId="0" fillId="15" borderId="24" xfId="0" applyFill="1" applyBorder="1" applyAlignment="1">
      <alignment horizontal="center" vertical="center" wrapText="1"/>
    </xf>
    <xf numFmtId="0" fontId="0" fillId="15" borderId="25" xfId="0" applyFill="1" applyBorder="1" applyAlignment="1">
      <alignment horizontal="center" wrapText="1"/>
    </xf>
    <xf numFmtId="0" fontId="0" fillId="17" borderId="17" xfId="0" applyFill="1" applyBorder="1" applyAlignment="1">
      <alignment horizontal="center" wrapText="1"/>
    </xf>
    <xf numFmtId="0" fontId="0" fillId="17" borderId="24" xfId="0" applyFill="1" applyBorder="1" applyAlignment="1">
      <alignment horizontal="center" vertical="center" wrapText="1"/>
    </xf>
    <xf numFmtId="0" fontId="0" fillId="17" borderId="25" xfId="0" applyFill="1" applyBorder="1" applyAlignment="1">
      <alignment horizontal="center" wrapText="1"/>
    </xf>
    <xf numFmtId="9" fontId="0" fillId="17" borderId="29" xfId="0" applyNumberFormat="1" applyFill="1" applyBorder="1" applyAlignment="1">
      <alignment horizontal="center" vertical="center" wrapText="1"/>
    </xf>
    <xf numFmtId="0" fontId="0" fillId="20" borderId="9" xfId="0" applyFill="1" applyBorder="1" applyAlignment="1">
      <alignment horizontal="center" vertical="center" wrapText="1"/>
    </xf>
    <xf numFmtId="0" fontId="0" fillId="20" borderId="10" xfId="0" applyFill="1" applyBorder="1" applyAlignment="1">
      <alignment horizontal="center" vertical="center" wrapText="1"/>
    </xf>
    <xf numFmtId="9" fontId="0" fillId="20" borderId="11" xfId="0" applyNumberFormat="1" applyFill="1" applyBorder="1" applyAlignment="1">
      <alignment horizontal="center" vertical="center" wrapText="1"/>
    </xf>
    <xf numFmtId="0" fontId="0" fillId="20" borderId="32" xfId="0" applyFill="1" applyBorder="1" applyAlignment="1">
      <alignment horizontal="center" wrapText="1"/>
    </xf>
    <xf numFmtId="0" fontId="0" fillId="20" borderId="17" xfId="0" applyFill="1" applyBorder="1" applyAlignment="1">
      <alignment horizontal="center" wrapText="1"/>
    </xf>
    <xf numFmtId="9" fontId="0" fillId="20" borderId="21" xfId="0" applyNumberFormat="1" applyFill="1" applyBorder="1" applyAlignment="1">
      <alignment horizontal="center" vertical="center" wrapText="1"/>
    </xf>
    <xf numFmtId="0" fontId="0" fillId="20" borderId="16" xfId="0" applyFill="1" applyBorder="1" applyAlignment="1">
      <alignment horizontal="center" vertical="center" wrapText="1"/>
    </xf>
    <xf numFmtId="0" fontId="0" fillId="20" borderId="24" xfId="0" applyFill="1" applyBorder="1" applyAlignment="1">
      <alignment horizontal="center" vertical="center" wrapText="1"/>
    </xf>
    <xf numFmtId="0" fontId="0" fillId="20" borderId="25" xfId="0" applyFill="1" applyBorder="1" applyAlignment="1">
      <alignment horizontal="center" wrapText="1"/>
    </xf>
    <xf numFmtId="9" fontId="0" fillId="20" borderId="29" xfId="0" applyNumberFormat="1" applyFill="1" applyBorder="1" applyAlignment="1">
      <alignment horizontal="center" vertical="center" wrapText="1"/>
    </xf>
    <xf numFmtId="0" fontId="0" fillId="21" borderId="9" xfId="0" applyFill="1" applyBorder="1" applyAlignment="1">
      <alignment horizontal="center" vertical="center" wrapText="1"/>
    </xf>
    <xf numFmtId="0" fontId="0" fillId="21" borderId="10" xfId="0" applyFill="1" applyBorder="1" applyAlignment="1">
      <alignment horizontal="center" vertical="center" wrapText="1"/>
    </xf>
    <xf numFmtId="9" fontId="0" fillId="21" borderId="11" xfId="0" applyNumberFormat="1" applyFill="1" applyBorder="1" applyAlignment="1">
      <alignment horizontal="center" vertical="center" wrapText="1"/>
    </xf>
    <xf numFmtId="0" fontId="0" fillId="21" borderId="32" xfId="0" applyFill="1" applyBorder="1" applyAlignment="1">
      <alignment horizontal="center" wrapText="1"/>
    </xf>
    <xf numFmtId="0" fontId="0" fillId="21" borderId="17" xfId="0" applyFill="1" applyBorder="1" applyAlignment="1">
      <alignment horizontal="center" wrapText="1"/>
    </xf>
    <xf numFmtId="9" fontId="0" fillId="21" borderId="21" xfId="0" applyNumberFormat="1" applyFill="1" applyBorder="1" applyAlignment="1">
      <alignment horizontal="center" vertical="center" wrapText="1"/>
    </xf>
    <xf numFmtId="0" fontId="0" fillId="21" borderId="16" xfId="0" applyFill="1" applyBorder="1" applyAlignment="1">
      <alignment horizontal="center" vertical="center" wrapText="1"/>
    </xf>
    <xf numFmtId="0" fontId="0" fillId="21" borderId="24" xfId="0" applyFill="1" applyBorder="1" applyAlignment="1">
      <alignment horizontal="center" vertical="center" wrapText="1"/>
    </xf>
    <xf numFmtId="0" fontId="0" fillId="21" borderId="25" xfId="0" applyFill="1" applyBorder="1" applyAlignment="1">
      <alignment horizontal="center" wrapText="1"/>
    </xf>
    <xf numFmtId="9" fontId="0" fillId="21" borderId="29" xfId="0" applyNumberFormat="1" applyFill="1" applyBorder="1" applyAlignment="1">
      <alignment horizontal="center" vertical="center" wrapText="1"/>
    </xf>
    <xf numFmtId="0" fontId="0" fillId="22" borderId="9" xfId="0" applyFill="1" applyBorder="1" applyAlignment="1">
      <alignment horizontal="center" vertical="center" wrapText="1"/>
    </xf>
    <xf numFmtId="0" fontId="0" fillId="22" borderId="10" xfId="0" applyFill="1" applyBorder="1" applyAlignment="1">
      <alignment horizontal="center" vertical="center" wrapText="1"/>
    </xf>
    <xf numFmtId="9" fontId="0" fillId="22" borderId="11" xfId="0" applyNumberFormat="1" applyFill="1" applyBorder="1" applyAlignment="1">
      <alignment horizontal="center" vertical="center" wrapText="1"/>
    </xf>
    <xf numFmtId="0" fontId="0" fillId="22" borderId="32" xfId="0" applyFill="1" applyBorder="1" applyAlignment="1">
      <alignment horizontal="center" wrapText="1"/>
    </xf>
    <xf numFmtId="0" fontId="0" fillId="22" borderId="17" xfId="0" applyFill="1" applyBorder="1" applyAlignment="1">
      <alignment horizontal="center" wrapText="1"/>
    </xf>
    <xf numFmtId="9" fontId="0" fillId="22" borderId="21" xfId="0" applyNumberFormat="1" applyFill="1" applyBorder="1" applyAlignment="1">
      <alignment horizontal="center" vertical="center" wrapText="1"/>
    </xf>
    <xf numFmtId="0" fontId="0" fillId="22" borderId="16" xfId="0" applyFill="1" applyBorder="1" applyAlignment="1">
      <alignment horizontal="center" vertical="center" wrapText="1"/>
    </xf>
    <xf numFmtId="0" fontId="0" fillId="22" borderId="24" xfId="0" applyFill="1" applyBorder="1" applyAlignment="1">
      <alignment horizontal="center" vertical="center" wrapText="1"/>
    </xf>
    <xf numFmtId="0" fontId="0" fillId="22" borderId="25" xfId="0" applyFill="1" applyBorder="1" applyAlignment="1">
      <alignment horizontal="center" wrapText="1"/>
    </xf>
    <xf numFmtId="9" fontId="0" fillId="22" borderId="29" xfId="0" applyNumberFormat="1" applyFill="1" applyBorder="1" applyAlignment="1">
      <alignment horizontal="center" vertical="center" wrapText="1"/>
    </xf>
    <xf numFmtId="0" fontId="0" fillId="23" borderId="9" xfId="0" applyFill="1" applyBorder="1" applyAlignment="1">
      <alignment horizontal="center" vertical="center" wrapText="1"/>
    </xf>
    <xf numFmtId="0" fontId="0" fillId="23" borderId="10" xfId="0" applyFill="1" applyBorder="1" applyAlignment="1">
      <alignment horizontal="center" vertical="center" wrapText="1"/>
    </xf>
    <xf numFmtId="9" fontId="0" fillId="23" borderId="11" xfId="0" applyNumberFormat="1" applyFill="1" applyBorder="1" applyAlignment="1">
      <alignment horizontal="center" vertical="center" wrapText="1"/>
    </xf>
    <xf numFmtId="0" fontId="0" fillId="23" borderId="16" xfId="0" applyFill="1" applyBorder="1" applyAlignment="1">
      <alignment horizontal="center" vertical="center" wrapText="1"/>
    </xf>
    <xf numFmtId="0" fontId="0" fillId="23" borderId="17" xfId="0" applyFill="1" applyBorder="1" applyAlignment="1">
      <alignment horizontal="center" vertical="center" wrapText="1"/>
    </xf>
    <xf numFmtId="9" fontId="0" fillId="23" borderId="21" xfId="0" applyNumberFormat="1" applyFill="1" applyBorder="1" applyAlignment="1">
      <alignment horizontal="center" vertical="center" wrapText="1"/>
    </xf>
    <xf numFmtId="0" fontId="0" fillId="23" borderId="17" xfId="0" applyFill="1" applyBorder="1" applyAlignment="1">
      <alignment horizontal="center" wrapText="1"/>
    </xf>
    <xf numFmtId="0" fontId="0" fillId="23" borderId="24" xfId="0" applyFill="1" applyBorder="1" applyAlignment="1">
      <alignment horizontal="center" vertical="center" wrapText="1"/>
    </xf>
    <xf numFmtId="0" fontId="0" fillId="23" borderId="25" xfId="0" applyFill="1" applyBorder="1" applyAlignment="1">
      <alignment horizontal="center" wrapText="1"/>
    </xf>
    <xf numFmtId="9" fontId="0" fillId="23" borderId="29" xfId="0" applyNumberFormat="1" applyFill="1" applyBorder="1" applyAlignment="1">
      <alignment horizontal="center" vertical="center" wrapText="1"/>
    </xf>
    <xf numFmtId="0" fontId="0" fillId="24" borderId="32" xfId="0" applyFill="1" applyBorder="1" applyAlignment="1">
      <alignment horizontal="center" vertical="center" wrapText="1"/>
    </xf>
    <xf numFmtId="0" fontId="0" fillId="24" borderId="17" xfId="0" applyFill="1" applyBorder="1" applyAlignment="1">
      <alignment horizontal="center" vertical="center" wrapText="1"/>
    </xf>
    <xf numFmtId="9" fontId="0" fillId="24" borderId="18" xfId="0" applyNumberFormat="1" applyFill="1" applyBorder="1" applyAlignment="1">
      <alignment horizontal="center" vertical="center" wrapText="1"/>
    </xf>
    <xf numFmtId="9" fontId="11" fillId="9" borderId="18" xfId="1" applyFont="1" applyFill="1" applyBorder="1" applyAlignment="1">
      <alignment horizontal="center" vertical="center"/>
    </xf>
    <xf numFmtId="0" fontId="0" fillId="24" borderId="16" xfId="0" applyFill="1" applyBorder="1" applyAlignment="1">
      <alignment horizontal="center" vertical="center" wrapText="1"/>
    </xf>
    <xf numFmtId="9" fontId="0" fillId="24" borderId="21" xfId="0" applyNumberFormat="1" applyFill="1" applyBorder="1" applyAlignment="1">
      <alignment horizontal="center" vertical="center" wrapText="1"/>
    </xf>
    <xf numFmtId="164" fontId="0" fillId="24" borderId="21" xfId="0" applyNumberFormat="1" applyFill="1" applyBorder="1" applyAlignment="1">
      <alignment horizontal="center" vertical="center" wrapText="1"/>
    </xf>
    <xf numFmtId="0" fontId="0" fillId="24" borderId="17" xfId="0" applyFill="1" applyBorder="1" applyAlignment="1">
      <alignment horizontal="center" wrapText="1"/>
    </xf>
    <xf numFmtId="0" fontId="0" fillId="24" borderId="34" xfId="0" applyFill="1" applyBorder="1" applyAlignment="1">
      <alignment horizontal="center" vertical="center" wrapText="1"/>
    </xf>
    <xf numFmtId="0" fontId="0" fillId="24" borderId="35" xfId="0" applyFill="1" applyBorder="1" applyAlignment="1">
      <alignment horizontal="center" wrapText="1"/>
    </xf>
    <xf numFmtId="9" fontId="0" fillId="24" borderId="39" xfId="0" applyNumberFormat="1" applyFill="1" applyBorder="1" applyAlignment="1">
      <alignment horizontal="center" vertical="center" wrapText="1"/>
    </xf>
    <xf numFmtId="9" fontId="9" fillId="7" borderId="37" xfId="1" applyFont="1" applyFill="1" applyBorder="1" applyAlignment="1">
      <alignment horizontal="center" vertical="center"/>
    </xf>
    <xf numFmtId="9" fontId="10" fillId="8" borderId="35" xfId="0" applyNumberFormat="1" applyFont="1" applyFill="1" applyBorder="1" applyAlignment="1">
      <alignment horizontal="center" vertical="center"/>
    </xf>
    <xf numFmtId="0" fontId="0" fillId="26" borderId="9" xfId="0" applyFill="1" applyBorder="1" applyAlignment="1">
      <alignment horizontal="center" vertical="center" wrapText="1"/>
    </xf>
    <xf numFmtId="0" fontId="0" fillId="26" borderId="10" xfId="0" applyFill="1" applyBorder="1" applyAlignment="1">
      <alignment horizontal="center" vertical="center" wrapText="1"/>
    </xf>
    <xf numFmtId="9" fontId="0" fillId="26" borderId="11" xfId="0" applyNumberFormat="1" applyFill="1" applyBorder="1" applyAlignment="1">
      <alignment horizontal="center" vertical="center" wrapText="1"/>
    </xf>
    <xf numFmtId="0" fontId="0" fillId="26" borderId="16" xfId="0" applyFill="1" applyBorder="1" applyAlignment="1">
      <alignment horizontal="center" vertical="center" wrapText="1"/>
    </xf>
    <xf numFmtId="0" fontId="0" fillId="26" borderId="17" xfId="0" applyFill="1" applyBorder="1" applyAlignment="1">
      <alignment horizontal="center" vertical="center" wrapText="1"/>
    </xf>
    <xf numFmtId="9" fontId="0" fillId="26" borderId="21" xfId="0" applyNumberFormat="1" applyFill="1" applyBorder="1" applyAlignment="1">
      <alignment horizontal="center" vertical="center" wrapText="1"/>
    </xf>
    <xf numFmtId="0" fontId="0" fillId="26" borderId="17" xfId="0" applyFill="1" applyBorder="1" applyAlignment="1">
      <alignment horizontal="center" wrapText="1"/>
    </xf>
    <xf numFmtId="0" fontId="0" fillId="26" borderId="24" xfId="0" applyFill="1" applyBorder="1" applyAlignment="1">
      <alignment horizontal="center" vertical="center" wrapText="1"/>
    </xf>
    <xf numFmtId="0" fontId="0" fillId="26" borderId="25" xfId="0" applyFill="1" applyBorder="1" applyAlignment="1">
      <alignment horizontal="center" wrapText="1"/>
    </xf>
    <xf numFmtId="9" fontId="0" fillId="26" borderId="29" xfId="0" applyNumberFormat="1" applyFill="1" applyBorder="1" applyAlignment="1">
      <alignment horizontal="center" vertical="center" wrapText="1"/>
    </xf>
    <xf numFmtId="0" fontId="0" fillId="27" borderId="9" xfId="0" applyFill="1" applyBorder="1" applyAlignment="1">
      <alignment horizontal="center" vertical="center" wrapText="1"/>
    </xf>
    <xf numFmtId="0" fontId="0" fillId="27" borderId="10" xfId="0" applyFill="1" applyBorder="1" applyAlignment="1">
      <alignment horizontal="center" vertical="center" wrapText="1"/>
    </xf>
    <xf numFmtId="9" fontId="0" fillId="27" borderId="11" xfId="0" applyNumberFormat="1" applyFill="1" applyBorder="1" applyAlignment="1">
      <alignment horizontal="center" vertical="center" wrapText="1"/>
    </xf>
    <xf numFmtId="0" fontId="13" fillId="27" borderId="16" xfId="0" applyFont="1" applyFill="1" applyBorder="1" applyAlignment="1">
      <alignment horizontal="center" vertical="center" wrapText="1"/>
    </xf>
    <xf numFmtId="0" fontId="0" fillId="27" borderId="17" xfId="0" applyFill="1" applyBorder="1" applyAlignment="1">
      <alignment horizontal="center" vertical="center" wrapText="1"/>
    </xf>
    <xf numFmtId="9" fontId="0" fillId="27" borderId="21" xfId="0" applyNumberFormat="1" applyFill="1" applyBorder="1" applyAlignment="1">
      <alignment horizontal="center" vertical="center" wrapText="1"/>
    </xf>
    <xf numFmtId="0" fontId="0" fillId="27" borderId="16" xfId="0" applyFill="1" applyBorder="1" applyAlignment="1">
      <alignment horizontal="center" vertical="center" wrapText="1"/>
    </xf>
    <xf numFmtId="0" fontId="0" fillId="27" borderId="17" xfId="0" applyFill="1" applyBorder="1" applyAlignment="1">
      <alignment horizontal="center" wrapText="1"/>
    </xf>
    <xf numFmtId="0" fontId="0" fillId="27" borderId="24" xfId="0" applyFill="1" applyBorder="1" applyAlignment="1">
      <alignment horizontal="center" vertical="center" wrapText="1"/>
    </xf>
    <xf numFmtId="0" fontId="0" fillId="27" borderId="25" xfId="0" applyFill="1" applyBorder="1" applyAlignment="1">
      <alignment horizontal="center" wrapText="1"/>
    </xf>
    <xf numFmtId="9" fontId="0" fillId="27" borderId="29" xfId="0" applyNumberFormat="1" applyFill="1" applyBorder="1" applyAlignment="1">
      <alignment horizontal="center" vertical="center" wrapText="1"/>
    </xf>
    <xf numFmtId="0" fontId="0" fillId="28" borderId="32" xfId="0" applyFill="1" applyBorder="1" applyAlignment="1">
      <alignment horizontal="center" vertical="center" wrapText="1"/>
    </xf>
    <xf numFmtId="0" fontId="0" fillId="28" borderId="17" xfId="0" applyFill="1" applyBorder="1" applyAlignment="1">
      <alignment horizontal="center" vertical="center" wrapText="1"/>
    </xf>
    <xf numFmtId="9" fontId="0" fillId="28" borderId="18" xfId="0" applyNumberFormat="1" applyFill="1" applyBorder="1" applyAlignment="1">
      <alignment horizontal="center" vertical="center" wrapText="1"/>
    </xf>
    <xf numFmtId="0" fontId="13" fillId="28" borderId="16" xfId="0" applyFont="1" applyFill="1" applyBorder="1" applyAlignment="1">
      <alignment horizontal="center" vertical="center" wrapText="1"/>
    </xf>
    <xf numFmtId="9" fontId="0" fillId="28" borderId="21" xfId="0" applyNumberFormat="1" applyFill="1" applyBorder="1" applyAlignment="1">
      <alignment horizontal="center" vertical="center" wrapText="1"/>
    </xf>
    <xf numFmtId="0" fontId="0" fillId="28" borderId="16" xfId="0" applyFill="1" applyBorder="1" applyAlignment="1">
      <alignment horizontal="center" vertical="center" wrapText="1"/>
    </xf>
    <xf numFmtId="0" fontId="0" fillId="28" borderId="17" xfId="0" applyFill="1" applyBorder="1" applyAlignment="1">
      <alignment horizontal="center" wrapText="1"/>
    </xf>
    <xf numFmtId="0" fontId="0" fillId="28" borderId="34" xfId="0" applyFill="1" applyBorder="1" applyAlignment="1">
      <alignment horizontal="center" vertical="center" wrapText="1"/>
    </xf>
    <xf numFmtId="0" fontId="0" fillId="28" borderId="35" xfId="0" applyFill="1" applyBorder="1" applyAlignment="1">
      <alignment horizontal="center" wrapText="1"/>
    </xf>
    <xf numFmtId="9" fontId="0" fillId="28" borderId="39" xfId="0" applyNumberFormat="1" applyFill="1" applyBorder="1" applyAlignment="1">
      <alignment horizontal="center" vertical="center" wrapText="1"/>
    </xf>
    <xf numFmtId="0" fontId="0" fillId="29" borderId="9" xfId="0" applyFill="1" applyBorder="1" applyAlignment="1">
      <alignment horizontal="center" vertical="center" wrapText="1"/>
    </xf>
    <xf numFmtId="0" fontId="0" fillId="29" borderId="10" xfId="0" applyFill="1" applyBorder="1" applyAlignment="1">
      <alignment horizontal="center" vertical="center" wrapText="1"/>
    </xf>
    <xf numFmtId="9" fontId="0" fillId="29" borderId="11" xfId="0" applyNumberFormat="1" applyFill="1" applyBorder="1" applyAlignment="1">
      <alignment horizontal="center" vertical="center" wrapText="1"/>
    </xf>
    <xf numFmtId="9" fontId="10" fillId="11" borderId="10" xfId="0" applyNumberFormat="1" applyFont="1" applyFill="1" applyBorder="1" applyAlignment="1">
      <alignment horizontal="center" vertical="center"/>
    </xf>
    <xf numFmtId="0" fontId="0" fillId="29" borderId="32" xfId="0" applyFill="1" applyBorder="1" applyAlignment="1">
      <alignment horizontal="center" vertical="center" wrapText="1"/>
    </xf>
    <xf numFmtId="0" fontId="0" fillId="29" borderId="17" xfId="0" applyFill="1" applyBorder="1" applyAlignment="1">
      <alignment horizontal="center" vertical="center" wrapText="1"/>
    </xf>
    <xf numFmtId="9" fontId="0" fillId="29" borderId="18" xfId="0" applyNumberFormat="1" applyFill="1" applyBorder="1" applyAlignment="1">
      <alignment horizontal="center" vertical="center" wrapText="1"/>
    </xf>
    <xf numFmtId="0" fontId="0" fillId="29" borderId="16" xfId="0" applyFill="1" applyBorder="1" applyAlignment="1">
      <alignment horizontal="center" vertical="center" wrapText="1"/>
    </xf>
    <xf numFmtId="0" fontId="0" fillId="29" borderId="20" xfId="0" applyFill="1" applyBorder="1" applyAlignment="1">
      <alignment horizontal="center" vertical="center" wrapText="1"/>
    </xf>
    <xf numFmtId="9" fontId="0" fillId="29" borderId="21" xfId="0" applyNumberFormat="1" applyFill="1" applyBorder="1" applyAlignment="1">
      <alignment horizontal="center" vertical="center" wrapText="1"/>
    </xf>
    <xf numFmtId="0" fontId="0" fillId="29" borderId="17" xfId="0" applyFill="1" applyBorder="1" applyAlignment="1">
      <alignment horizontal="center" wrapText="1"/>
    </xf>
    <xf numFmtId="0" fontId="0" fillId="29" borderId="34" xfId="0" applyFill="1" applyBorder="1" applyAlignment="1">
      <alignment horizontal="center" vertical="center" wrapText="1"/>
    </xf>
    <xf numFmtId="0" fontId="0" fillId="29" borderId="35" xfId="0" applyFill="1" applyBorder="1" applyAlignment="1">
      <alignment horizontal="center" vertical="center" wrapText="1"/>
    </xf>
    <xf numFmtId="9" fontId="0" fillId="29" borderId="39" xfId="0" applyNumberFormat="1" applyFill="1" applyBorder="1" applyAlignment="1">
      <alignment horizontal="center" vertical="center" wrapText="1"/>
    </xf>
    <xf numFmtId="9" fontId="9" fillId="7" borderId="34" xfId="1" applyFont="1" applyFill="1" applyBorder="1" applyAlignment="1">
      <alignment horizontal="center" vertical="center"/>
    </xf>
    <xf numFmtId="9" fontId="9" fillId="7" borderId="39" xfId="1" applyFont="1" applyFill="1" applyBorder="1" applyAlignment="1">
      <alignment horizontal="center" vertical="center"/>
    </xf>
    <xf numFmtId="0" fontId="0" fillId="31" borderId="9" xfId="0" applyFill="1" applyBorder="1" applyAlignment="1">
      <alignment horizontal="center" vertical="center" wrapText="1"/>
    </xf>
    <xf numFmtId="0" fontId="0" fillId="31" borderId="10" xfId="0" applyFill="1" applyBorder="1" applyAlignment="1">
      <alignment horizontal="center" vertical="center" wrapText="1"/>
    </xf>
    <xf numFmtId="9" fontId="0" fillId="31" borderId="11" xfId="0" applyNumberFormat="1" applyFill="1" applyBorder="1" applyAlignment="1">
      <alignment horizontal="center" vertical="center" wrapText="1"/>
    </xf>
    <xf numFmtId="0" fontId="0" fillId="31" borderId="16" xfId="0" applyFill="1" applyBorder="1" applyAlignment="1">
      <alignment horizontal="center" vertical="center" wrapText="1"/>
    </xf>
    <xf numFmtId="0" fontId="0" fillId="31" borderId="17" xfId="0" applyFill="1" applyBorder="1" applyAlignment="1">
      <alignment horizontal="center" vertical="center" wrapText="1"/>
    </xf>
    <xf numFmtId="9" fontId="0" fillId="31" borderId="21" xfId="0" applyNumberFormat="1" applyFill="1" applyBorder="1" applyAlignment="1">
      <alignment horizontal="center" vertical="center" wrapText="1"/>
    </xf>
    <xf numFmtId="0" fontId="0" fillId="31" borderId="17" xfId="0" applyFill="1" applyBorder="1" applyAlignment="1">
      <alignment horizontal="center" wrapText="1"/>
    </xf>
    <xf numFmtId="0" fontId="0" fillId="31" borderId="34" xfId="0" applyFill="1" applyBorder="1" applyAlignment="1">
      <alignment horizontal="center" vertical="center" wrapText="1"/>
    </xf>
    <xf numFmtId="0" fontId="0" fillId="31" borderId="35" xfId="0" applyFill="1" applyBorder="1" applyAlignment="1">
      <alignment horizontal="center" wrapText="1"/>
    </xf>
    <xf numFmtId="9" fontId="0" fillId="31" borderId="39" xfId="0" applyNumberFormat="1" applyFill="1" applyBorder="1" applyAlignment="1">
      <alignment horizontal="center" vertical="center" wrapText="1"/>
    </xf>
    <xf numFmtId="9" fontId="0" fillId="18" borderId="54" xfId="0" applyNumberFormat="1" applyFill="1" applyBorder="1" applyAlignment="1">
      <alignment horizontal="center" vertical="center" wrapText="1"/>
    </xf>
    <xf numFmtId="9" fontId="9" fillId="10" borderId="9" xfId="1" applyFont="1" applyFill="1" applyBorder="1" applyAlignment="1">
      <alignment horizontal="center" vertical="center"/>
    </xf>
    <xf numFmtId="9" fontId="0" fillId="18" borderId="55" xfId="0" applyNumberFormat="1" applyFill="1" applyBorder="1" applyAlignment="1">
      <alignment horizontal="center" vertical="center" wrapText="1"/>
    </xf>
    <xf numFmtId="9" fontId="9" fillId="10" borderId="16" xfId="1" applyFont="1" applyFill="1" applyBorder="1" applyAlignment="1">
      <alignment horizontal="center" vertical="center"/>
    </xf>
    <xf numFmtId="9" fontId="9" fillId="7" borderId="16" xfId="1" applyFont="1" applyFill="1" applyBorder="1" applyAlignment="1">
      <alignment horizontal="center" vertical="center"/>
    </xf>
    <xf numFmtId="9" fontId="0" fillId="18" borderId="56" xfId="0" applyNumberFormat="1" applyFill="1" applyBorder="1" applyAlignment="1">
      <alignment horizontal="center" vertical="center" wrapText="1"/>
    </xf>
    <xf numFmtId="9" fontId="9" fillId="7" borderId="24" xfId="1" applyFont="1" applyFill="1" applyBorder="1" applyAlignment="1">
      <alignment horizontal="center" vertical="center"/>
    </xf>
    <xf numFmtId="9" fontId="10" fillId="8" borderId="28" xfId="0" applyNumberFormat="1" applyFont="1" applyFill="1" applyBorder="1" applyAlignment="1">
      <alignment horizontal="center" vertical="center"/>
    </xf>
    <xf numFmtId="9" fontId="14" fillId="32" borderId="44" xfId="1" applyFont="1" applyFill="1" applyBorder="1" applyAlignment="1">
      <alignment horizontal="center" vertical="center"/>
    </xf>
    <xf numFmtId="9" fontId="14" fillId="3" borderId="26" xfId="1" applyFont="1" applyFill="1" applyBorder="1" applyAlignment="1">
      <alignment horizontal="center" vertical="center"/>
    </xf>
    <xf numFmtId="0" fontId="0" fillId="33" borderId="9" xfId="0" applyFill="1" applyBorder="1" applyAlignment="1">
      <alignment horizontal="center" vertical="center" wrapText="1"/>
    </xf>
    <xf numFmtId="0" fontId="0" fillId="33" borderId="10" xfId="0" applyFill="1" applyBorder="1" applyAlignment="1">
      <alignment horizontal="center" vertical="center" wrapText="1"/>
    </xf>
    <xf numFmtId="9" fontId="0" fillId="33" borderId="11" xfId="0" applyNumberFormat="1" applyFill="1" applyBorder="1" applyAlignment="1">
      <alignment horizontal="center" vertical="center" wrapText="1"/>
    </xf>
    <xf numFmtId="9" fontId="11" fillId="9" borderId="58" xfId="1" applyFont="1" applyFill="1" applyBorder="1" applyAlignment="1">
      <alignment horizontal="center" vertical="center"/>
    </xf>
    <xf numFmtId="0" fontId="0" fillId="33" borderId="16" xfId="0" applyFill="1" applyBorder="1" applyAlignment="1">
      <alignment horizontal="center" vertical="center" wrapText="1"/>
    </xf>
    <xf numFmtId="0" fontId="0" fillId="33" borderId="20" xfId="0" applyFill="1" applyBorder="1" applyAlignment="1">
      <alignment horizontal="center" vertical="center" wrapText="1"/>
    </xf>
    <xf numFmtId="9" fontId="0" fillId="33" borderId="21" xfId="0" applyNumberFormat="1" applyFill="1" applyBorder="1" applyAlignment="1">
      <alignment horizontal="center" vertical="center" wrapText="1"/>
    </xf>
    <xf numFmtId="0" fontId="0" fillId="33" borderId="24" xfId="0" applyFill="1" applyBorder="1" applyAlignment="1">
      <alignment horizontal="center" vertical="center" wrapText="1"/>
    </xf>
    <xf numFmtId="0" fontId="0" fillId="33" borderId="28" xfId="0" applyFill="1" applyBorder="1" applyAlignment="1">
      <alignment horizontal="center" vertical="center" wrapText="1"/>
    </xf>
    <xf numFmtId="9" fontId="0" fillId="33" borderId="29" xfId="0" applyNumberFormat="1" applyFill="1" applyBorder="1" applyAlignment="1">
      <alignment horizontal="center" vertical="center" wrapText="1"/>
    </xf>
    <xf numFmtId="0" fontId="0" fillId="20" borderId="20" xfId="0" applyFill="1" applyBorder="1" applyAlignment="1">
      <alignment horizontal="center" vertical="center" wrapText="1"/>
    </xf>
    <xf numFmtId="0" fontId="0" fillId="29" borderId="24" xfId="0" applyFill="1" applyBorder="1" applyAlignment="1">
      <alignment horizontal="center" vertical="center" wrapText="1"/>
    </xf>
    <xf numFmtId="0" fontId="0" fillId="29" borderId="25" xfId="0" applyFill="1" applyBorder="1" applyAlignment="1">
      <alignment horizontal="center" vertical="center" wrapText="1"/>
    </xf>
    <xf numFmtId="9" fontId="0" fillId="29" borderId="29" xfId="0" applyNumberFormat="1" applyFill="1" applyBorder="1" applyAlignment="1">
      <alignment horizontal="center" vertical="center" wrapText="1"/>
    </xf>
    <xf numFmtId="9" fontId="14" fillId="32" borderId="62" xfId="1" applyFont="1" applyFill="1" applyBorder="1" applyAlignment="1">
      <alignment horizontal="center" vertical="center"/>
    </xf>
    <xf numFmtId="0" fontId="0" fillId="17" borderId="25" xfId="0" applyFill="1" applyBorder="1" applyAlignment="1">
      <alignment horizontal="center" vertical="center" wrapText="1"/>
    </xf>
    <xf numFmtId="0" fontId="13" fillId="19" borderId="9" xfId="0" applyFont="1" applyFill="1" applyBorder="1" applyAlignment="1">
      <alignment horizontal="center" vertical="center" wrapText="1"/>
    </xf>
    <xf numFmtId="0" fontId="13" fillId="19" borderId="10" xfId="0" applyFont="1" applyFill="1" applyBorder="1" applyAlignment="1">
      <alignment horizontal="center" vertical="center" wrapText="1"/>
    </xf>
    <xf numFmtId="9" fontId="13" fillId="19" borderId="11" xfId="0" applyNumberFormat="1" applyFont="1" applyFill="1" applyBorder="1" applyAlignment="1">
      <alignment horizontal="center" vertical="center" wrapText="1"/>
    </xf>
    <xf numFmtId="0" fontId="13" fillId="34" borderId="16" xfId="0" applyFont="1" applyFill="1" applyBorder="1" applyAlignment="1">
      <alignment horizontal="center" vertical="center" wrapText="1"/>
    </xf>
    <xf numFmtId="0" fontId="0" fillId="34" borderId="17" xfId="0" applyFill="1" applyBorder="1" applyAlignment="1">
      <alignment horizontal="center" vertical="center" wrapText="1"/>
    </xf>
    <xf numFmtId="9" fontId="0" fillId="34" borderId="21" xfId="0" applyNumberFormat="1" applyFill="1" applyBorder="1" applyAlignment="1">
      <alignment horizontal="center" vertical="center" wrapText="1"/>
    </xf>
    <xf numFmtId="0" fontId="13" fillId="34" borderId="34" xfId="0" applyFont="1" applyFill="1" applyBorder="1" applyAlignment="1">
      <alignment horizontal="center" vertical="center" wrapText="1"/>
    </xf>
    <xf numFmtId="0" fontId="0" fillId="34" borderId="17" xfId="0" applyFill="1" applyBorder="1" applyAlignment="1">
      <alignment horizontal="center" wrapText="1"/>
    </xf>
    <xf numFmtId="0" fontId="0" fillId="34" borderId="16" xfId="0" applyFill="1" applyBorder="1" applyAlignment="1">
      <alignment horizontal="center" vertical="center" wrapText="1"/>
    </xf>
    <xf numFmtId="0" fontId="14" fillId="32" borderId="45" xfId="0" applyFont="1" applyFill="1" applyBorder="1" applyAlignment="1"/>
    <xf numFmtId="9" fontId="14" fillId="3" borderId="39" xfId="1" applyFont="1" applyFill="1" applyBorder="1" applyAlignment="1">
      <alignment horizontal="center" vertical="center"/>
    </xf>
    <xf numFmtId="9" fontId="0" fillId="33" borderId="9" xfId="1" applyFont="1" applyFill="1" applyBorder="1" applyAlignment="1">
      <alignment horizontal="center" vertical="center" wrapText="1"/>
    </xf>
    <xf numFmtId="9" fontId="11" fillId="9" borderId="11" xfId="1" applyFont="1" applyFill="1" applyBorder="1" applyAlignment="1">
      <alignment horizontal="center" vertical="center"/>
    </xf>
    <xf numFmtId="0" fontId="13" fillId="34" borderId="9" xfId="0" applyFont="1" applyFill="1" applyBorder="1" applyAlignment="1">
      <alignment horizontal="center" vertical="center" wrapText="1"/>
    </xf>
    <xf numFmtId="0" fontId="0" fillId="34" borderId="10" xfId="0" applyFill="1" applyBorder="1" applyAlignment="1">
      <alignment horizontal="center" vertical="center" wrapText="1"/>
    </xf>
    <xf numFmtId="9" fontId="0" fillId="34" borderId="11" xfId="0" applyNumberFormat="1" applyFill="1" applyBorder="1" applyAlignment="1">
      <alignment horizontal="center" vertical="center" wrapText="1"/>
    </xf>
    <xf numFmtId="0" fontId="0" fillId="34" borderId="32" xfId="0" applyFill="1" applyBorder="1" applyAlignment="1">
      <alignment horizontal="center" vertical="center" wrapText="1"/>
    </xf>
    <xf numFmtId="0" fontId="0" fillId="34" borderId="44" xfId="0" applyFill="1" applyBorder="1" applyAlignment="1">
      <alignment horizontal="center" vertical="center" wrapText="1"/>
    </xf>
    <xf numFmtId="0" fontId="0" fillId="34" borderId="25" xfId="0" applyFill="1" applyBorder="1" applyAlignment="1">
      <alignment horizontal="center" vertical="center" wrapText="1"/>
    </xf>
    <xf numFmtId="9" fontId="0" fillId="34" borderId="29" xfId="0" applyNumberFormat="1" applyFill="1" applyBorder="1" applyAlignment="1">
      <alignment horizontal="center" vertical="center" wrapText="1"/>
    </xf>
    <xf numFmtId="9" fontId="14" fillId="32" borderId="63" xfId="1" applyFont="1" applyFill="1" applyBorder="1" applyAlignment="1">
      <alignment horizontal="center" vertical="center"/>
    </xf>
    <xf numFmtId="9" fontId="14" fillId="3" borderId="15" xfId="1" applyFont="1" applyFill="1" applyBorder="1" applyAlignment="1">
      <alignment horizontal="center" vertical="center"/>
    </xf>
    <xf numFmtId="0" fontId="4" fillId="0" borderId="0" xfId="0" applyFont="1" applyBorder="1"/>
    <xf numFmtId="0" fontId="0" fillId="0" borderId="0" xfId="0" applyBorder="1"/>
    <xf numFmtId="0" fontId="20" fillId="0" borderId="20" xfId="0" applyFont="1" applyBorder="1"/>
    <xf numFmtId="0" fontId="0" fillId="0" borderId="20" xfId="0" applyBorder="1"/>
    <xf numFmtId="0" fontId="0" fillId="0" borderId="17" xfId="0" applyBorder="1" applyAlignment="1">
      <alignment horizontal="left" vertical="center"/>
    </xf>
    <xf numFmtId="0" fontId="0" fillId="27" borderId="20" xfId="0" applyFill="1" applyBorder="1"/>
    <xf numFmtId="0" fontId="0" fillId="40" borderId="9" xfId="0" applyFill="1" applyBorder="1" applyAlignment="1">
      <alignment horizontal="center" vertical="center" wrapText="1"/>
    </xf>
    <xf numFmtId="0" fontId="0" fillId="40" borderId="20" xfId="0" applyFill="1" applyBorder="1"/>
    <xf numFmtId="0" fontId="0" fillId="40" borderId="10" xfId="0" applyFill="1" applyBorder="1" applyAlignment="1">
      <alignment horizontal="center" vertical="center" wrapText="1"/>
    </xf>
    <xf numFmtId="9" fontId="0" fillId="40" borderId="11" xfId="0" applyNumberFormat="1" applyFill="1" applyBorder="1" applyAlignment="1">
      <alignment horizontal="center" vertical="center" wrapText="1"/>
    </xf>
    <xf numFmtId="0" fontId="0" fillId="40" borderId="32" xfId="0" applyFill="1" applyBorder="1" applyAlignment="1">
      <alignment horizontal="center" wrapText="1"/>
    </xf>
    <xf numFmtId="0" fontId="0" fillId="40" borderId="17" xfId="0" applyFill="1" applyBorder="1" applyAlignment="1">
      <alignment horizontal="center" vertical="center" wrapText="1"/>
    </xf>
    <xf numFmtId="9" fontId="0" fillId="40" borderId="21" xfId="0" applyNumberFormat="1" applyFill="1" applyBorder="1" applyAlignment="1">
      <alignment horizontal="center" vertical="center" wrapText="1"/>
    </xf>
    <xf numFmtId="0" fontId="0" fillId="40" borderId="17" xfId="0" applyFill="1" applyBorder="1" applyAlignment="1">
      <alignment horizontal="center" wrapText="1"/>
    </xf>
    <xf numFmtId="0" fontId="0" fillId="40" borderId="16" xfId="0" applyFill="1" applyBorder="1" applyAlignment="1">
      <alignment horizontal="center" vertical="center" wrapText="1"/>
    </xf>
    <xf numFmtId="0" fontId="0" fillId="40" borderId="24" xfId="0" applyFill="1" applyBorder="1" applyAlignment="1">
      <alignment horizontal="center" vertical="center" wrapText="1"/>
    </xf>
    <xf numFmtId="0" fontId="0" fillId="40" borderId="25" xfId="0" applyFill="1" applyBorder="1" applyAlignment="1">
      <alignment horizontal="center" wrapText="1"/>
    </xf>
    <xf numFmtId="9" fontId="0" fillId="40" borderId="29" xfId="0" applyNumberFormat="1" applyFill="1" applyBorder="1" applyAlignment="1">
      <alignment horizontal="center" vertical="center" wrapText="1"/>
    </xf>
    <xf numFmtId="0" fontId="0" fillId="38" borderId="20" xfId="0" applyFill="1" applyBorder="1"/>
    <xf numFmtId="0" fontId="0" fillId="37" borderId="20" xfId="0" applyFill="1" applyBorder="1"/>
    <xf numFmtId="0" fontId="0" fillId="18" borderId="55" xfId="0" applyFill="1" applyBorder="1"/>
    <xf numFmtId="0" fontId="0" fillId="0" borderId="55" xfId="0" applyBorder="1"/>
    <xf numFmtId="0" fontId="4" fillId="0" borderId="20" xfId="0" applyFont="1" applyBorder="1" applyAlignment="1">
      <alignment horizontal="center" vertical="center"/>
    </xf>
    <xf numFmtId="0" fontId="20" fillId="0" borderId="55" xfId="0" applyFont="1" applyBorder="1"/>
    <xf numFmtId="0" fontId="0" fillId="6" borderId="55" xfId="0" applyFill="1" applyBorder="1"/>
    <xf numFmtId="0" fontId="0" fillId="13" borderId="55" xfId="0" applyFill="1" applyBorder="1"/>
    <xf numFmtId="0" fontId="0" fillId="15" borderId="55" xfId="0" applyFill="1" applyBorder="1"/>
    <xf numFmtId="0" fontId="0" fillId="17" borderId="55" xfId="0" applyFill="1" applyBorder="1"/>
    <xf numFmtId="0" fontId="0" fillId="19" borderId="55" xfId="0" applyFill="1" applyBorder="1"/>
    <xf numFmtId="0" fontId="0" fillId="40" borderId="55" xfId="0" applyFill="1" applyBorder="1"/>
    <xf numFmtId="0" fontId="0" fillId="41" borderId="55" xfId="0" applyFill="1" applyBorder="1"/>
    <xf numFmtId="0" fontId="0" fillId="10" borderId="55" xfId="0" applyFill="1" applyBorder="1"/>
    <xf numFmtId="0" fontId="0" fillId="38" borderId="55" xfId="0" applyFill="1" applyBorder="1"/>
    <xf numFmtId="0" fontId="0" fillId="35" borderId="55" xfId="0" applyFill="1" applyBorder="1"/>
    <xf numFmtId="0" fontId="0" fillId="25" borderId="55" xfId="0" applyFill="1" applyBorder="1"/>
    <xf numFmtId="0" fontId="0" fillId="27" borderId="55" xfId="0" applyFill="1" applyBorder="1"/>
    <xf numFmtId="0" fontId="0" fillId="36" borderId="55" xfId="0" applyFill="1" applyBorder="1"/>
    <xf numFmtId="0" fontId="0" fillId="42" borderId="55" xfId="0" applyFill="1" applyBorder="1"/>
    <xf numFmtId="0" fontId="0" fillId="39" borderId="55" xfId="0" applyFill="1" applyBorder="1"/>
    <xf numFmtId="0" fontId="0" fillId="40" borderId="55" xfId="0" applyFill="1" applyBorder="1" applyAlignment="1">
      <alignment wrapText="1"/>
    </xf>
    <xf numFmtId="0" fontId="0" fillId="37" borderId="55" xfId="0" applyFill="1" applyBorder="1"/>
    <xf numFmtId="0" fontId="22" fillId="27" borderId="20" xfId="0" applyFont="1" applyFill="1" applyBorder="1"/>
    <xf numFmtId="0" fontId="22" fillId="27" borderId="20" xfId="0" applyFont="1" applyFill="1" applyBorder="1" applyAlignment="1">
      <alignment vertical="center"/>
    </xf>
    <xf numFmtId="0" fontId="22" fillId="27" borderId="41" xfId="0" applyFont="1" applyFill="1" applyBorder="1"/>
    <xf numFmtId="0" fontId="22" fillId="27" borderId="38" xfId="0" applyFont="1" applyFill="1" applyBorder="1" applyAlignment="1">
      <alignment horizontal="left" vertical="center"/>
    </xf>
    <xf numFmtId="0" fontId="22" fillId="27" borderId="55" xfId="0" applyFont="1" applyFill="1" applyBorder="1"/>
    <xf numFmtId="9" fontId="22" fillId="27" borderId="20" xfId="1" applyFont="1" applyFill="1" applyBorder="1" applyAlignment="1">
      <alignment vertical="center"/>
    </xf>
    <xf numFmtId="0" fontId="22" fillId="27" borderId="20" xfId="0" applyFont="1" applyFill="1" applyBorder="1" applyAlignment="1">
      <alignment horizontal="left" vertical="center"/>
    </xf>
    <xf numFmtId="0" fontId="22" fillId="27" borderId="0" xfId="0" applyFont="1" applyFill="1"/>
    <xf numFmtId="0" fontId="22" fillId="6" borderId="17" xfId="0" applyFont="1" applyFill="1" applyBorder="1" applyAlignment="1">
      <alignment horizontal="left" vertical="center"/>
    </xf>
    <xf numFmtId="0" fontId="22" fillId="15" borderId="17" xfId="0" applyFont="1" applyFill="1" applyBorder="1" applyAlignment="1">
      <alignment horizontal="left" vertical="center"/>
    </xf>
    <xf numFmtId="0" fontId="22" fillId="17" borderId="17" xfId="0" applyFont="1" applyFill="1" applyBorder="1" applyAlignment="1">
      <alignment horizontal="left" vertical="center"/>
    </xf>
    <xf numFmtId="0" fontId="22" fillId="41" borderId="17" xfId="0" applyFont="1" applyFill="1" applyBorder="1" applyAlignment="1">
      <alignment horizontal="left" vertical="center" wrapText="1"/>
    </xf>
    <xf numFmtId="9" fontId="0" fillId="0" borderId="20" xfId="1" applyFont="1" applyBorder="1"/>
    <xf numFmtId="9" fontId="0" fillId="0" borderId="20" xfId="0" applyNumberFormat="1" applyBorder="1"/>
    <xf numFmtId="0" fontId="0" fillId="0" borderId="20" xfId="0" applyBorder="1" applyAlignment="1">
      <alignment horizontal="center" vertical="center"/>
    </xf>
    <xf numFmtId="0" fontId="0" fillId="37" borderId="20" xfId="0" applyFill="1" applyBorder="1" applyAlignment="1">
      <alignment vertical="center"/>
    </xf>
    <xf numFmtId="9" fontId="11" fillId="9" borderId="13" xfId="1" applyFont="1" applyFill="1" applyBorder="1" applyAlignment="1">
      <alignment horizontal="center" vertical="center"/>
    </xf>
    <xf numFmtId="9" fontId="0" fillId="0" borderId="38" xfId="1" applyFont="1" applyBorder="1" applyAlignment="1">
      <alignment horizontal="center" vertical="center"/>
    </xf>
    <xf numFmtId="9" fontId="0" fillId="0" borderId="17" xfId="1" applyFont="1" applyBorder="1" applyAlignment="1">
      <alignment horizontal="center" vertical="center"/>
    </xf>
    <xf numFmtId="9" fontId="0" fillId="0" borderId="20" xfId="0" applyNumberFormat="1" applyBorder="1" applyAlignment="1">
      <alignment horizontal="center" vertical="center"/>
    </xf>
    <xf numFmtId="0" fontId="0" fillId="46" borderId="20" xfId="0" applyFill="1" applyBorder="1"/>
    <xf numFmtId="9" fontId="0" fillId="47" borderId="20" xfId="1" applyFont="1" applyFill="1" applyBorder="1"/>
    <xf numFmtId="9" fontId="9" fillId="7" borderId="12" xfId="1" applyNumberFormat="1" applyFont="1" applyFill="1" applyBorder="1" applyAlignment="1">
      <alignment horizontal="center" vertical="center"/>
    </xf>
    <xf numFmtId="9" fontId="0" fillId="0" borderId="38" xfId="1" applyFont="1" applyBorder="1" applyAlignment="1">
      <alignment vertical="center"/>
    </xf>
    <xf numFmtId="9" fontId="0" fillId="0" borderId="17" xfId="1" applyFont="1" applyBorder="1" applyAlignment="1">
      <alignment vertical="center"/>
    </xf>
    <xf numFmtId="0" fontId="0" fillId="0" borderId="38" xfId="0" applyBorder="1" applyAlignment="1">
      <alignment vertical="center"/>
    </xf>
    <xf numFmtId="0" fontId="0" fillId="0" borderId="17" xfId="0" applyBorder="1" applyAlignment="1">
      <alignment vertical="center"/>
    </xf>
    <xf numFmtId="9" fontId="0" fillId="40" borderId="38" xfId="1" applyFont="1" applyFill="1" applyBorder="1" applyAlignment="1">
      <alignment vertical="center"/>
    </xf>
    <xf numFmtId="9" fontId="0" fillId="40" borderId="17" xfId="1" applyFont="1" applyFill="1" applyBorder="1" applyAlignment="1">
      <alignment vertical="center"/>
    </xf>
    <xf numFmtId="9" fontId="0" fillId="37" borderId="38" xfId="1" applyFont="1" applyFill="1" applyBorder="1" applyAlignment="1">
      <alignment vertical="center"/>
    </xf>
    <xf numFmtId="9" fontId="0" fillId="37" borderId="17" xfId="1" applyFont="1" applyFill="1" applyBorder="1" applyAlignment="1">
      <alignment vertical="center"/>
    </xf>
    <xf numFmtId="9" fontId="9" fillId="7" borderId="20" xfId="1" applyFont="1" applyFill="1" applyBorder="1" applyAlignment="1">
      <alignment horizontal="center" vertical="center"/>
    </xf>
    <xf numFmtId="9" fontId="9" fillId="7" borderId="21" xfId="1" applyFont="1" applyFill="1" applyBorder="1" applyAlignment="1">
      <alignment horizontal="center" vertical="center"/>
    </xf>
    <xf numFmtId="9" fontId="9" fillId="7" borderId="19" xfId="1" applyFont="1" applyFill="1" applyBorder="1" applyAlignment="1">
      <alignment horizontal="center" vertical="center"/>
    </xf>
    <xf numFmtId="9" fontId="10" fillId="8" borderId="17" xfId="0" applyNumberFormat="1" applyFont="1" applyFill="1" applyBorder="1" applyAlignment="1">
      <alignment horizontal="center" vertical="center"/>
    </xf>
    <xf numFmtId="0" fontId="22" fillId="17" borderId="38" xfId="0" applyFont="1" applyFill="1" applyBorder="1" applyAlignment="1">
      <alignment horizontal="left" vertical="center"/>
    </xf>
    <xf numFmtId="9" fontId="0" fillId="0" borderId="38" xfId="1" applyFont="1" applyBorder="1" applyAlignment="1">
      <alignment horizontal="center" vertical="center"/>
    </xf>
    <xf numFmtId="9" fontId="0" fillId="0" borderId="17" xfId="1" applyFont="1" applyBorder="1" applyAlignment="1">
      <alignment horizontal="center" vertical="center"/>
    </xf>
    <xf numFmtId="9" fontId="9" fillId="7" borderId="20" xfId="1" applyFont="1" applyFill="1" applyBorder="1" applyAlignment="1">
      <alignment horizontal="center" vertical="center"/>
    </xf>
    <xf numFmtId="9" fontId="9" fillId="7" borderId="21" xfId="1" applyFont="1" applyFill="1" applyBorder="1" applyAlignment="1">
      <alignment horizontal="center" vertical="center"/>
    </xf>
    <xf numFmtId="9" fontId="9" fillId="7" borderId="19" xfId="1" applyFont="1" applyFill="1" applyBorder="1" applyAlignment="1">
      <alignment horizontal="center" vertical="center"/>
    </xf>
    <xf numFmtId="9" fontId="10" fillId="8" borderId="17" xfId="0" applyNumberFormat="1" applyFont="1" applyFill="1" applyBorder="1" applyAlignment="1">
      <alignment horizontal="center" vertical="center"/>
    </xf>
    <xf numFmtId="0" fontId="22" fillId="6" borderId="17" xfId="0" applyFont="1" applyFill="1" applyBorder="1" applyAlignment="1">
      <alignment horizontal="left" vertical="center"/>
    </xf>
    <xf numFmtId="0" fontId="22" fillId="15" borderId="17" xfId="0" applyFont="1" applyFill="1" applyBorder="1" applyAlignment="1">
      <alignment horizontal="left" vertical="center"/>
    </xf>
    <xf numFmtId="0" fontId="22" fillId="17" borderId="38" xfId="0" applyFont="1" applyFill="1" applyBorder="1" applyAlignment="1">
      <alignment horizontal="left" vertical="center"/>
    </xf>
    <xf numFmtId="0" fontId="22" fillId="17" borderId="17" xfId="0" applyFont="1" applyFill="1" applyBorder="1" applyAlignment="1">
      <alignment horizontal="left" vertical="center"/>
    </xf>
    <xf numFmtId="0" fontId="22" fillId="27" borderId="38" xfId="0" applyFont="1" applyFill="1" applyBorder="1" applyAlignment="1">
      <alignment horizontal="left" vertical="center"/>
    </xf>
    <xf numFmtId="9" fontId="0" fillId="0" borderId="38" xfId="1" applyFont="1" applyBorder="1" applyAlignment="1">
      <alignment horizontal="center" vertical="center"/>
    </xf>
    <xf numFmtId="9" fontId="0" fillId="0" borderId="17" xfId="1" applyFont="1" applyBorder="1" applyAlignment="1">
      <alignment horizontal="center" vertical="center"/>
    </xf>
    <xf numFmtId="165" fontId="0" fillId="40" borderId="38" xfId="1" applyNumberFormat="1" applyFont="1" applyFill="1" applyBorder="1" applyAlignment="1">
      <alignment vertical="center"/>
    </xf>
    <xf numFmtId="0" fontId="23" fillId="0" borderId="0" xfId="0" applyFont="1"/>
    <xf numFmtId="0" fontId="23" fillId="13" borderId="20" xfId="0" applyFont="1" applyFill="1" applyBorder="1" applyAlignment="1">
      <alignment wrapText="1"/>
    </xf>
    <xf numFmtId="9" fontId="23" fillId="13" borderId="20" xfId="1" applyFont="1" applyFill="1" applyBorder="1" applyAlignment="1">
      <alignment horizontal="center" vertical="center" wrapText="1"/>
    </xf>
    <xf numFmtId="0" fontId="23" fillId="10" borderId="20" xfId="0" applyFont="1" applyFill="1" applyBorder="1" applyAlignment="1">
      <alignment wrapText="1"/>
    </xf>
    <xf numFmtId="9" fontId="23" fillId="10" borderId="20" xfId="1" applyFont="1" applyFill="1" applyBorder="1" applyAlignment="1">
      <alignment horizontal="center" vertical="center" wrapText="1"/>
    </xf>
    <xf numFmtId="0" fontId="23" fillId="0" borderId="0" xfId="0" applyFont="1" applyAlignment="1">
      <alignment horizontal="center" vertical="center"/>
    </xf>
    <xf numFmtId="0" fontId="23" fillId="13" borderId="19" xfId="0" applyFont="1" applyFill="1" applyBorder="1" applyAlignment="1">
      <alignment wrapText="1"/>
    </xf>
    <xf numFmtId="9" fontId="23" fillId="13" borderId="21" xfId="1" applyFont="1" applyFill="1" applyBorder="1" applyAlignment="1">
      <alignment horizontal="center" vertical="center" wrapText="1"/>
    </xf>
    <xf numFmtId="0" fontId="23" fillId="13" borderId="28" xfId="0" applyFont="1" applyFill="1" applyBorder="1" applyAlignment="1">
      <alignment wrapText="1"/>
    </xf>
    <xf numFmtId="9" fontId="23" fillId="13" borderId="29" xfId="1" applyFont="1" applyFill="1" applyBorder="1" applyAlignment="1">
      <alignment horizontal="center" vertical="center" wrapText="1"/>
    </xf>
    <xf numFmtId="0" fontId="0" fillId="0" borderId="20" xfId="0" applyBorder="1" applyAlignment="1">
      <alignment horizontal="center"/>
    </xf>
    <xf numFmtId="0" fontId="0" fillId="32" borderId="55" xfId="0" applyFill="1" applyBorder="1"/>
    <xf numFmtId="1" fontId="0" fillId="0" borderId="38" xfId="1" applyNumberFormat="1" applyFont="1" applyBorder="1" applyAlignment="1">
      <alignment vertical="center"/>
    </xf>
    <xf numFmtId="0" fontId="23" fillId="49" borderId="19" xfId="0" applyFont="1" applyFill="1" applyBorder="1" applyAlignment="1">
      <alignment wrapText="1"/>
    </xf>
    <xf numFmtId="0" fontId="23" fillId="7" borderId="19" xfId="0" applyFont="1" applyFill="1" applyBorder="1" applyAlignment="1">
      <alignment wrapText="1"/>
    </xf>
    <xf numFmtId="0" fontId="23" fillId="7" borderId="20" xfId="0" applyFont="1" applyFill="1" applyBorder="1" applyAlignment="1">
      <alignment wrapText="1"/>
    </xf>
    <xf numFmtId="9" fontId="23" fillId="7" borderId="21" xfId="1" applyFont="1" applyFill="1" applyBorder="1" applyAlignment="1">
      <alignment horizontal="center" vertical="center" wrapText="1"/>
    </xf>
    <xf numFmtId="9" fontId="23" fillId="7" borderId="20" xfId="1" applyFont="1" applyFill="1" applyBorder="1" applyAlignment="1">
      <alignment horizontal="center" vertical="center" wrapText="1"/>
    </xf>
    <xf numFmtId="0" fontId="23" fillId="35" borderId="20" xfId="0" applyFont="1" applyFill="1" applyBorder="1" applyAlignment="1">
      <alignment wrapText="1"/>
    </xf>
    <xf numFmtId="9" fontId="23" fillId="35" borderId="21" xfId="1" applyFont="1" applyFill="1" applyBorder="1" applyAlignment="1">
      <alignment horizontal="center" vertical="center" wrapText="1"/>
    </xf>
    <xf numFmtId="0" fontId="23" fillId="35" borderId="19" xfId="0" applyFont="1" applyFill="1" applyBorder="1" applyAlignment="1">
      <alignment wrapText="1"/>
    </xf>
    <xf numFmtId="9" fontId="23" fillId="35" borderId="20" xfId="1" applyFont="1" applyFill="1" applyBorder="1" applyAlignment="1">
      <alignment horizontal="center" vertical="center" wrapText="1"/>
    </xf>
    <xf numFmtId="0" fontId="23" fillId="3" borderId="20" xfId="0" applyFont="1" applyFill="1" applyBorder="1" applyAlignment="1">
      <alignment wrapText="1"/>
    </xf>
    <xf numFmtId="0" fontId="23" fillId="3" borderId="19" xfId="0" applyFont="1" applyFill="1" applyBorder="1" applyAlignment="1">
      <alignment wrapText="1"/>
    </xf>
    <xf numFmtId="9" fontId="23" fillId="16" borderId="21" xfId="1" applyFont="1" applyFill="1" applyBorder="1" applyAlignment="1">
      <alignment horizontal="center" vertical="center" wrapText="1"/>
    </xf>
    <xf numFmtId="0" fontId="23" fillId="16" borderId="19" xfId="0" applyFont="1" applyFill="1" applyBorder="1" applyAlignment="1">
      <alignment wrapText="1"/>
    </xf>
    <xf numFmtId="9" fontId="23" fillId="16" borderId="20" xfId="1" applyFont="1" applyFill="1" applyBorder="1" applyAlignment="1">
      <alignment horizontal="center" vertical="center" wrapText="1"/>
    </xf>
    <xf numFmtId="0" fontId="23" fillId="10" borderId="19" xfId="0" applyFont="1" applyFill="1" applyBorder="1" applyAlignment="1">
      <alignment wrapText="1"/>
    </xf>
    <xf numFmtId="9" fontId="23" fillId="3" borderId="20" xfId="0" applyNumberFormat="1" applyFont="1" applyFill="1" applyBorder="1" applyAlignment="1">
      <alignment horizontal="center" vertical="center" wrapText="1"/>
    </xf>
    <xf numFmtId="0" fontId="23" fillId="32" borderId="20" xfId="0" applyFont="1" applyFill="1" applyBorder="1" applyAlignment="1">
      <alignment wrapText="1"/>
    </xf>
    <xf numFmtId="0" fontId="23" fillId="32" borderId="19" xfId="0" applyFont="1" applyFill="1" applyBorder="1" applyAlignment="1">
      <alignment wrapText="1"/>
    </xf>
    <xf numFmtId="9" fontId="23" fillId="3" borderId="21" xfId="0" applyNumberFormat="1" applyFont="1" applyFill="1" applyBorder="1" applyAlignment="1">
      <alignment horizontal="center" vertical="center" wrapText="1"/>
    </xf>
    <xf numFmtId="0" fontId="23" fillId="13" borderId="27" xfId="0" applyFont="1" applyFill="1" applyBorder="1" applyAlignment="1">
      <alignment wrapText="1"/>
    </xf>
    <xf numFmtId="9" fontId="23" fillId="13" borderId="28" xfId="1" applyFont="1" applyFill="1" applyBorder="1" applyAlignment="1">
      <alignment horizontal="center" vertical="center" wrapText="1"/>
    </xf>
    <xf numFmtId="0" fontId="25" fillId="47" borderId="30" xfId="0" applyFont="1" applyFill="1" applyBorder="1" applyAlignment="1">
      <alignment horizontal="center" vertical="center" wrapText="1"/>
    </xf>
    <xf numFmtId="0" fontId="4" fillId="13" borderId="59" xfId="0" applyFont="1" applyFill="1" applyBorder="1" applyAlignment="1">
      <alignment horizontal="left" vertical="center"/>
    </xf>
    <xf numFmtId="0" fontId="4" fillId="13" borderId="61" xfId="0" applyFont="1" applyFill="1" applyBorder="1" applyAlignment="1">
      <alignment horizontal="left" vertical="center"/>
    </xf>
    <xf numFmtId="0" fontId="25" fillId="47" borderId="51" xfId="0" applyFont="1" applyFill="1" applyBorder="1" applyAlignment="1">
      <alignment vertical="center" wrapText="1"/>
    </xf>
    <xf numFmtId="0" fontId="24" fillId="35" borderId="65" xfId="0" applyFont="1" applyFill="1" applyBorder="1" applyAlignment="1">
      <alignment wrapText="1"/>
    </xf>
    <xf numFmtId="0" fontId="24" fillId="13" borderId="65" xfId="0" applyFont="1" applyFill="1" applyBorder="1" applyAlignment="1">
      <alignment wrapText="1"/>
    </xf>
    <xf numFmtId="0" fontId="24" fillId="3" borderId="65" xfId="0" applyFont="1" applyFill="1" applyBorder="1" applyAlignment="1">
      <alignment wrapText="1"/>
    </xf>
    <xf numFmtId="0" fontId="23" fillId="3" borderId="65" xfId="0" applyFont="1" applyFill="1" applyBorder="1" applyAlignment="1">
      <alignment wrapText="1"/>
    </xf>
    <xf numFmtId="0" fontId="23" fillId="35" borderId="65" xfId="0" applyFont="1" applyFill="1" applyBorder="1" applyAlignment="1">
      <alignment wrapText="1"/>
    </xf>
    <xf numFmtId="0" fontId="23" fillId="13" borderId="66" xfId="0" applyFont="1" applyFill="1" applyBorder="1" applyAlignment="1">
      <alignment wrapText="1"/>
    </xf>
    <xf numFmtId="0" fontId="25" fillId="4" borderId="6" xfId="0" applyFont="1" applyFill="1" applyBorder="1" applyAlignment="1">
      <alignment horizontal="center" vertical="center" wrapText="1"/>
    </xf>
    <xf numFmtId="0" fontId="25" fillId="4" borderId="46" xfId="0" applyFont="1" applyFill="1" applyBorder="1" applyAlignment="1">
      <alignment vertical="center" wrapText="1"/>
    </xf>
    <xf numFmtId="9" fontId="23" fillId="32" borderId="20" xfId="0" applyNumberFormat="1" applyFont="1" applyFill="1" applyBorder="1" applyAlignment="1">
      <alignment horizontal="center" vertical="center" wrapText="1"/>
    </xf>
    <xf numFmtId="9" fontId="23" fillId="10" borderId="21" xfId="1" applyFont="1" applyFill="1" applyBorder="1" applyAlignment="1">
      <alignment horizontal="center" vertical="center" wrapText="1"/>
    </xf>
    <xf numFmtId="9" fontId="23" fillId="32" borderId="21" xfId="0" applyNumberFormat="1" applyFont="1" applyFill="1" applyBorder="1" applyAlignment="1">
      <alignment horizontal="center" vertical="center" wrapText="1"/>
    </xf>
    <xf numFmtId="0" fontId="23" fillId="10" borderId="28" xfId="0" applyFont="1" applyFill="1" applyBorder="1" applyAlignment="1">
      <alignment wrapText="1"/>
    </xf>
    <xf numFmtId="9" fontId="23" fillId="10" borderId="28" xfId="1" applyFont="1" applyFill="1" applyBorder="1" applyAlignment="1">
      <alignment horizontal="center" vertical="center" wrapText="1"/>
    </xf>
    <xf numFmtId="9" fontId="23" fillId="10" borderId="29" xfId="1" applyFont="1" applyFill="1" applyBorder="1" applyAlignment="1">
      <alignment horizontal="center" vertical="center" wrapText="1"/>
    </xf>
    <xf numFmtId="0" fontId="23" fillId="10" borderId="27" xfId="0" applyFont="1" applyFill="1" applyBorder="1" applyAlignment="1">
      <alignment wrapText="1"/>
    </xf>
    <xf numFmtId="0" fontId="24" fillId="7" borderId="65" xfId="0" applyFont="1" applyFill="1" applyBorder="1" applyAlignment="1">
      <alignment wrapText="1"/>
    </xf>
    <xf numFmtId="0" fontId="24" fillId="10" borderId="65" xfId="0" applyFont="1" applyFill="1" applyBorder="1" applyAlignment="1">
      <alignment wrapText="1"/>
    </xf>
    <xf numFmtId="0" fontId="24" fillId="32" borderId="65" xfId="0" applyFont="1" applyFill="1" applyBorder="1" applyAlignment="1">
      <alignment wrapText="1"/>
    </xf>
    <xf numFmtId="0" fontId="24" fillId="10" borderId="66" xfId="0" applyFont="1" applyFill="1" applyBorder="1" applyAlignment="1">
      <alignment wrapText="1"/>
    </xf>
    <xf numFmtId="0" fontId="4" fillId="16" borderId="65" xfId="0" applyFont="1" applyFill="1" applyBorder="1" applyAlignment="1">
      <alignment horizontal="left" vertical="center"/>
    </xf>
    <xf numFmtId="0" fontId="4" fillId="16" borderId="66" xfId="0" applyFont="1" applyFill="1" applyBorder="1" applyAlignment="1">
      <alignment horizontal="left" vertical="center"/>
    </xf>
    <xf numFmtId="0" fontId="24" fillId="48" borderId="64" xfId="0" applyFont="1" applyFill="1" applyBorder="1" applyAlignment="1">
      <alignment wrapText="1"/>
    </xf>
    <xf numFmtId="0" fontId="23" fillId="48" borderId="12" xfId="0" applyFont="1" applyFill="1" applyBorder="1" applyAlignment="1">
      <alignment wrapText="1"/>
    </xf>
    <xf numFmtId="9" fontId="23" fillId="48" borderId="10" xfId="0" applyNumberFormat="1" applyFont="1" applyFill="1" applyBorder="1" applyAlignment="1">
      <alignment horizontal="center" vertical="center" wrapText="1"/>
    </xf>
    <xf numFmtId="9" fontId="23" fillId="48" borderId="11" xfId="0" applyNumberFormat="1" applyFont="1" applyFill="1" applyBorder="1" applyAlignment="1">
      <alignment horizontal="center" vertical="center" wrapText="1"/>
    </xf>
    <xf numFmtId="0" fontId="24" fillId="49" borderId="65" xfId="0" applyFont="1" applyFill="1" applyBorder="1" applyAlignment="1">
      <alignment wrapText="1"/>
    </xf>
    <xf numFmtId="10" fontId="23" fillId="49" borderId="20" xfId="1" applyNumberFormat="1" applyFont="1" applyFill="1" applyBorder="1" applyAlignment="1">
      <alignment horizontal="center" vertical="center" wrapText="1"/>
    </xf>
    <xf numFmtId="0" fontId="25" fillId="50" borderId="6" xfId="0" applyFont="1" applyFill="1" applyBorder="1" applyAlignment="1">
      <alignment horizontal="center" vertical="center" wrapText="1"/>
    </xf>
    <xf numFmtId="0" fontId="25" fillId="50" borderId="46" xfId="0" applyFont="1" applyFill="1" applyBorder="1" applyAlignment="1">
      <alignment vertical="center" wrapText="1"/>
    </xf>
    <xf numFmtId="0" fontId="24" fillId="16" borderId="65" xfId="0" applyFont="1" applyFill="1" applyBorder="1" applyAlignment="1">
      <alignment wrapText="1"/>
    </xf>
    <xf numFmtId="0" fontId="4" fillId="10" borderId="65" xfId="0" applyFont="1" applyFill="1" applyBorder="1" applyAlignment="1">
      <alignment horizontal="left" vertical="center"/>
    </xf>
    <xf numFmtId="0" fontId="4" fillId="10" borderId="66" xfId="0" applyFont="1" applyFill="1" applyBorder="1" applyAlignment="1">
      <alignment horizontal="left" vertical="center"/>
    </xf>
    <xf numFmtId="9" fontId="1" fillId="37" borderId="17" xfId="1" applyFont="1" applyFill="1" applyBorder="1" applyAlignment="1">
      <alignment vertical="center"/>
    </xf>
    <xf numFmtId="9" fontId="1" fillId="46" borderId="17" xfId="1" applyFont="1" applyFill="1" applyBorder="1" applyAlignment="1">
      <alignment vertical="center"/>
    </xf>
    <xf numFmtId="9" fontId="11" fillId="9" borderId="13" xfId="1" applyFont="1" applyFill="1" applyBorder="1" applyAlignment="1">
      <alignment horizontal="center" vertical="center"/>
    </xf>
    <xf numFmtId="9" fontId="0" fillId="51" borderId="21" xfId="0" applyNumberFormat="1" applyFill="1" applyBorder="1" applyAlignment="1">
      <alignment horizontal="center" vertical="center" wrapText="1"/>
    </xf>
    <xf numFmtId="9" fontId="0" fillId="0" borderId="38" xfId="1" applyFont="1" applyBorder="1"/>
    <xf numFmtId="0" fontId="22" fillId="41" borderId="35" xfId="0" applyFont="1" applyFill="1" applyBorder="1" applyAlignment="1">
      <alignment horizontal="left" vertical="center" wrapText="1"/>
    </xf>
    <xf numFmtId="9" fontId="0" fillId="51" borderId="18" xfId="0" applyNumberFormat="1" applyFill="1" applyBorder="1" applyAlignment="1">
      <alignment horizontal="center" vertical="center" wrapText="1"/>
    </xf>
    <xf numFmtId="1" fontId="0" fillId="0" borderId="20" xfId="0" applyNumberFormat="1" applyBorder="1"/>
    <xf numFmtId="9" fontId="0" fillId="0" borderId="0" xfId="0" applyNumberFormat="1"/>
    <xf numFmtId="9" fontId="0" fillId="51" borderId="29" xfId="0" applyNumberFormat="1" applyFill="1" applyBorder="1" applyAlignment="1">
      <alignment horizontal="center" vertical="center" wrapText="1"/>
    </xf>
    <xf numFmtId="9" fontId="0" fillId="51" borderId="55" xfId="0" applyNumberFormat="1" applyFill="1" applyBorder="1" applyAlignment="1">
      <alignment horizontal="center" vertical="center" wrapText="1"/>
    </xf>
    <xf numFmtId="0" fontId="0" fillId="32" borderId="32" xfId="0" applyFill="1" applyBorder="1" applyAlignment="1">
      <alignment horizontal="center" vertical="center" wrapText="1"/>
    </xf>
    <xf numFmtId="0" fontId="0" fillId="32" borderId="17" xfId="0" applyFill="1" applyBorder="1" applyAlignment="1">
      <alignment horizontal="center" vertical="center" wrapText="1"/>
    </xf>
    <xf numFmtId="9" fontId="0" fillId="32" borderId="18" xfId="0" applyNumberFormat="1" applyFill="1" applyBorder="1" applyAlignment="1">
      <alignment horizontal="center" vertical="center" wrapText="1"/>
    </xf>
    <xf numFmtId="0" fontId="0" fillId="32" borderId="16" xfId="0" applyFill="1" applyBorder="1" applyAlignment="1">
      <alignment horizontal="center" vertical="center" wrapText="1"/>
    </xf>
    <xf numFmtId="0" fontId="0" fillId="32" borderId="20" xfId="0" applyFill="1" applyBorder="1" applyAlignment="1">
      <alignment horizontal="center" vertical="center" wrapText="1"/>
    </xf>
    <xf numFmtId="9" fontId="0" fillId="32" borderId="21" xfId="0" applyNumberFormat="1" applyFill="1" applyBorder="1" applyAlignment="1">
      <alignment horizontal="center" vertical="center" wrapText="1"/>
    </xf>
    <xf numFmtId="0" fontId="5" fillId="52" borderId="5" xfId="0" applyFont="1" applyFill="1" applyBorder="1" applyAlignment="1">
      <alignment wrapText="1"/>
    </xf>
    <xf numFmtId="17" fontId="5" fillId="52" borderId="46" xfId="0" applyNumberFormat="1" applyFont="1" applyFill="1" applyBorder="1"/>
    <xf numFmtId="0" fontId="4" fillId="19" borderId="5" xfId="0" applyFont="1" applyFill="1" applyBorder="1" applyAlignment="1">
      <alignment horizontal="center"/>
    </xf>
    <xf numFmtId="0" fontId="5" fillId="0" borderId="57" xfId="0" applyFont="1" applyBorder="1" applyAlignment="1">
      <alignment wrapText="1"/>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54" xfId="0" applyBorder="1" applyAlignment="1">
      <alignment horizontal="center" vertical="center"/>
    </xf>
    <xf numFmtId="0" fontId="0" fillId="0" borderId="17" xfId="0" applyBorder="1"/>
    <xf numFmtId="0" fontId="31" fillId="0" borderId="59" xfId="0" applyFont="1" applyBorder="1" applyAlignment="1">
      <alignment wrapText="1"/>
    </xf>
    <xf numFmtId="0" fontId="32" fillId="0" borderId="16" xfId="0" applyFont="1" applyBorder="1" applyAlignment="1">
      <alignment horizontal="center" vertical="center"/>
    </xf>
    <xf numFmtId="0" fontId="32" fillId="0" borderId="20" xfId="0" applyFont="1" applyBorder="1" applyAlignment="1">
      <alignment horizontal="center" vertical="center"/>
    </xf>
    <xf numFmtId="0" fontId="31" fillId="35" borderId="59" xfId="0" applyFont="1" applyFill="1" applyBorder="1" applyAlignment="1">
      <alignment wrapText="1"/>
    </xf>
    <xf numFmtId="9" fontId="33" fillId="35" borderId="16" xfId="0" applyNumberFormat="1" applyFont="1" applyFill="1" applyBorder="1" applyAlignment="1">
      <alignment horizontal="center" vertical="center"/>
    </xf>
    <xf numFmtId="9" fontId="33" fillId="35" borderId="16" xfId="1" applyFont="1" applyFill="1" applyBorder="1" applyAlignment="1">
      <alignment horizontal="center" vertical="center"/>
    </xf>
    <xf numFmtId="0" fontId="5" fillId="0" borderId="59" xfId="0" applyFont="1" applyBorder="1" applyAlignment="1">
      <alignment wrapText="1"/>
    </xf>
    <xf numFmtId="9" fontId="0" fillId="0" borderId="16" xfId="0" applyNumberFormat="1" applyBorder="1" applyAlignment="1">
      <alignment horizontal="center" vertical="center"/>
    </xf>
    <xf numFmtId="9" fontId="0" fillId="0" borderId="55" xfId="0" applyNumberFormat="1" applyBorder="1" applyAlignment="1">
      <alignment horizontal="center" vertical="center"/>
    </xf>
    <xf numFmtId="9" fontId="33" fillId="0" borderId="16" xfId="0" applyNumberFormat="1" applyFont="1" applyBorder="1" applyAlignment="1">
      <alignment horizontal="center" vertical="center"/>
    </xf>
    <xf numFmtId="9" fontId="33" fillId="0" borderId="20" xfId="0" applyNumberFormat="1" applyFont="1" applyBorder="1" applyAlignment="1">
      <alignment horizontal="center" vertical="center"/>
    </xf>
    <xf numFmtId="9" fontId="33" fillId="0" borderId="55" xfId="0" applyNumberFormat="1" applyFont="1" applyBorder="1" applyAlignment="1">
      <alignment horizontal="center" vertical="center"/>
    </xf>
    <xf numFmtId="0" fontId="0" fillId="0" borderId="16" xfId="0" applyBorder="1" applyAlignment="1">
      <alignment horizontal="center" vertical="center"/>
    </xf>
    <xf numFmtId="0" fontId="0" fillId="0" borderId="55" xfId="0" applyBorder="1" applyAlignment="1">
      <alignment horizontal="center" vertical="center"/>
    </xf>
    <xf numFmtId="164" fontId="0" fillId="0" borderId="16" xfId="0" applyNumberFormat="1" applyBorder="1" applyAlignment="1">
      <alignment horizontal="center" vertical="center"/>
    </xf>
    <xf numFmtId="164" fontId="0" fillId="0" borderId="20" xfId="0" applyNumberFormat="1" applyBorder="1" applyAlignment="1">
      <alignment horizontal="center" vertical="center"/>
    </xf>
    <xf numFmtId="164" fontId="0" fillId="0" borderId="55" xfId="0" applyNumberFormat="1" applyBorder="1" applyAlignment="1">
      <alignment horizontal="center" vertical="center"/>
    </xf>
    <xf numFmtId="164" fontId="33" fillId="0" borderId="16" xfId="0" applyNumberFormat="1" applyFont="1" applyBorder="1" applyAlignment="1">
      <alignment horizontal="center" vertical="center"/>
    </xf>
    <xf numFmtId="9" fontId="33" fillId="0" borderId="20" xfId="0" applyNumberFormat="1" applyFont="1" applyFill="1" applyBorder="1" applyAlignment="1">
      <alignment horizontal="center" vertical="center"/>
    </xf>
    <xf numFmtId="9" fontId="34" fillId="0" borderId="16" xfId="1" applyFont="1" applyBorder="1" applyAlignment="1">
      <alignment horizontal="center" vertical="center"/>
    </xf>
    <xf numFmtId="9" fontId="34" fillId="0" borderId="20" xfId="1" applyFont="1" applyBorder="1" applyAlignment="1">
      <alignment horizontal="center" vertical="center"/>
    </xf>
    <xf numFmtId="164" fontId="34" fillId="0" borderId="20" xfId="1" applyNumberFormat="1" applyFont="1" applyBorder="1" applyAlignment="1">
      <alignment horizontal="center" vertical="center"/>
    </xf>
    <xf numFmtId="9" fontId="34" fillId="0" borderId="55" xfId="1" applyFont="1" applyBorder="1" applyAlignment="1">
      <alignment horizontal="center" vertical="center"/>
    </xf>
    <xf numFmtId="9" fontId="33" fillId="0" borderId="16" xfId="1" applyFont="1" applyBorder="1" applyAlignment="1">
      <alignment horizontal="center" vertical="center"/>
    </xf>
    <xf numFmtId="0" fontId="5" fillId="52" borderId="24" xfId="0" applyFont="1" applyFill="1" applyBorder="1" applyAlignment="1">
      <alignment wrapText="1"/>
    </xf>
    <xf numFmtId="17" fontId="5" fillId="52" borderId="28" xfId="0" applyNumberFormat="1" applyFont="1" applyFill="1" applyBorder="1"/>
    <xf numFmtId="17" fontId="5" fillId="52" borderId="29" xfId="0" applyNumberFormat="1" applyFont="1" applyFill="1" applyBorder="1"/>
    <xf numFmtId="0" fontId="0" fillId="19" borderId="4" xfId="0" applyFill="1" applyBorder="1" applyAlignment="1">
      <alignment horizontal="center"/>
    </xf>
    <xf numFmtId="0" fontId="5" fillId="0" borderId="69" xfId="0" applyFont="1" applyBorder="1" applyAlignment="1">
      <alignment wrapText="1"/>
    </xf>
    <xf numFmtId="0" fontId="0" fillId="0" borderId="32" xfId="0" applyBorder="1" applyAlignment="1">
      <alignment horizontal="center" vertical="center"/>
    </xf>
    <xf numFmtId="0" fontId="0" fillId="0" borderId="74" xfId="0" applyBorder="1" applyAlignment="1">
      <alignment horizontal="center" vertical="center"/>
    </xf>
    <xf numFmtId="9" fontId="0" fillId="0" borderId="17" xfId="1" applyFont="1" applyBorder="1"/>
    <xf numFmtId="0" fontId="31" fillId="0" borderId="55" xfId="0" applyFont="1" applyBorder="1" applyAlignment="1">
      <alignment wrapText="1"/>
    </xf>
    <xf numFmtId="0" fontId="5" fillId="0" borderId="55" xfId="0" applyFont="1" applyBorder="1" applyAlignment="1">
      <alignment wrapText="1"/>
    </xf>
    <xf numFmtId="0" fontId="0" fillId="0" borderId="0" xfId="0" applyAlignment="1">
      <alignment horizontal="center"/>
    </xf>
    <xf numFmtId="9" fontId="0" fillId="0" borderId="20" xfId="0" applyNumberFormat="1" applyFill="1" applyBorder="1" applyAlignment="1">
      <alignment horizontal="center" vertical="center"/>
    </xf>
    <xf numFmtId="9" fontId="32" fillId="0" borderId="16" xfId="0" applyNumberFormat="1" applyFont="1" applyBorder="1" applyAlignment="1">
      <alignment horizontal="center" vertical="center"/>
    </xf>
    <xf numFmtId="0" fontId="0" fillId="0" borderId="0" xfId="0" applyAlignment="1">
      <alignment wrapText="1"/>
    </xf>
    <xf numFmtId="0" fontId="5" fillId="52" borderId="6" xfId="0" applyFont="1" applyFill="1" applyBorder="1" applyAlignment="1">
      <alignment wrapText="1"/>
    </xf>
    <xf numFmtId="0" fontId="0" fillId="19" borderId="5" xfId="0" applyFill="1" applyBorder="1" applyAlignment="1">
      <alignment horizontal="center"/>
    </xf>
    <xf numFmtId="0" fontId="33" fillId="0" borderId="0" xfId="0" applyFont="1"/>
    <xf numFmtId="9" fontId="33" fillId="35" borderId="20" xfId="0" applyNumberFormat="1" applyFont="1" applyFill="1" applyBorder="1" applyAlignment="1">
      <alignment horizontal="center" vertical="center"/>
    </xf>
    <xf numFmtId="9" fontId="33" fillId="35" borderId="55" xfId="0" applyNumberFormat="1" applyFont="1" applyFill="1" applyBorder="1" applyAlignment="1">
      <alignment horizontal="center" vertical="center"/>
    </xf>
    <xf numFmtId="0" fontId="35" fillId="0" borderId="59" xfId="3" applyFont="1" applyBorder="1" applyAlignment="1" applyProtection="1">
      <alignment wrapText="1"/>
    </xf>
    <xf numFmtId="9" fontId="33" fillId="35" borderId="59" xfId="0" applyNumberFormat="1" applyFont="1" applyFill="1" applyBorder="1" applyAlignment="1">
      <alignment horizontal="center" vertical="center"/>
    </xf>
    <xf numFmtId="9" fontId="9" fillId="7" borderId="20" xfId="1" applyFont="1" applyFill="1" applyBorder="1" applyAlignment="1">
      <alignment horizontal="center" vertical="center"/>
    </xf>
    <xf numFmtId="9" fontId="9" fillId="7" borderId="21" xfId="1" applyFont="1" applyFill="1" applyBorder="1" applyAlignment="1">
      <alignment horizontal="center" vertical="center"/>
    </xf>
    <xf numFmtId="9" fontId="9" fillId="7" borderId="19" xfId="1" applyFont="1" applyFill="1" applyBorder="1" applyAlignment="1">
      <alignment horizontal="center" vertical="center"/>
    </xf>
    <xf numFmtId="9" fontId="10" fillId="8" borderId="17" xfId="0" applyNumberFormat="1" applyFont="1" applyFill="1" applyBorder="1" applyAlignment="1">
      <alignment horizontal="center" vertical="center"/>
    </xf>
    <xf numFmtId="165" fontId="32" fillId="0" borderId="16" xfId="0" applyNumberFormat="1" applyFont="1" applyBorder="1" applyAlignment="1">
      <alignment horizontal="center" vertical="center"/>
    </xf>
    <xf numFmtId="9" fontId="0" fillId="40" borderId="38" xfId="1" applyFont="1" applyFill="1" applyBorder="1" applyAlignment="1">
      <alignment horizontal="center" vertical="center"/>
    </xf>
    <xf numFmtId="1" fontId="0" fillId="37" borderId="38" xfId="1" applyNumberFormat="1" applyFont="1" applyFill="1" applyBorder="1" applyAlignment="1">
      <alignment vertical="center"/>
    </xf>
    <xf numFmtId="165" fontId="32" fillId="0" borderId="20" xfId="0" applyNumberFormat="1" applyFont="1" applyBorder="1" applyAlignment="1">
      <alignment horizontal="center" vertical="center"/>
    </xf>
    <xf numFmtId="1" fontId="32" fillId="0" borderId="16" xfId="0" applyNumberFormat="1" applyFont="1" applyBorder="1" applyAlignment="1">
      <alignment horizontal="center" vertical="center"/>
    </xf>
    <xf numFmtId="0" fontId="0" fillId="51" borderId="20" xfId="0" applyFill="1" applyBorder="1" applyAlignment="1">
      <alignment horizontal="center" wrapText="1"/>
    </xf>
    <xf numFmtId="0" fontId="24" fillId="13" borderId="64" xfId="0" applyFont="1" applyFill="1" applyBorder="1" applyAlignment="1">
      <alignment wrapText="1"/>
    </xf>
    <xf numFmtId="0" fontId="23" fillId="13" borderId="12" xfId="0" applyFont="1" applyFill="1" applyBorder="1" applyAlignment="1">
      <alignment wrapText="1"/>
    </xf>
    <xf numFmtId="9" fontId="23" fillId="13" borderId="10" xfId="0" applyNumberFormat="1" applyFont="1" applyFill="1" applyBorder="1" applyAlignment="1">
      <alignment horizontal="center" vertical="center" wrapText="1"/>
    </xf>
    <xf numFmtId="0" fontId="23" fillId="13" borderId="10" xfId="0" applyFont="1" applyFill="1" applyBorder="1" applyAlignment="1">
      <alignment wrapText="1"/>
    </xf>
    <xf numFmtId="9" fontId="23" fillId="13" borderId="11" xfId="0" applyNumberFormat="1" applyFont="1" applyFill="1" applyBorder="1" applyAlignment="1">
      <alignment horizontal="center" vertical="center" wrapText="1"/>
    </xf>
    <xf numFmtId="9" fontId="0" fillId="0" borderId="35" xfId="1" applyFont="1" applyBorder="1" applyAlignment="1">
      <alignment vertical="center"/>
    </xf>
    <xf numFmtId="0" fontId="24" fillId="15" borderId="65" xfId="0" applyFont="1" applyFill="1" applyBorder="1" applyAlignment="1">
      <alignment wrapText="1"/>
    </xf>
    <xf numFmtId="0" fontId="23" fillId="15" borderId="19" xfId="0" applyFont="1" applyFill="1" applyBorder="1" applyAlignment="1">
      <alignment wrapText="1"/>
    </xf>
    <xf numFmtId="9" fontId="23" fillId="15" borderId="20" xfId="0" applyNumberFormat="1" applyFont="1" applyFill="1" applyBorder="1" applyAlignment="1">
      <alignment horizontal="center" vertical="center" wrapText="1"/>
    </xf>
    <xf numFmtId="0" fontId="23" fillId="15" borderId="20" xfId="0" applyFont="1" applyFill="1" applyBorder="1" applyAlignment="1">
      <alignment wrapText="1"/>
    </xf>
    <xf numFmtId="9" fontId="23" fillId="15" borderId="21" xfId="0" applyNumberFormat="1" applyFont="1" applyFill="1" applyBorder="1" applyAlignment="1">
      <alignment horizontal="center" vertical="center" wrapText="1"/>
    </xf>
    <xf numFmtId="9" fontId="23" fillId="15" borderId="20" xfId="1" applyFont="1" applyFill="1" applyBorder="1" applyAlignment="1">
      <alignment horizontal="center" vertical="center" wrapText="1"/>
    </xf>
    <xf numFmtId="9" fontId="0" fillId="46" borderId="17" xfId="1" applyFont="1" applyFill="1" applyBorder="1" applyAlignment="1">
      <alignment vertical="center"/>
    </xf>
    <xf numFmtId="0" fontId="24" fillId="36" borderId="65" xfId="0" applyFont="1" applyFill="1" applyBorder="1" applyAlignment="1">
      <alignment wrapText="1"/>
    </xf>
    <xf numFmtId="0" fontId="23" fillId="36" borderId="19" xfId="0" applyFont="1" applyFill="1" applyBorder="1" applyAlignment="1">
      <alignment wrapText="1"/>
    </xf>
    <xf numFmtId="9" fontId="23" fillId="36" borderId="20" xfId="0" applyNumberFormat="1" applyFont="1" applyFill="1" applyBorder="1" applyAlignment="1">
      <alignment horizontal="center" vertical="center" wrapText="1"/>
    </xf>
    <xf numFmtId="9" fontId="23" fillId="36" borderId="20" xfId="1" applyFont="1" applyFill="1" applyBorder="1" applyAlignment="1">
      <alignment horizontal="center" vertical="center" wrapText="1"/>
    </xf>
    <xf numFmtId="0" fontId="23" fillId="36" borderId="20" xfId="0" applyFont="1" applyFill="1" applyBorder="1" applyAlignment="1">
      <alignment wrapText="1"/>
    </xf>
    <xf numFmtId="9" fontId="23" fillId="36" borderId="21" xfId="1" applyFont="1" applyFill="1" applyBorder="1" applyAlignment="1">
      <alignment horizontal="center" vertical="center" wrapText="1"/>
    </xf>
    <xf numFmtId="0" fontId="0" fillId="51" borderId="16" xfId="0" applyFill="1" applyBorder="1" applyAlignment="1">
      <alignment horizontal="center" vertical="center" wrapText="1"/>
    </xf>
    <xf numFmtId="0" fontId="0" fillId="51" borderId="20" xfId="0" applyFill="1" applyBorder="1" applyAlignment="1">
      <alignment horizontal="center" vertical="center" wrapText="1"/>
    </xf>
    <xf numFmtId="0" fontId="24" fillId="53" borderId="65" xfId="0" applyFont="1" applyFill="1" applyBorder="1" applyAlignment="1">
      <alignment wrapText="1"/>
    </xf>
    <xf numFmtId="0" fontId="23" fillId="53" borderId="19" xfId="0" applyFont="1" applyFill="1" applyBorder="1" applyAlignment="1">
      <alignment wrapText="1"/>
    </xf>
    <xf numFmtId="9" fontId="23" fillId="53" borderId="20" xfId="0" applyNumberFormat="1" applyFont="1" applyFill="1" applyBorder="1" applyAlignment="1">
      <alignment horizontal="center" vertical="center" wrapText="1"/>
    </xf>
    <xf numFmtId="0" fontId="23" fillId="53" borderId="20" xfId="0" applyFont="1" applyFill="1" applyBorder="1" applyAlignment="1">
      <alignment wrapText="1"/>
    </xf>
    <xf numFmtId="9" fontId="23" fillId="53" borderId="21" xfId="0" applyNumberFormat="1" applyFont="1" applyFill="1" applyBorder="1" applyAlignment="1">
      <alignment horizontal="center" vertical="center" wrapText="1"/>
    </xf>
    <xf numFmtId="9" fontId="23" fillId="53" borderId="20" xfId="1" applyFont="1" applyFill="1" applyBorder="1" applyAlignment="1">
      <alignment horizontal="center" vertical="center" wrapText="1"/>
    </xf>
    <xf numFmtId="9" fontId="23" fillId="53" borderId="21" xfId="1" applyFont="1" applyFill="1" applyBorder="1" applyAlignment="1">
      <alignment horizontal="center" vertical="center" wrapText="1"/>
    </xf>
    <xf numFmtId="0" fontId="24" fillId="25" borderId="65" xfId="0" applyFont="1" applyFill="1" applyBorder="1" applyAlignment="1">
      <alignment wrapText="1"/>
    </xf>
    <xf numFmtId="0" fontId="23" fillId="25" borderId="19" xfId="0" applyFont="1" applyFill="1" applyBorder="1" applyAlignment="1">
      <alignment wrapText="1"/>
    </xf>
    <xf numFmtId="9" fontId="23" fillId="25" borderId="20" xfId="0" applyNumberFormat="1" applyFont="1" applyFill="1" applyBorder="1" applyAlignment="1">
      <alignment horizontal="center" vertical="center" wrapText="1"/>
    </xf>
    <xf numFmtId="0" fontId="23" fillId="25" borderId="20" xfId="0" applyFont="1" applyFill="1" applyBorder="1" applyAlignment="1">
      <alignment wrapText="1"/>
    </xf>
    <xf numFmtId="9" fontId="23" fillId="25" borderId="21" xfId="0" applyNumberFormat="1" applyFont="1" applyFill="1" applyBorder="1" applyAlignment="1">
      <alignment horizontal="center" vertical="center" wrapText="1"/>
    </xf>
    <xf numFmtId="9" fontId="23" fillId="25" borderId="20" xfId="1" applyFont="1" applyFill="1" applyBorder="1" applyAlignment="1">
      <alignment horizontal="center" vertical="center" wrapText="1"/>
    </xf>
    <xf numFmtId="9" fontId="23" fillId="25" borderId="21" xfId="1" applyFont="1" applyFill="1" applyBorder="1" applyAlignment="1">
      <alignment horizontal="center" vertical="center" wrapText="1"/>
    </xf>
    <xf numFmtId="0" fontId="24" fillId="18" borderId="65" xfId="0" applyFont="1" applyFill="1" applyBorder="1" applyAlignment="1">
      <alignment wrapText="1"/>
    </xf>
    <xf numFmtId="0" fontId="23" fillId="18" borderId="19" xfId="0" applyFont="1" applyFill="1" applyBorder="1" applyAlignment="1">
      <alignment wrapText="1"/>
    </xf>
    <xf numFmtId="9" fontId="23" fillId="18" borderId="20" xfId="0" applyNumberFormat="1" applyFont="1" applyFill="1" applyBorder="1" applyAlignment="1">
      <alignment horizontal="center" vertical="center" wrapText="1"/>
    </xf>
    <xf numFmtId="0" fontId="23" fillId="18" borderId="20" xfId="0" applyFont="1" applyFill="1" applyBorder="1" applyAlignment="1">
      <alignment wrapText="1"/>
    </xf>
    <xf numFmtId="9" fontId="23" fillId="18" borderId="21" xfId="0" applyNumberFormat="1" applyFont="1" applyFill="1" applyBorder="1" applyAlignment="1">
      <alignment horizontal="center" vertical="center" wrapText="1"/>
    </xf>
    <xf numFmtId="9" fontId="23" fillId="18" borderId="20" xfId="1" applyFont="1" applyFill="1" applyBorder="1" applyAlignment="1">
      <alignment horizontal="center" vertical="center" wrapText="1"/>
    </xf>
    <xf numFmtId="9" fontId="23" fillId="18" borderId="21" xfId="1" applyFont="1" applyFill="1" applyBorder="1" applyAlignment="1">
      <alignment horizontal="center" vertical="center" wrapText="1"/>
    </xf>
    <xf numFmtId="9" fontId="23" fillId="36" borderId="21" xfId="0" applyNumberFormat="1" applyFont="1" applyFill="1" applyBorder="1" applyAlignment="1">
      <alignment horizontal="center" vertical="center" wrapText="1"/>
    </xf>
    <xf numFmtId="0" fontId="22" fillId="6" borderId="38" xfId="0" applyFont="1" applyFill="1" applyBorder="1" applyAlignment="1">
      <alignment horizontal="left" vertical="center"/>
    </xf>
    <xf numFmtId="0" fontId="22" fillId="17" borderId="38" xfId="0" applyFont="1" applyFill="1" applyBorder="1" applyAlignment="1">
      <alignment horizontal="left" vertical="center"/>
    </xf>
    <xf numFmtId="0" fontId="24" fillId="39" borderId="65" xfId="0" applyFont="1" applyFill="1" applyBorder="1" applyAlignment="1">
      <alignment wrapText="1"/>
    </xf>
    <xf numFmtId="0" fontId="23" fillId="39" borderId="19" xfId="0" applyFont="1" applyFill="1" applyBorder="1" applyAlignment="1">
      <alignment wrapText="1"/>
    </xf>
    <xf numFmtId="9" fontId="23" fillId="39" borderId="20" xfId="0" applyNumberFormat="1" applyFont="1" applyFill="1" applyBorder="1" applyAlignment="1">
      <alignment horizontal="center" vertical="center" wrapText="1"/>
    </xf>
    <xf numFmtId="0" fontId="23" fillId="39" borderId="20" xfId="0" applyFont="1" applyFill="1" applyBorder="1" applyAlignment="1">
      <alignment wrapText="1"/>
    </xf>
    <xf numFmtId="9" fontId="23" fillId="39" borderId="21" xfId="0" applyNumberFormat="1" applyFont="1" applyFill="1" applyBorder="1" applyAlignment="1">
      <alignment horizontal="center" vertical="center" wrapText="1"/>
    </xf>
    <xf numFmtId="9" fontId="23" fillId="39" borderId="20" xfId="1" applyFont="1" applyFill="1" applyBorder="1" applyAlignment="1">
      <alignment horizontal="center" vertical="center" wrapText="1"/>
    </xf>
    <xf numFmtId="9" fontId="23" fillId="39" borderId="21" xfId="1" applyFont="1" applyFill="1" applyBorder="1" applyAlignment="1">
      <alignment horizontal="center" vertical="center" wrapText="1"/>
    </xf>
    <xf numFmtId="0" fontId="24" fillId="42" borderId="65" xfId="0" applyFont="1" applyFill="1" applyBorder="1" applyAlignment="1">
      <alignment wrapText="1"/>
    </xf>
    <xf numFmtId="0" fontId="23" fillId="42" borderId="19" xfId="0" applyFont="1" applyFill="1" applyBorder="1" applyAlignment="1">
      <alignment wrapText="1"/>
    </xf>
    <xf numFmtId="9" fontId="23" fillId="42" borderId="20" xfId="0" applyNumberFormat="1" applyFont="1" applyFill="1" applyBorder="1" applyAlignment="1">
      <alignment horizontal="center" vertical="center" wrapText="1"/>
    </xf>
    <xf numFmtId="0" fontId="23" fillId="42" borderId="20" xfId="0" applyFont="1" applyFill="1" applyBorder="1" applyAlignment="1">
      <alignment wrapText="1"/>
    </xf>
    <xf numFmtId="9" fontId="23" fillId="42" borderId="21" xfId="0" applyNumberFormat="1" applyFont="1" applyFill="1" applyBorder="1" applyAlignment="1">
      <alignment horizontal="center" vertical="center" wrapText="1"/>
    </xf>
    <xf numFmtId="9" fontId="23" fillId="42" borderId="20" xfId="1" applyFont="1" applyFill="1" applyBorder="1" applyAlignment="1">
      <alignment horizontal="center" vertical="center" wrapText="1"/>
    </xf>
    <xf numFmtId="9" fontId="23" fillId="42" borderId="21" xfId="1" applyFont="1" applyFill="1" applyBorder="1" applyAlignment="1">
      <alignment horizontal="center" vertical="center" wrapText="1"/>
    </xf>
    <xf numFmtId="9" fontId="0" fillId="0" borderId="35" xfId="1" applyFont="1" applyBorder="1" applyAlignment="1">
      <alignment horizontal="center" vertical="center"/>
    </xf>
    <xf numFmtId="0" fontId="22" fillId="13" borderId="35" xfId="0" applyFont="1" applyFill="1" applyBorder="1" applyAlignment="1">
      <alignment horizontal="left" vertical="center"/>
    </xf>
    <xf numFmtId="0" fontId="22" fillId="15" borderId="35" xfId="0" applyFont="1" applyFill="1" applyBorder="1" applyAlignment="1">
      <alignment horizontal="left" vertical="center"/>
    </xf>
    <xf numFmtId="9" fontId="0" fillId="10" borderId="38" xfId="1" applyFont="1" applyFill="1" applyBorder="1" applyAlignment="1">
      <alignment vertical="center"/>
    </xf>
    <xf numFmtId="0" fontId="22" fillId="18" borderId="35" xfId="0" applyFont="1" applyFill="1" applyBorder="1" applyAlignment="1">
      <alignment horizontal="left" vertical="center"/>
    </xf>
    <xf numFmtId="0" fontId="22" fillId="19" borderId="35" xfId="0" applyFont="1" applyFill="1" applyBorder="1" applyAlignment="1">
      <alignment horizontal="left" vertical="center"/>
    </xf>
    <xf numFmtId="0" fontId="22" fillId="17" borderId="35" xfId="0" applyFont="1" applyFill="1" applyBorder="1" applyAlignment="1">
      <alignment horizontal="left" vertical="center"/>
    </xf>
    <xf numFmtId="0" fontId="22" fillId="40" borderId="35" xfId="0" applyFont="1" applyFill="1" applyBorder="1" applyAlignment="1">
      <alignment horizontal="left" vertical="center"/>
    </xf>
    <xf numFmtId="0" fontId="22" fillId="10" borderId="35" xfId="0" applyFont="1" applyFill="1" applyBorder="1" applyAlignment="1">
      <alignment horizontal="left" vertical="center"/>
    </xf>
    <xf numFmtId="0" fontId="22" fillId="38" borderId="35" xfId="0" applyFont="1" applyFill="1" applyBorder="1" applyAlignment="1">
      <alignment horizontal="left" vertical="center"/>
    </xf>
    <xf numFmtId="0" fontId="22" fillId="35" borderId="35" xfId="0" applyFont="1" applyFill="1" applyBorder="1" applyAlignment="1">
      <alignment horizontal="left" vertical="center" wrapText="1"/>
    </xf>
    <xf numFmtId="0" fontId="22" fillId="25" borderId="35" xfId="0" applyFont="1" applyFill="1" applyBorder="1" applyAlignment="1">
      <alignment horizontal="left" vertical="center"/>
    </xf>
    <xf numFmtId="0" fontId="22" fillId="27" borderId="35" xfId="0" applyFont="1" applyFill="1" applyBorder="1" applyAlignment="1">
      <alignment horizontal="left" vertical="center"/>
    </xf>
    <xf numFmtId="0" fontId="22" fillId="36" borderId="35" xfId="0" applyFont="1" applyFill="1" applyBorder="1" applyAlignment="1">
      <alignment horizontal="left" vertical="center"/>
    </xf>
    <xf numFmtId="0" fontId="22" fillId="13" borderId="35" xfId="0" applyFont="1" applyFill="1" applyBorder="1" applyAlignment="1">
      <alignment horizontal="left" vertical="center" wrapText="1"/>
    </xf>
    <xf numFmtId="0" fontId="22" fillId="42" borderId="35" xfId="0" applyFont="1" applyFill="1" applyBorder="1" applyAlignment="1">
      <alignment horizontal="left" vertical="center"/>
    </xf>
    <xf numFmtId="0" fontId="22" fillId="39" borderId="35" xfId="0" applyFont="1" applyFill="1" applyBorder="1" applyAlignment="1">
      <alignment horizontal="center" vertical="center"/>
    </xf>
    <xf numFmtId="9" fontId="0" fillId="44" borderId="21" xfId="0" applyNumberFormat="1" applyFill="1" applyBorder="1" applyAlignment="1">
      <alignment horizontal="center" vertical="center" wrapText="1"/>
    </xf>
    <xf numFmtId="0" fontId="0" fillId="44" borderId="55" xfId="0" applyFill="1" applyBorder="1"/>
    <xf numFmtId="0" fontId="22" fillId="44" borderId="35" xfId="0" applyFont="1" applyFill="1" applyBorder="1" applyAlignment="1">
      <alignment horizontal="left" vertical="center"/>
    </xf>
    <xf numFmtId="0" fontId="24" fillId="17" borderId="65" xfId="0" applyFont="1" applyFill="1" applyBorder="1" applyAlignment="1">
      <alignment wrapText="1"/>
    </xf>
    <xf numFmtId="0" fontId="23" fillId="17" borderId="19" xfId="0" applyFont="1" applyFill="1" applyBorder="1" applyAlignment="1">
      <alignment wrapText="1"/>
    </xf>
    <xf numFmtId="9" fontId="23" fillId="17" borderId="20" xfId="0" applyNumberFormat="1" applyFont="1" applyFill="1" applyBorder="1" applyAlignment="1">
      <alignment horizontal="center" vertical="center" wrapText="1"/>
    </xf>
    <xf numFmtId="0" fontId="23" fillId="17" borderId="20" xfId="0" applyFont="1" applyFill="1" applyBorder="1" applyAlignment="1">
      <alignment wrapText="1"/>
    </xf>
    <xf numFmtId="9" fontId="23" fillId="17" borderId="21" xfId="0" applyNumberFormat="1" applyFont="1" applyFill="1" applyBorder="1" applyAlignment="1">
      <alignment horizontal="center" vertical="center" wrapText="1"/>
    </xf>
    <xf numFmtId="9" fontId="23" fillId="17" borderId="20" xfId="1" applyFont="1" applyFill="1" applyBorder="1" applyAlignment="1">
      <alignment horizontal="center" vertical="center" wrapText="1"/>
    </xf>
    <xf numFmtId="9" fontId="23" fillId="17" borderId="21" xfId="1" applyFont="1" applyFill="1" applyBorder="1" applyAlignment="1">
      <alignment horizontal="center" vertical="center" wrapText="1"/>
    </xf>
    <xf numFmtId="0" fontId="24" fillId="37" borderId="65" xfId="0" applyFont="1" applyFill="1" applyBorder="1" applyAlignment="1">
      <alignment wrapText="1"/>
    </xf>
    <xf numFmtId="0" fontId="23" fillId="37" borderId="19" xfId="0" applyFont="1" applyFill="1" applyBorder="1" applyAlignment="1">
      <alignment wrapText="1"/>
    </xf>
    <xf numFmtId="9" fontId="23" fillId="37" borderId="20" xfId="0" applyNumberFormat="1" applyFont="1" applyFill="1" applyBorder="1" applyAlignment="1">
      <alignment horizontal="center" vertical="center" wrapText="1"/>
    </xf>
    <xf numFmtId="0" fontId="23" fillId="37" borderId="20" xfId="0" applyFont="1" applyFill="1" applyBorder="1" applyAlignment="1">
      <alignment wrapText="1"/>
    </xf>
    <xf numFmtId="9" fontId="23" fillId="37" borderId="21" xfId="0" applyNumberFormat="1" applyFont="1" applyFill="1" applyBorder="1" applyAlignment="1">
      <alignment horizontal="center" vertical="center" wrapText="1"/>
    </xf>
    <xf numFmtId="9" fontId="23" fillId="37" borderId="20" xfId="1" applyFont="1" applyFill="1" applyBorder="1" applyAlignment="1">
      <alignment horizontal="center" vertical="center" wrapText="1"/>
    </xf>
    <xf numFmtId="9" fontId="23" fillId="37" borderId="21" xfId="1" applyFont="1" applyFill="1" applyBorder="1" applyAlignment="1">
      <alignment horizontal="center" vertical="center" wrapText="1"/>
    </xf>
    <xf numFmtId="9" fontId="0" fillId="46" borderId="38" xfId="1" applyFont="1" applyFill="1" applyBorder="1" applyAlignment="1">
      <alignment vertical="center"/>
    </xf>
    <xf numFmtId="9" fontId="0" fillId="46" borderId="35" xfId="1" applyFont="1" applyFill="1" applyBorder="1" applyAlignment="1">
      <alignment vertical="center"/>
    </xf>
    <xf numFmtId="0" fontId="24" fillId="36" borderId="64" xfId="0" applyFont="1" applyFill="1" applyBorder="1" applyAlignment="1">
      <alignment wrapText="1"/>
    </xf>
    <xf numFmtId="0" fontId="23" fillId="36" borderId="12" xfId="0" applyFont="1" applyFill="1" applyBorder="1" applyAlignment="1">
      <alignment wrapText="1"/>
    </xf>
    <xf numFmtId="9" fontId="23" fillId="36" borderId="10" xfId="0" applyNumberFormat="1" applyFont="1" applyFill="1" applyBorder="1" applyAlignment="1">
      <alignment horizontal="center" vertical="center" wrapText="1"/>
    </xf>
    <xf numFmtId="9" fontId="23" fillId="36" borderId="11" xfId="0" applyNumberFormat="1" applyFont="1" applyFill="1" applyBorder="1" applyAlignment="1">
      <alignment horizontal="center" vertical="center" wrapText="1"/>
    </xf>
    <xf numFmtId="10" fontId="23" fillId="36" borderId="20" xfId="1" applyNumberFormat="1" applyFont="1" applyFill="1" applyBorder="1" applyAlignment="1">
      <alignment horizontal="center" vertical="center" wrapText="1"/>
    </xf>
    <xf numFmtId="10" fontId="23" fillId="36" borderId="21" xfId="1" applyNumberFormat="1" applyFont="1" applyFill="1" applyBorder="1" applyAlignment="1">
      <alignment horizontal="center" vertical="center" wrapText="1"/>
    </xf>
    <xf numFmtId="0" fontId="24" fillId="17" borderId="64" xfId="0" applyFont="1" applyFill="1" applyBorder="1" applyAlignment="1">
      <alignment wrapText="1"/>
    </xf>
    <xf numFmtId="0" fontId="23" fillId="17" borderId="12" xfId="0" applyFont="1" applyFill="1" applyBorder="1" applyAlignment="1">
      <alignment wrapText="1"/>
    </xf>
    <xf numFmtId="9" fontId="23" fillId="17" borderId="10" xfId="0" applyNumberFormat="1" applyFont="1" applyFill="1" applyBorder="1" applyAlignment="1">
      <alignment horizontal="center" vertical="center" wrapText="1"/>
    </xf>
    <xf numFmtId="10" fontId="23" fillId="17" borderId="20" xfId="1" applyNumberFormat="1" applyFont="1" applyFill="1" applyBorder="1" applyAlignment="1">
      <alignment horizontal="center" vertical="center" wrapText="1"/>
    </xf>
    <xf numFmtId="0" fontId="24" fillId="28" borderId="64" xfId="0" applyFont="1" applyFill="1" applyBorder="1" applyAlignment="1">
      <alignment wrapText="1"/>
    </xf>
    <xf numFmtId="0" fontId="23" fillId="28" borderId="12" xfId="0" applyFont="1" applyFill="1" applyBorder="1" applyAlignment="1">
      <alignment wrapText="1"/>
    </xf>
    <xf numFmtId="9" fontId="23" fillId="28" borderId="10" xfId="0" applyNumberFormat="1" applyFont="1" applyFill="1" applyBorder="1" applyAlignment="1">
      <alignment horizontal="center" vertical="center" wrapText="1"/>
    </xf>
    <xf numFmtId="0" fontId="24" fillId="28" borderId="65" xfId="0" applyFont="1" applyFill="1" applyBorder="1" applyAlignment="1">
      <alignment wrapText="1"/>
    </xf>
    <xf numFmtId="0" fontId="23" fillId="28" borderId="19" xfId="0" applyFont="1" applyFill="1" applyBorder="1" applyAlignment="1">
      <alignment wrapText="1"/>
    </xf>
    <xf numFmtId="10" fontId="23" fillId="28" borderId="20" xfId="1" applyNumberFormat="1" applyFont="1" applyFill="1" applyBorder="1" applyAlignment="1">
      <alignment horizontal="center" vertical="center" wrapText="1"/>
    </xf>
    <xf numFmtId="9" fontId="23" fillId="28" borderId="20" xfId="1" applyFont="1" applyFill="1" applyBorder="1" applyAlignment="1">
      <alignment horizontal="center" vertical="center" wrapText="1"/>
    </xf>
    <xf numFmtId="9" fontId="23" fillId="28" borderId="21" xfId="1" applyFont="1" applyFill="1" applyBorder="1" applyAlignment="1">
      <alignment horizontal="center" vertical="center" wrapText="1"/>
    </xf>
    <xf numFmtId="0" fontId="24" fillId="15" borderId="64" xfId="0" applyFont="1" applyFill="1" applyBorder="1" applyAlignment="1">
      <alignment wrapText="1"/>
    </xf>
    <xf numFmtId="0" fontId="23" fillId="15" borderId="12" xfId="0" applyFont="1" applyFill="1" applyBorder="1" applyAlignment="1">
      <alignment wrapText="1"/>
    </xf>
    <xf numFmtId="9" fontId="23" fillId="15" borderId="10" xfId="0" applyNumberFormat="1" applyFont="1" applyFill="1" applyBorder="1" applyAlignment="1">
      <alignment horizontal="center" vertical="center" wrapText="1"/>
    </xf>
    <xf numFmtId="10" fontId="23" fillId="15" borderId="20" xfId="1" applyNumberFormat="1" applyFont="1" applyFill="1" applyBorder="1" applyAlignment="1">
      <alignment horizontal="center" vertical="center" wrapText="1"/>
    </xf>
    <xf numFmtId="9" fontId="23" fillId="15" borderId="21" xfId="1" applyFont="1" applyFill="1" applyBorder="1" applyAlignment="1">
      <alignment horizontal="center" vertical="center" wrapText="1"/>
    </xf>
    <xf numFmtId="0" fontId="24" fillId="25" borderId="64" xfId="0" applyFont="1" applyFill="1" applyBorder="1" applyAlignment="1">
      <alignment wrapText="1"/>
    </xf>
    <xf numFmtId="0" fontId="23" fillId="25" borderId="12" xfId="0" applyFont="1" applyFill="1" applyBorder="1" applyAlignment="1">
      <alignment wrapText="1"/>
    </xf>
    <xf numFmtId="9" fontId="23" fillId="25" borderId="10" xfId="0" applyNumberFormat="1" applyFont="1" applyFill="1" applyBorder="1" applyAlignment="1">
      <alignment horizontal="center" vertical="center" wrapText="1"/>
    </xf>
    <xf numFmtId="9" fontId="23" fillId="25" borderId="11" xfId="0" applyNumberFormat="1" applyFont="1" applyFill="1" applyBorder="1" applyAlignment="1">
      <alignment horizontal="center" vertical="center" wrapText="1"/>
    </xf>
    <xf numFmtId="10" fontId="23" fillId="25" borderId="20" xfId="1" applyNumberFormat="1" applyFont="1" applyFill="1" applyBorder="1" applyAlignment="1">
      <alignment horizontal="center" vertical="center" wrapText="1"/>
    </xf>
    <xf numFmtId="10" fontId="23" fillId="25" borderId="21" xfId="1" applyNumberFormat="1" applyFont="1" applyFill="1" applyBorder="1" applyAlignment="1">
      <alignment horizontal="center" vertical="center" wrapText="1"/>
    </xf>
    <xf numFmtId="0" fontId="24" fillId="39" borderId="64" xfId="0" applyFont="1" applyFill="1" applyBorder="1" applyAlignment="1">
      <alignment wrapText="1"/>
    </xf>
    <xf numFmtId="0" fontId="23" fillId="39" borderId="12" xfId="0" applyFont="1" applyFill="1" applyBorder="1" applyAlignment="1">
      <alignment wrapText="1"/>
    </xf>
    <xf numFmtId="9" fontId="23" fillId="39" borderId="10" xfId="0" applyNumberFormat="1" applyFont="1" applyFill="1" applyBorder="1" applyAlignment="1">
      <alignment horizontal="center" vertical="center" wrapText="1"/>
    </xf>
    <xf numFmtId="10" fontId="23" fillId="39" borderId="20" xfId="1" applyNumberFormat="1" applyFont="1" applyFill="1" applyBorder="1" applyAlignment="1">
      <alignment horizontal="center" vertical="center" wrapText="1"/>
    </xf>
    <xf numFmtId="0" fontId="24" fillId="19" borderId="64" xfId="0" applyFont="1" applyFill="1" applyBorder="1" applyAlignment="1">
      <alignment wrapText="1"/>
    </xf>
    <xf numFmtId="0" fontId="23" fillId="19" borderId="12" xfId="0" applyFont="1" applyFill="1" applyBorder="1" applyAlignment="1">
      <alignment wrapText="1"/>
    </xf>
    <xf numFmtId="9" fontId="23" fillId="19" borderId="10" xfId="0" applyNumberFormat="1" applyFont="1" applyFill="1" applyBorder="1" applyAlignment="1">
      <alignment horizontal="center" vertical="center" wrapText="1"/>
    </xf>
    <xf numFmtId="0" fontId="24" fillId="19" borderId="65" xfId="0" applyFont="1" applyFill="1" applyBorder="1" applyAlignment="1">
      <alignment wrapText="1"/>
    </xf>
    <xf numFmtId="0" fontId="23" fillId="19" borderId="19" xfId="0" applyFont="1" applyFill="1" applyBorder="1" applyAlignment="1">
      <alignment wrapText="1"/>
    </xf>
    <xf numFmtId="10" fontId="23" fillId="19" borderId="20" xfId="1" applyNumberFormat="1" applyFont="1" applyFill="1" applyBorder="1" applyAlignment="1">
      <alignment horizontal="center" vertical="center" wrapText="1"/>
    </xf>
    <xf numFmtId="9" fontId="23" fillId="19" borderId="20" xfId="1" applyFont="1" applyFill="1" applyBorder="1" applyAlignment="1">
      <alignment horizontal="center" vertical="center" wrapText="1"/>
    </xf>
    <xf numFmtId="9" fontId="23" fillId="19" borderId="21" xfId="1" applyFont="1" applyFill="1" applyBorder="1" applyAlignment="1">
      <alignment horizontal="center" vertical="center" wrapText="1"/>
    </xf>
    <xf numFmtId="0" fontId="24" fillId="54" borderId="64" xfId="0" applyFont="1" applyFill="1" applyBorder="1" applyAlignment="1">
      <alignment wrapText="1"/>
    </xf>
    <xf numFmtId="0" fontId="23" fillId="54" borderId="12" xfId="0" applyFont="1" applyFill="1" applyBorder="1" applyAlignment="1">
      <alignment wrapText="1"/>
    </xf>
    <xf numFmtId="9" fontId="23" fillId="54" borderId="10" xfId="0" applyNumberFormat="1" applyFont="1" applyFill="1" applyBorder="1" applyAlignment="1">
      <alignment horizontal="center" vertical="center" wrapText="1"/>
    </xf>
    <xf numFmtId="0" fontId="24" fillId="54" borderId="65" xfId="0" applyFont="1" applyFill="1" applyBorder="1" applyAlignment="1">
      <alignment wrapText="1"/>
    </xf>
    <xf numFmtId="0" fontId="23" fillId="54" borderId="19" xfId="0" applyFont="1" applyFill="1" applyBorder="1" applyAlignment="1">
      <alignment wrapText="1"/>
    </xf>
    <xf numFmtId="10" fontId="23" fillId="54" borderId="20" xfId="1" applyNumberFormat="1" applyFont="1" applyFill="1" applyBorder="1" applyAlignment="1">
      <alignment horizontal="center" vertical="center" wrapText="1"/>
    </xf>
    <xf numFmtId="9" fontId="23" fillId="54" borderId="20" xfId="1" applyFont="1" applyFill="1" applyBorder="1" applyAlignment="1">
      <alignment horizontal="center" vertical="center" wrapText="1"/>
    </xf>
    <xf numFmtId="0" fontId="24" fillId="53" borderId="64" xfId="0" applyFont="1" applyFill="1" applyBorder="1" applyAlignment="1">
      <alignment wrapText="1"/>
    </xf>
    <xf numFmtId="0" fontId="23" fillId="53" borderId="12" xfId="0" applyFont="1" applyFill="1" applyBorder="1" applyAlignment="1">
      <alignment wrapText="1"/>
    </xf>
    <xf numFmtId="9" fontId="23" fillId="53" borderId="10" xfId="0" applyNumberFormat="1" applyFont="1" applyFill="1" applyBorder="1" applyAlignment="1">
      <alignment horizontal="center" vertical="center" wrapText="1"/>
    </xf>
    <xf numFmtId="10" fontId="23" fillId="53" borderId="20" xfId="1" applyNumberFormat="1" applyFont="1" applyFill="1" applyBorder="1" applyAlignment="1">
      <alignment horizontal="center" vertical="center" wrapText="1"/>
    </xf>
    <xf numFmtId="0" fontId="24" fillId="27" borderId="65" xfId="0" applyFont="1" applyFill="1" applyBorder="1" applyAlignment="1">
      <alignment wrapText="1"/>
    </xf>
    <xf numFmtId="0" fontId="23" fillId="27" borderId="19" xfId="0" applyFont="1" applyFill="1" applyBorder="1" applyAlignment="1">
      <alignment wrapText="1"/>
    </xf>
    <xf numFmtId="9" fontId="23" fillId="27" borderId="20" xfId="1" applyFont="1" applyFill="1" applyBorder="1" applyAlignment="1">
      <alignment horizontal="center" vertical="center" wrapText="1"/>
    </xf>
    <xf numFmtId="9" fontId="23" fillId="27" borderId="21" xfId="1" applyFont="1" applyFill="1" applyBorder="1" applyAlignment="1">
      <alignment horizontal="center" vertical="center" wrapText="1"/>
    </xf>
    <xf numFmtId="0" fontId="24" fillId="5" borderId="64" xfId="0" applyFont="1" applyFill="1" applyBorder="1" applyAlignment="1">
      <alignment wrapText="1"/>
    </xf>
    <xf numFmtId="0" fontId="23" fillId="5" borderId="12" xfId="0" applyFont="1" applyFill="1" applyBorder="1" applyAlignment="1">
      <alignment wrapText="1"/>
    </xf>
    <xf numFmtId="9" fontId="23" fillId="5" borderId="10" xfId="0" applyNumberFormat="1" applyFont="1" applyFill="1" applyBorder="1" applyAlignment="1">
      <alignment horizontal="center" vertical="center" wrapText="1"/>
    </xf>
    <xf numFmtId="0" fontId="24" fillId="5" borderId="65" xfId="0" applyFont="1" applyFill="1" applyBorder="1" applyAlignment="1">
      <alignment wrapText="1"/>
    </xf>
    <xf numFmtId="0" fontId="23" fillId="5" borderId="19" xfId="0" applyFont="1" applyFill="1" applyBorder="1" applyAlignment="1">
      <alignment wrapText="1"/>
    </xf>
    <xf numFmtId="10" fontId="23" fillId="5" borderId="20" xfId="1" applyNumberFormat="1" applyFont="1" applyFill="1" applyBorder="1" applyAlignment="1">
      <alignment horizontal="center" vertical="center" wrapText="1"/>
    </xf>
    <xf numFmtId="9" fontId="23" fillId="5" borderId="20" xfId="1" applyFont="1" applyFill="1" applyBorder="1" applyAlignment="1">
      <alignment horizontal="center" vertical="center" wrapText="1"/>
    </xf>
    <xf numFmtId="9" fontId="23" fillId="5" borderId="21" xfId="1" applyFont="1" applyFill="1" applyBorder="1" applyAlignment="1">
      <alignment horizontal="center" vertical="center" wrapText="1"/>
    </xf>
    <xf numFmtId="0" fontId="24" fillId="44" borderId="65" xfId="0" applyFont="1" applyFill="1" applyBorder="1" applyAlignment="1">
      <alignment wrapText="1"/>
    </xf>
    <xf numFmtId="0" fontId="23" fillId="44" borderId="19" xfId="0" applyFont="1" applyFill="1" applyBorder="1" applyAlignment="1">
      <alignment wrapText="1"/>
    </xf>
    <xf numFmtId="9" fontId="23" fillId="44" borderId="20" xfId="1" applyFont="1" applyFill="1" applyBorder="1" applyAlignment="1">
      <alignment horizontal="center" vertical="center" wrapText="1"/>
    </xf>
    <xf numFmtId="9" fontId="23" fillId="44" borderId="21" xfId="1" applyFont="1" applyFill="1" applyBorder="1" applyAlignment="1">
      <alignment horizontal="center" vertical="center" wrapText="1"/>
    </xf>
    <xf numFmtId="9" fontId="23" fillId="10" borderId="20" xfId="0" applyNumberFormat="1" applyFont="1" applyFill="1" applyBorder="1" applyAlignment="1">
      <alignment horizontal="center" vertical="center" wrapText="1"/>
    </xf>
    <xf numFmtId="9" fontId="23" fillId="10" borderId="21" xfId="0" applyNumberFormat="1" applyFont="1" applyFill="1" applyBorder="1" applyAlignment="1">
      <alignment horizontal="center" vertical="center" wrapText="1"/>
    </xf>
    <xf numFmtId="9" fontId="23" fillId="13" borderId="20" xfId="0" applyNumberFormat="1" applyFont="1" applyFill="1" applyBorder="1" applyAlignment="1">
      <alignment horizontal="center" vertical="center" wrapText="1"/>
    </xf>
    <xf numFmtId="9" fontId="23" fillId="13" borderId="21" xfId="0" applyNumberFormat="1" applyFont="1" applyFill="1" applyBorder="1" applyAlignment="1">
      <alignment horizontal="center" vertical="center" wrapText="1"/>
    </xf>
    <xf numFmtId="9" fontId="23" fillId="35" borderId="20" xfId="0" applyNumberFormat="1" applyFont="1" applyFill="1" applyBorder="1" applyAlignment="1">
      <alignment horizontal="center" vertical="center" wrapText="1"/>
    </xf>
    <xf numFmtId="9" fontId="23" fillId="35" borderId="21" xfId="0" applyNumberFormat="1" applyFont="1" applyFill="1" applyBorder="1" applyAlignment="1">
      <alignment horizontal="center" vertical="center" wrapText="1"/>
    </xf>
    <xf numFmtId="9" fontId="23" fillId="19" borderId="20" xfId="0" applyNumberFormat="1" applyFont="1" applyFill="1" applyBorder="1" applyAlignment="1">
      <alignment horizontal="center" vertical="center" wrapText="1"/>
    </xf>
    <xf numFmtId="0" fontId="23" fillId="19" borderId="20" xfId="0" applyFont="1" applyFill="1" applyBorder="1" applyAlignment="1">
      <alignment wrapText="1"/>
    </xf>
    <xf numFmtId="9" fontId="23" fillId="19" borderId="21" xfId="0" applyNumberFormat="1" applyFont="1" applyFill="1" applyBorder="1" applyAlignment="1">
      <alignment horizontal="center" vertical="center" wrapText="1"/>
    </xf>
    <xf numFmtId="9" fontId="23" fillId="27" borderId="20" xfId="0" applyNumberFormat="1" applyFont="1" applyFill="1" applyBorder="1" applyAlignment="1">
      <alignment horizontal="center" vertical="center" wrapText="1"/>
    </xf>
    <xf numFmtId="0" fontId="23" fillId="27" borderId="20" xfId="0" applyFont="1" applyFill="1" applyBorder="1" applyAlignment="1">
      <alignment wrapText="1"/>
    </xf>
    <xf numFmtId="9" fontId="23" fillId="27" borderId="21" xfId="0" applyNumberFormat="1" applyFont="1" applyFill="1" applyBorder="1" applyAlignment="1">
      <alignment horizontal="center" vertical="center" wrapText="1"/>
    </xf>
    <xf numFmtId="9" fontId="23" fillId="44" borderId="20" xfId="0" applyNumberFormat="1" applyFont="1" applyFill="1" applyBorder="1" applyAlignment="1">
      <alignment horizontal="center" vertical="center" wrapText="1"/>
    </xf>
    <xf numFmtId="0" fontId="23" fillId="44" borderId="20" xfId="0" applyFont="1" applyFill="1" applyBorder="1" applyAlignment="1">
      <alignment wrapText="1"/>
    </xf>
    <xf numFmtId="9" fontId="23" fillId="44" borderId="21" xfId="0" applyNumberFormat="1" applyFont="1" applyFill="1" applyBorder="1" applyAlignment="1">
      <alignment horizontal="center" vertical="center" wrapText="1"/>
    </xf>
    <xf numFmtId="9" fontId="0" fillId="17" borderId="35" xfId="1" applyFont="1" applyFill="1" applyBorder="1" applyAlignment="1">
      <alignment vertical="center"/>
    </xf>
    <xf numFmtId="9" fontId="1" fillId="17" borderId="17" xfId="1" applyFont="1" applyFill="1" applyBorder="1" applyAlignment="1">
      <alignment vertical="center"/>
    </xf>
    <xf numFmtId="164" fontId="0" fillId="0" borderId="20" xfId="0" applyNumberFormat="1" applyBorder="1"/>
    <xf numFmtId="9" fontId="0" fillId="0" borderId="38" xfId="0" applyNumberFormat="1" applyBorder="1" applyAlignment="1">
      <alignment vertical="center"/>
    </xf>
    <xf numFmtId="0" fontId="0" fillId="51" borderId="20" xfId="0" applyFill="1" applyBorder="1"/>
    <xf numFmtId="164" fontId="23" fillId="13" borderId="20" xfId="1" applyNumberFormat="1" applyFont="1" applyFill="1" applyBorder="1" applyAlignment="1">
      <alignment horizontal="center" vertical="center" wrapText="1"/>
    </xf>
    <xf numFmtId="9" fontId="23" fillId="55" borderId="20" xfId="1" applyFont="1" applyFill="1" applyBorder="1" applyAlignment="1">
      <alignment horizontal="center" vertical="center" wrapText="1"/>
    </xf>
    <xf numFmtId="0" fontId="24" fillId="10" borderId="64" xfId="0" applyFont="1" applyFill="1" applyBorder="1" applyAlignment="1">
      <alignment wrapText="1"/>
    </xf>
    <xf numFmtId="0" fontId="23" fillId="10" borderId="12" xfId="0" applyFont="1" applyFill="1" applyBorder="1" applyAlignment="1">
      <alignment wrapText="1"/>
    </xf>
    <xf numFmtId="9" fontId="23" fillId="10" borderId="10" xfId="0" applyNumberFormat="1" applyFont="1" applyFill="1" applyBorder="1" applyAlignment="1">
      <alignment horizontal="center" vertical="center" wrapText="1"/>
    </xf>
    <xf numFmtId="9" fontId="23" fillId="10" borderId="11" xfId="0" applyNumberFormat="1" applyFont="1" applyFill="1" applyBorder="1" applyAlignment="1">
      <alignment horizontal="center" vertical="center" wrapText="1"/>
    </xf>
    <xf numFmtId="10" fontId="23" fillId="10" borderId="20" xfId="1" applyNumberFormat="1" applyFont="1" applyFill="1" applyBorder="1" applyAlignment="1">
      <alignment horizontal="center" vertical="center" wrapText="1"/>
    </xf>
    <xf numFmtId="10" fontId="23" fillId="10" borderId="21" xfId="1" applyNumberFormat="1" applyFont="1" applyFill="1" applyBorder="1" applyAlignment="1">
      <alignment horizontal="center" vertical="center" wrapText="1"/>
    </xf>
    <xf numFmtId="1" fontId="23" fillId="18" borderId="20" xfId="1" applyNumberFormat="1" applyFont="1" applyFill="1" applyBorder="1" applyAlignment="1">
      <alignment horizontal="center" vertical="center" wrapText="1"/>
    </xf>
    <xf numFmtId="1" fontId="23" fillId="36" borderId="20" xfId="1" applyNumberFormat="1" applyFont="1" applyFill="1" applyBorder="1" applyAlignment="1">
      <alignment horizontal="center" vertical="center" wrapText="1"/>
    </xf>
    <xf numFmtId="1" fontId="23" fillId="53" borderId="20" xfId="1" applyNumberFormat="1" applyFont="1" applyFill="1" applyBorder="1" applyAlignment="1">
      <alignment horizontal="center" vertical="center" wrapText="1"/>
    </xf>
    <xf numFmtId="1" fontId="23" fillId="25" borderId="20" xfId="1" applyNumberFormat="1" applyFont="1" applyFill="1" applyBorder="1" applyAlignment="1">
      <alignment horizontal="center" vertical="center" wrapText="1"/>
    </xf>
    <xf numFmtId="1" fontId="23" fillId="42" borderId="20" xfId="1" applyNumberFormat="1" applyFont="1" applyFill="1" applyBorder="1" applyAlignment="1">
      <alignment horizontal="center" vertical="center" wrapText="1"/>
    </xf>
    <xf numFmtId="0" fontId="36" fillId="52" borderId="20" xfId="0" applyFont="1" applyFill="1" applyBorder="1" applyAlignment="1">
      <alignment horizontal="center"/>
    </xf>
    <xf numFmtId="166" fontId="34" fillId="0" borderId="20" xfId="5" applyNumberFormat="1" applyFont="1" applyBorder="1"/>
    <xf numFmtId="167" fontId="38" fillId="0" borderId="20" xfId="4" applyNumberFormat="1" applyFont="1" applyFill="1" applyBorder="1"/>
    <xf numFmtId="0" fontId="39" fillId="0" borderId="0" xfId="0" applyFont="1" applyBorder="1" applyAlignment="1">
      <alignment horizontal="center" vertical="justify" wrapText="1"/>
    </xf>
    <xf numFmtId="166" fontId="34" fillId="0" borderId="0" xfId="5" applyNumberFormat="1" applyFont="1" applyBorder="1"/>
    <xf numFmtId="168" fontId="36" fillId="52" borderId="20" xfId="4" applyNumberFormat="1" applyFont="1" applyFill="1" applyBorder="1" applyAlignment="1">
      <alignment horizontal="center"/>
    </xf>
    <xf numFmtId="166" fontId="0" fillId="0" borderId="0" xfId="0" applyNumberFormat="1"/>
    <xf numFmtId="0" fontId="0" fillId="0" borderId="17" xfId="0" applyBorder="1" applyAlignment="1">
      <alignment horizontal="center" vertical="center"/>
    </xf>
    <xf numFmtId="10" fontId="0" fillId="0" borderId="38" xfId="1" applyNumberFormat="1" applyFont="1" applyBorder="1" applyAlignment="1">
      <alignment vertical="center"/>
    </xf>
    <xf numFmtId="9" fontId="0" fillId="10" borderId="21" xfId="0" applyNumberFormat="1" applyFill="1" applyBorder="1" applyAlignment="1">
      <alignment horizontal="center" vertical="center" wrapText="1"/>
    </xf>
    <xf numFmtId="9" fontId="0" fillId="56" borderId="21" xfId="0" applyNumberFormat="1" applyFill="1" applyBorder="1" applyAlignment="1">
      <alignment horizontal="center" vertical="center" wrapText="1"/>
    </xf>
    <xf numFmtId="164" fontId="22" fillId="27" borderId="20" xfId="1" applyNumberFormat="1" applyFont="1" applyFill="1" applyBorder="1" applyAlignment="1">
      <alignment vertical="center"/>
    </xf>
    <xf numFmtId="9" fontId="23" fillId="15" borderId="20" xfId="1" applyNumberFormat="1" applyFont="1" applyFill="1" applyBorder="1" applyAlignment="1">
      <alignment horizontal="center" vertical="center" wrapText="1"/>
    </xf>
    <xf numFmtId="9" fontId="23" fillId="28" borderId="20" xfId="1" applyNumberFormat="1" applyFont="1" applyFill="1" applyBorder="1" applyAlignment="1">
      <alignment horizontal="center" vertical="center" wrapText="1"/>
    </xf>
    <xf numFmtId="9" fontId="23" fillId="17" borderId="20" xfId="1" applyNumberFormat="1" applyFont="1" applyFill="1" applyBorder="1" applyAlignment="1">
      <alignment horizontal="center" vertical="center" wrapText="1"/>
    </xf>
    <xf numFmtId="9" fontId="23" fillId="5" borderId="20" xfId="1" applyNumberFormat="1" applyFont="1" applyFill="1" applyBorder="1" applyAlignment="1">
      <alignment horizontal="center" vertical="center" wrapText="1"/>
    </xf>
    <xf numFmtId="9" fontId="23" fillId="49" borderId="20" xfId="1" applyNumberFormat="1" applyFont="1" applyFill="1" applyBorder="1" applyAlignment="1">
      <alignment horizontal="center" vertical="center" wrapText="1"/>
    </xf>
    <xf numFmtId="9" fontId="23" fillId="19" borderId="20" xfId="1" applyNumberFormat="1" applyFont="1" applyFill="1" applyBorder="1" applyAlignment="1">
      <alignment horizontal="center" vertical="center" wrapText="1"/>
    </xf>
    <xf numFmtId="9" fontId="23" fillId="49" borderId="21" xfId="1" applyNumberFormat="1" applyFont="1" applyFill="1" applyBorder="1" applyAlignment="1">
      <alignment horizontal="center" vertical="center" wrapText="1"/>
    </xf>
    <xf numFmtId="0" fontId="31" fillId="35" borderId="55" xfId="0" applyFont="1" applyFill="1" applyBorder="1" applyAlignment="1">
      <alignment wrapText="1"/>
    </xf>
    <xf numFmtId="9" fontId="0" fillId="35" borderId="20" xfId="1" applyFont="1" applyFill="1" applyBorder="1"/>
    <xf numFmtId="0" fontId="0" fillId="55" borderId="55" xfId="0" applyFill="1" applyBorder="1"/>
    <xf numFmtId="1" fontId="23" fillId="10" borderId="20" xfId="1" applyNumberFormat="1" applyFont="1" applyFill="1" applyBorder="1" applyAlignment="1">
      <alignment horizontal="center" vertical="center" wrapText="1"/>
    </xf>
    <xf numFmtId="0" fontId="0" fillId="38" borderId="17" xfId="0" applyFill="1" applyBorder="1" applyAlignment="1">
      <alignment horizontal="center" wrapText="1"/>
    </xf>
    <xf numFmtId="0" fontId="41" fillId="46" borderId="20" xfId="0" applyFont="1" applyFill="1" applyBorder="1" applyAlignment="1">
      <alignment vertical="top" wrapText="1"/>
    </xf>
    <xf numFmtId="0" fontId="41" fillId="46" borderId="20" xfId="0" applyFont="1" applyFill="1" applyBorder="1" applyAlignment="1">
      <alignment horizontal="left" vertical="top" wrapText="1"/>
    </xf>
    <xf numFmtId="0" fontId="42" fillId="0" borderId="20" xfId="0" applyFont="1" applyBorder="1"/>
    <xf numFmtId="9" fontId="43" fillId="46" borderId="20" xfId="1" applyFont="1" applyFill="1" applyBorder="1" applyAlignment="1">
      <alignment horizontal="center" vertical="top" wrapText="1"/>
    </xf>
    <xf numFmtId="9" fontId="42" fillId="0" borderId="20" xfId="0" applyNumberFormat="1" applyFont="1" applyBorder="1" applyAlignment="1">
      <alignment horizontal="center"/>
    </xf>
    <xf numFmtId="9" fontId="42" fillId="0" borderId="20" xfId="1" applyFont="1" applyBorder="1" applyAlignment="1">
      <alignment horizontal="center"/>
    </xf>
    <xf numFmtId="0" fontId="42" fillId="0" borderId="0" xfId="0" applyFont="1"/>
    <xf numFmtId="9" fontId="44" fillId="0" borderId="20" xfId="1" applyFont="1" applyBorder="1" applyAlignment="1">
      <alignment horizontal="center"/>
    </xf>
    <xf numFmtId="9" fontId="45" fillId="46" borderId="20" xfId="1" applyFont="1" applyFill="1" applyBorder="1" applyAlignment="1">
      <alignment horizontal="center" vertical="top" wrapText="1"/>
    </xf>
    <xf numFmtId="9" fontId="44" fillId="0" borderId="20" xfId="0" applyNumberFormat="1" applyFont="1" applyBorder="1"/>
    <xf numFmtId="0" fontId="0" fillId="43" borderId="0" xfId="0" applyFill="1"/>
    <xf numFmtId="0" fontId="42" fillId="43" borderId="0" xfId="0" applyFont="1" applyFill="1"/>
    <xf numFmtId="0" fontId="42" fillId="0" borderId="20" xfId="0" applyFont="1" applyBorder="1" applyAlignment="1">
      <alignment horizontal="center"/>
    </xf>
    <xf numFmtId="9" fontId="42" fillId="0" borderId="20" xfId="0" applyNumberFormat="1" applyFont="1" applyBorder="1" applyAlignment="1">
      <alignment horizontal="center" vertical="center"/>
    </xf>
    <xf numFmtId="9" fontId="42" fillId="0" borderId="20" xfId="1" applyFont="1" applyBorder="1" applyAlignment="1">
      <alignment horizontal="center" vertical="center"/>
    </xf>
    <xf numFmtId="165" fontId="42" fillId="0" borderId="20" xfId="1" applyNumberFormat="1" applyFont="1" applyBorder="1" applyAlignment="1">
      <alignment horizontal="center" vertical="center"/>
    </xf>
    <xf numFmtId="9" fontId="44" fillId="0" borderId="20" xfId="0" applyNumberFormat="1" applyFont="1" applyBorder="1" applyAlignment="1">
      <alignment horizontal="center" vertical="center"/>
    </xf>
    <xf numFmtId="9" fontId="44" fillId="0" borderId="20" xfId="1" applyFont="1" applyBorder="1" applyAlignment="1">
      <alignment horizontal="center" vertical="center"/>
    </xf>
    <xf numFmtId="165" fontId="44" fillId="0" borderId="20" xfId="1" applyNumberFormat="1" applyFont="1" applyBorder="1" applyAlignment="1">
      <alignment horizontal="center" vertical="center"/>
    </xf>
    <xf numFmtId="165" fontId="45" fillId="46" borderId="20" xfId="1" applyNumberFormat="1" applyFont="1" applyFill="1" applyBorder="1" applyAlignment="1">
      <alignment horizontal="center" vertical="center" wrapText="1"/>
    </xf>
    <xf numFmtId="9" fontId="45" fillId="46" borderId="20" xfId="1" applyFont="1" applyFill="1" applyBorder="1" applyAlignment="1">
      <alignment horizontal="center" vertical="center" wrapText="1"/>
    </xf>
    <xf numFmtId="0" fontId="44" fillId="0" borderId="20" xfId="0" applyFont="1" applyBorder="1"/>
    <xf numFmtId="0" fontId="45" fillId="46" borderId="20" xfId="0" applyFont="1" applyFill="1" applyBorder="1" applyAlignment="1">
      <alignment vertical="top" wrapText="1"/>
    </xf>
    <xf numFmtId="0" fontId="45" fillId="46" borderId="20" xfId="0" applyFont="1" applyFill="1" applyBorder="1" applyAlignment="1">
      <alignment horizontal="left" vertical="top" wrapText="1"/>
    </xf>
    <xf numFmtId="1" fontId="44" fillId="0" borderId="20" xfId="0" applyNumberFormat="1" applyFont="1" applyBorder="1" applyAlignment="1">
      <alignment horizontal="center"/>
    </xf>
    <xf numFmtId="0" fontId="0" fillId="43" borderId="0" xfId="0" applyFill="1" applyAlignment="1">
      <alignment horizontal="center"/>
    </xf>
    <xf numFmtId="165" fontId="46" fillId="46" borderId="20" xfId="1" applyNumberFormat="1" applyFont="1" applyFill="1" applyBorder="1" applyAlignment="1">
      <alignment horizontal="center" vertical="center" wrapText="1"/>
    </xf>
    <xf numFmtId="9" fontId="46" fillId="46" borderId="20" xfId="1" applyFont="1" applyFill="1" applyBorder="1" applyAlignment="1">
      <alignment horizontal="center" vertical="center" wrapText="1"/>
    </xf>
    <xf numFmtId="1" fontId="42" fillId="0" borderId="20" xfId="0" applyNumberFormat="1" applyFont="1" applyBorder="1" applyAlignment="1">
      <alignment horizontal="center"/>
    </xf>
    <xf numFmtId="1" fontId="42" fillId="0" borderId="0" xfId="0" applyNumberFormat="1" applyFont="1" applyAlignment="1">
      <alignment horizontal="center"/>
    </xf>
    <xf numFmtId="167" fontId="13" fillId="0" borderId="20" xfId="4" applyNumberFormat="1" applyFont="1" applyFill="1" applyBorder="1"/>
    <xf numFmtId="0" fontId="0" fillId="55" borderId="0" xfId="0" applyFill="1"/>
    <xf numFmtId="0" fontId="0" fillId="57" borderId="20" xfId="0" applyFill="1" applyBorder="1"/>
    <xf numFmtId="0" fontId="0" fillId="55" borderId="20" xfId="0" applyFill="1" applyBorder="1"/>
    <xf numFmtId="166" fontId="34" fillId="46" borderId="20" xfId="5" applyNumberFormat="1" applyFont="1" applyFill="1" applyBorder="1"/>
    <xf numFmtId="167" fontId="13" fillId="0" borderId="0" xfId="4" applyNumberFormat="1" applyFont="1" applyFill="1"/>
    <xf numFmtId="167" fontId="13" fillId="0" borderId="0" xfId="4" applyNumberFormat="1" applyFont="1" applyFill="1" applyAlignment="1">
      <alignment horizontal="right"/>
    </xf>
    <xf numFmtId="166" fontId="34" fillId="0" borderId="20" xfId="5" applyNumberFormat="1" applyFont="1" applyBorder="1" applyAlignment="1">
      <alignment horizontal="right"/>
    </xf>
    <xf numFmtId="167" fontId="13" fillId="0" borderId="20" xfId="4" applyNumberFormat="1" applyFont="1" applyFill="1" applyBorder="1" applyAlignment="1">
      <alignment horizontal="right"/>
    </xf>
    <xf numFmtId="9" fontId="23" fillId="36" borderId="20" xfId="1" applyNumberFormat="1" applyFont="1" applyFill="1" applyBorder="1" applyAlignment="1">
      <alignment horizontal="center" vertical="center" wrapText="1"/>
    </xf>
    <xf numFmtId="0" fontId="23" fillId="28" borderId="20" xfId="0" applyFont="1" applyFill="1" applyBorder="1" applyAlignment="1">
      <alignment wrapText="1"/>
    </xf>
    <xf numFmtId="9" fontId="23" fillId="55" borderId="20" xfId="1" applyNumberFormat="1" applyFont="1" applyFill="1" applyBorder="1" applyAlignment="1">
      <alignment horizontal="center" vertical="center" wrapText="1"/>
    </xf>
    <xf numFmtId="9" fontId="23" fillId="28" borderId="20" xfId="0" applyNumberFormat="1" applyFont="1" applyFill="1" applyBorder="1" applyAlignment="1">
      <alignment horizontal="center" vertical="center" wrapText="1"/>
    </xf>
    <xf numFmtId="9" fontId="23" fillId="28" borderId="21" xfId="0" applyNumberFormat="1" applyFont="1" applyFill="1" applyBorder="1" applyAlignment="1">
      <alignment horizontal="center" vertical="center" wrapText="1"/>
    </xf>
    <xf numFmtId="0" fontId="23" fillId="5" borderId="20" xfId="0" applyFont="1" applyFill="1" applyBorder="1" applyAlignment="1">
      <alignment wrapText="1"/>
    </xf>
    <xf numFmtId="9" fontId="23" fillId="5" borderId="20" xfId="0" applyNumberFormat="1" applyFont="1" applyFill="1" applyBorder="1" applyAlignment="1">
      <alignment horizontal="center" vertical="center" wrapText="1"/>
    </xf>
    <xf numFmtId="9" fontId="23" fillId="5" borderId="21" xfId="0" applyNumberFormat="1" applyFont="1" applyFill="1" applyBorder="1" applyAlignment="1">
      <alignment horizontal="center" vertical="center" wrapText="1"/>
    </xf>
    <xf numFmtId="0" fontId="23" fillId="49" borderId="20" xfId="0" applyFont="1" applyFill="1" applyBorder="1" applyAlignment="1">
      <alignment wrapText="1"/>
    </xf>
    <xf numFmtId="0" fontId="23" fillId="48" borderId="20" xfId="0" applyFont="1" applyFill="1" applyBorder="1" applyAlignment="1">
      <alignment wrapText="1"/>
    </xf>
    <xf numFmtId="9" fontId="23" fillId="48" borderId="20" xfId="0" applyNumberFormat="1" applyFont="1" applyFill="1" applyBorder="1" applyAlignment="1">
      <alignment horizontal="center" vertical="center" wrapText="1"/>
    </xf>
    <xf numFmtId="9" fontId="23" fillId="48" borderId="21" xfId="0" applyNumberFormat="1" applyFont="1" applyFill="1" applyBorder="1" applyAlignment="1">
      <alignment horizontal="center" vertical="center" wrapText="1"/>
    </xf>
    <xf numFmtId="9" fontId="23" fillId="49" borderId="20" xfId="1" applyFont="1" applyFill="1" applyBorder="1" applyAlignment="1">
      <alignment horizontal="center" vertical="center" wrapText="1"/>
    </xf>
    <xf numFmtId="9" fontId="23" fillId="49" borderId="21" xfId="1" applyFont="1" applyFill="1" applyBorder="1" applyAlignment="1">
      <alignment horizontal="center" vertical="center" wrapText="1"/>
    </xf>
    <xf numFmtId="0" fontId="23" fillId="38" borderId="20" xfId="0" applyFont="1" applyFill="1" applyBorder="1" applyAlignment="1">
      <alignment wrapText="1"/>
    </xf>
    <xf numFmtId="9" fontId="23" fillId="38" borderId="20" xfId="1" applyFont="1" applyFill="1" applyBorder="1" applyAlignment="1">
      <alignment horizontal="center" vertical="center" wrapText="1"/>
    </xf>
    <xf numFmtId="9" fontId="23" fillId="38" borderId="21" xfId="1" applyFont="1" applyFill="1" applyBorder="1" applyAlignment="1">
      <alignment horizontal="center" vertical="center" wrapText="1"/>
    </xf>
    <xf numFmtId="0" fontId="24" fillId="48" borderId="65" xfId="0" applyFont="1" applyFill="1" applyBorder="1" applyAlignment="1">
      <alignment wrapText="1"/>
    </xf>
    <xf numFmtId="0" fontId="23" fillId="48" borderId="19" xfId="0" applyFont="1" applyFill="1" applyBorder="1" applyAlignment="1">
      <alignment wrapText="1"/>
    </xf>
    <xf numFmtId="0" fontId="23" fillId="16" borderId="20" xfId="0" applyFont="1" applyFill="1" applyBorder="1" applyAlignment="1">
      <alignment wrapText="1"/>
    </xf>
    <xf numFmtId="9" fontId="23" fillId="25" borderId="20" xfId="1" applyNumberFormat="1" applyFont="1" applyFill="1" applyBorder="1" applyAlignment="1">
      <alignment horizontal="center" vertical="center" wrapText="1"/>
    </xf>
    <xf numFmtId="9" fontId="29" fillId="10" borderId="10" xfId="3" applyNumberFormat="1" applyFill="1" applyBorder="1" applyAlignment="1" applyProtection="1">
      <alignment horizontal="center" vertical="center"/>
    </xf>
    <xf numFmtId="9" fontId="29" fillId="7" borderId="10" xfId="3" applyNumberFormat="1" applyFill="1" applyBorder="1" applyAlignment="1" applyProtection="1">
      <alignment horizontal="center" vertical="center"/>
    </xf>
    <xf numFmtId="9" fontId="0" fillId="53" borderId="21" xfId="0" applyNumberFormat="1" applyFill="1" applyBorder="1" applyAlignment="1">
      <alignment horizontal="center" vertical="center" wrapText="1"/>
    </xf>
    <xf numFmtId="9" fontId="29" fillId="7" borderId="17" xfId="3" applyNumberFormat="1" applyFill="1" applyBorder="1" applyAlignment="1" applyProtection="1">
      <alignment horizontal="center" vertical="center"/>
    </xf>
    <xf numFmtId="9" fontId="29" fillId="7" borderId="20" xfId="3" applyNumberFormat="1" applyFill="1" applyBorder="1" applyAlignment="1" applyProtection="1">
      <alignment horizontal="center" vertical="center"/>
    </xf>
    <xf numFmtId="167" fontId="13" fillId="46" borderId="20" xfId="4" applyNumberFormat="1" applyFont="1" applyFill="1" applyBorder="1"/>
    <xf numFmtId="9" fontId="9" fillId="7" borderId="20" xfId="1" applyFont="1" applyFill="1" applyBorder="1" applyAlignment="1">
      <alignment horizontal="center" vertical="center"/>
    </xf>
    <xf numFmtId="9" fontId="10" fillId="8" borderId="17" xfId="0" applyNumberFormat="1" applyFont="1" applyFill="1" applyBorder="1" applyAlignment="1">
      <alignment horizontal="center" vertical="center"/>
    </xf>
    <xf numFmtId="9" fontId="29" fillId="10" borderId="20" xfId="3" applyNumberFormat="1" applyFill="1" applyBorder="1" applyAlignment="1" applyProtection="1">
      <alignment horizontal="center" vertical="center"/>
    </xf>
    <xf numFmtId="9" fontId="0" fillId="10" borderId="38" xfId="1" applyFont="1" applyFill="1" applyBorder="1" applyAlignment="1">
      <alignment horizontal="center" vertical="center"/>
    </xf>
    <xf numFmtId="0" fontId="0" fillId="35" borderId="17" xfId="0" applyFill="1" applyBorder="1" applyAlignment="1">
      <alignment horizontal="center" wrapText="1"/>
    </xf>
    <xf numFmtId="9" fontId="9" fillId="24" borderId="20" xfId="1" applyFont="1" applyFill="1" applyBorder="1" applyAlignment="1">
      <alignment horizontal="center" vertical="center"/>
    </xf>
    <xf numFmtId="9" fontId="29" fillId="10" borderId="17" xfId="3" applyNumberFormat="1" applyFill="1" applyBorder="1" applyAlignment="1" applyProtection="1">
      <alignment horizontal="center" vertical="center"/>
    </xf>
    <xf numFmtId="9" fontId="9" fillId="7" borderId="20" xfId="1" applyFont="1" applyFill="1" applyBorder="1" applyAlignment="1">
      <alignment horizontal="center" vertical="center"/>
    </xf>
    <xf numFmtId="9" fontId="47" fillId="0" borderId="20" xfId="1" applyFont="1" applyBorder="1" applyAlignment="1">
      <alignment horizontal="center"/>
    </xf>
    <xf numFmtId="9" fontId="9" fillId="7" borderId="20" xfId="1" applyFont="1" applyFill="1" applyBorder="1" applyAlignment="1">
      <alignment horizontal="center" vertical="center"/>
    </xf>
    <xf numFmtId="9" fontId="29" fillId="11" borderId="17" xfId="3" applyNumberFormat="1" applyFill="1" applyBorder="1" applyAlignment="1" applyProtection="1">
      <alignment horizontal="center" vertical="center"/>
    </xf>
    <xf numFmtId="9" fontId="0" fillId="46" borderId="21" xfId="0" applyNumberFormat="1" applyFill="1" applyBorder="1" applyAlignment="1">
      <alignment horizontal="center" vertical="center" wrapText="1"/>
    </xf>
    <xf numFmtId="9" fontId="9" fillId="7" borderId="20" xfId="1" applyFont="1" applyFill="1" applyBorder="1" applyAlignment="1">
      <alignment horizontal="center" vertical="center"/>
    </xf>
    <xf numFmtId="10" fontId="23" fillId="55" borderId="20" xfId="1" applyNumberFormat="1" applyFont="1" applyFill="1" applyBorder="1" applyAlignment="1">
      <alignment horizontal="center" vertical="center" wrapText="1"/>
    </xf>
    <xf numFmtId="169" fontId="34" fillId="0" borderId="20" xfId="5" applyNumberFormat="1" applyFont="1" applyBorder="1"/>
    <xf numFmtId="0" fontId="14" fillId="32" borderId="2" xfId="0" applyFont="1" applyFill="1" applyBorder="1" applyAlignment="1">
      <alignment horizontal="center"/>
    </xf>
    <xf numFmtId="0" fontId="14" fillId="32" borderId="3" xfId="0" applyFont="1" applyFill="1" applyBorder="1" applyAlignment="1">
      <alignment horizontal="center"/>
    </xf>
    <xf numFmtId="0" fontId="14" fillId="32" borderId="4" xfId="0" applyFont="1" applyFill="1" applyBorder="1" applyAlignment="1">
      <alignment horizontal="center"/>
    </xf>
    <xf numFmtId="0" fontId="0" fillId="30" borderId="6" xfId="0" applyNumberFormat="1" applyFill="1" applyBorder="1" applyAlignment="1">
      <alignment horizontal="center" vertical="center" wrapText="1"/>
    </xf>
    <xf numFmtId="0" fontId="0" fillId="30" borderId="14" xfId="0" applyNumberFormat="1" applyFill="1" applyBorder="1" applyAlignment="1">
      <alignment horizontal="center" vertical="center" wrapText="1"/>
    </xf>
    <xf numFmtId="0" fontId="0" fillId="31" borderId="7" xfId="0" applyFill="1" applyBorder="1" applyAlignment="1">
      <alignment horizontal="center" vertical="center" wrapText="1"/>
    </xf>
    <xf numFmtId="0" fontId="0" fillId="31" borderId="15" xfId="0" applyFill="1" applyBorder="1" applyAlignment="1">
      <alignment horizontal="center" vertical="center" wrapText="1"/>
    </xf>
    <xf numFmtId="0" fontId="0" fillId="31" borderId="22" xfId="0" applyFill="1" applyBorder="1" applyAlignment="1">
      <alignment horizontal="center" vertical="center" wrapText="1"/>
    </xf>
    <xf numFmtId="0" fontId="0" fillId="31" borderId="34" xfId="0" applyFill="1" applyBorder="1" applyAlignment="1">
      <alignment horizontal="center" vertical="center" wrapText="1"/>
    </xf>
    <xf numFmtId="0" fontId="0" fillId="31" borderId="42" xfId="0" applyFill="1" applyBorder="1" applyAlignment="1">
      <alignment horizontal="center" vertical="center" wrapText="1"/>
    </xf>
    <xf numFmtId="0" fontId="0" fillId="31" borderId="32" xfId="0" applyFill="1" applyBorder="1" applyAlignment="1">
      <alignment horizontal="center" vertical="center" wrapText="1"/>
    </xf>
    <xf numFmtId="0" fontId="0" fillId="18" borderId="30" xfId="0" applyFill="1" applyBorder="1" applyAlignment="1">
      <alignment horizontal="center" vertical="center" wrapText="1"/>
    </xf>
    <xf numFmtId="0" fontId="0" fillId="18" borderId="31" xfId="0" applyFill="1" applyBorder="1" applyAlignment="1">
      <alignment horizontal="center" vertical="center" wrapText="1"/>
    </xf>
    <xf numFmtId="0" fontId="0" fillId="18" borderId="9" xfId="0" applyFill="1" applyBorder="1" applyAlignment="1">
      <alignment horizontal="center" vertical="center" wrapText="1"/>
    </xf>
    <xf numFmtId="0" fontId="0" fillId="18" borderId="16" xfId="0" applyFill="1" applyBorder="1" applyAlignment="1">
      <alignment horizontal="center" vertical="center" wrapText="1"/>
    </xf>
    <xf numFmtId="0" fontId="0" fillId="27" borderId="6" xfId="0" applyFill="1" applyBorder="1" applyAlignment="1">
      <alignment horizontal="center" vertical="center" wrapText="1"/>
    </xf>
    <xf numFmtId="0" fontId="0" fillId="27" borderId="14" xfId="0" applyFill="1" applyBorder="1" applyAlignment="1">
      <alignment horizontal="center" vertical="center" wrapText="1"/>
    </xf>
    <xf numFmtId="0" fontId="0" fillId="27" borderId="23" xfId="0" applyFill="1" applyBorder="1" applyAlignment="1">
      <alignment horizontal="center" vertical="center" wrapText="1"/>
    </xf>
    <xf numFmtId="0" fontId="0" fillId="27" borderId="34" xfId="0" applyFill="1" applyBorder="1" applyAlignment="1">
      <alignment horizontal="center" vertical="center" wrapText="1"/>
    </xf>
    <xf numFmtId="0" fontId="0" fillId="27" borderId="42" xfId="0" applyFill="1" applyBorder="1" applyAlignment="1">
      <alignment horizontal="center" vertical="center" wrapText="1"/>
    </xf>
    <xf numFmtId="0" fontId="0" fillId="27" borderId="32" xfId="0" applyFill="1" applyBorder="1" applyAlignment="1">
      <alignment horizontal="center" vertical="center" wrapText="1"/>
    </xf>
    <xf numFmtId="0" fontId="0" fillId="28" borderId="6" xfId="0" applyFill="1" applyBorder="1" applyAlignment="1">
      <alignment horizontal="center" vertical="center" wrapText="1"/>
    </xf>
    <xf numFmtId="0" fontId="0" fillId="28" borderId="14" xfId="0" applyFill="1" applyBorder="1" applyAlignment="1">
      <alignment horizontal="center" vertical="center" wrapText="1"/>
    </xf>
    <xf numFmtId="0" fontId="0" fillId="28" borderId="23" xfId="0" applyFill="1" applyBorder="1" applyAlignment="1">
      <alignment horizontal="center" vertical="center" wrapText="1"/>
    </xf>
    <xf numFmtId="0" fontId="0" fillId="28" borderId="34" xfId="0" applyFill="1" applyBorder="1" applyAlignment="1">
      <alignment horizontal="center" vertical="center" wrapText="1"/>
    </xf>
    <xf numFmtId="0" fontId="0" fillId="28" borderId="42" xfId="0" applyFill="1" applyBorder="1" applyAlignment="1">
      <alignment horizontal="center" vertical="center" wrapText="1"/>
    </xf>
    <xf numFmtId="0" fontId="0" fillId="28" borderId="32" xfId="0" applyFill="1" applyBorder="1" applyAlignment="1">
      <alignment horizontal="center" vertical="center" wrapText="1"/>
    </xf>
    <xf numFmtId="0" fontId="0" fillId="25" borderId="6" xfId="0" applyNumberFormat="1" applyFill="1" applyBorder="1" applyAlignment="1">
      <alignment horizontal="center" vertical="center" wrapText="1"/>
    </xf>
    <xf numFmtId="0" fontId="0" fillId="25" borderId="14" xfId="0" applyNumberFormat="1" applyFill="1" applyBorder="1" applyAlignment="1">
      <alignment horizontal="center" vertical="center" wrapText="1"/>
    </xf>
    <xf numFmtId="0" fontId="0" fillId="29" borderId="6" xfId="0" applyNumberFormat="1" applyFill="1" applyBorder="1" applyAlignment="1">
      <alignment horizontal="center" vertical="center" wrapText="1"/>
    </xf>
    <xf numFmtId="0" fontId="0" fillId="29" borderId="14" xfId="0" applyNumberFormat="1" applyFill="1" applyBorder="1" applyAlignment="1">
      <alignment horizontal="center" vertical="center" wrapText="1"/>
    </xf>
    <xf numFmtId="0" fontId="0" fillId="29" borderId="23" xfId="0" applyNumberFormat="1" applyFill="1" applyBorder="1" applyAlignment="1">
      <alignment horizontal="center" vertical="center" wrapText="1"/>
    </xf>
    <xf numFmtId="0" fontId="13" fillId="29" borderId="34" xfId="0" applyFont="1" applyFill="1" applyBorder="1" applyAlignment="1">
      <alignment horizontal="center" vertical="center" wrapText="1"/>
    </xf>
    <xf numFmtId="0" fontId="13" fillId="29" borderId="42" xfId="0" applyFont="1" applyFill="1" applyBorder="1" applyAlignment="1">
      <alignment horizontal="center" vertical="center" wrapText="1"/>
    </xf>
    <xf numFmtId="0" fontId="13" fillId="29" borderId="32" xfId="0" applyFont="1" applyFill="1" applyBorder="1" applyAlignment="1">
      <alignment horizontal="center" vertical="center" wrapText="1"/>
    </xf>
    <xf numFmtId="0" fontId="0" fillId="25" borderId="6" xfId="0" applyFill="1" applyBorder="1" applyAlignment="1">
      <alignment horizontal="center" vertical="center" wrapText="1"/>
    </xf>
    <xf numFmtId="0" fontId="0" fillId="25" borderId="14" xfId="0" applyFill="1" applyBorder="1" applyAlignment="1">
      <alignment horizontal="center" vertical="center" wrapText="1"/>
    </xf>
    <xf numFmtId="0" fontId="0" fillId="25" borderId="23" xfId="0" applyFill="1" applyBorder="1" applyAlignment="1">
      <alignment horizontal="center" vertical="center" wrapText="1"/>
    </xf>
    <xf numFmtId="0" fontId="0" fillId="26" borderId="34" xfId="0" applyFill="1" applyBorder="1" applyAlignment="1">
      <alignment horizontal="center" vertical="center" wrapText="1"/>
    </xf>
    <xf numFmtId="0" fontId="0" fillId="26" borderId="42" xfId="0" applyFill="1" applyBorder="1" applyAlignment="1">
      <alignment horizontal="center" vertical="center" wrapText="1"/>
    </xf>
    <xf numFmtId="0" fontId="0" fillId="26" borderId="32" xfId="0" applyFill="1" applyBorder="1" applyAlignment="1">
      <alignment horizontal="center" vertical="center" wrapText="1"/>
    </xf>
    <xf numFmtId="0" fontId="0" fillId="15" borderId="34" xfId="0" applyFill="1" applyBorder="1" applyAlignment="1">
      <alignment horizontal="center" vertical="center" wrapText="1"/>
    </xf>
    <xf numFmtId="0" fontId="0" fillId="15" borderId="42" xfId="0" applyFill="1" applyBorder="1" applyAlignment="1">
      <alignment horizontal="center" vertical="center" wrapText="1"/>
    </xf>
    <xf numFmtId="0" fontId="0" fillId="15" borderId="32" xfId="0" applyFill="1" applyBorder="1" applyAlignment="1">
      <alignment horizontal="center" vertical="center" wrapText="1"/>
    </xf>
    <xf numFmtId="0" fontId="0" fillId="17" borderId="6" xfId="0" applyFill="1" applyBorder="1" applyAlignment="1">
      <alignment horizontal="center" vertical="center" wrapText="1"/>
    </xf>
    <xf numFmtId="0" fontId="0" fillId="17" borderId="14" xfId="0" applyFill="1" applyBorder="1" applyAlignment="1">
      <alignment horizontal="center" vertical="center" wrapText="1"/>
    </xf>
    <xf numFmtId="0" fontId="0" fillId="17" borderId="23" xfId="0" applyFill="1" applyBorder="1" applyAlignment="1">
      <alignment horizontal="center" vertical="center" wrapText="1"/>
    </xf>
    <xf numFmtId="0" fontId="0" fillId="17" borderId="34" xfId="0" applyFill="1" applyBorder="1" applyAlignment="1">
      <alignment horizontal="center" vertical="center" wrapText="1"/>
    </xf>
    <xf numFmtId="0" fontId="0" fillId="17" borderId="42" xfId="0" applyFill="1" applyBorder="1" applyAlignment="1">
      <alignment horizontal="center" vertical="center" wrapText="1"/>
    </xf>
    <xf numFmtId="0" fontId="0" fillId="17" borderId="32" xfId="0" applyFill="1" applyBorder="1" applyAlignment="1">
      <alignment horizontal="center" vertical="center" wrapText="1"/>
    </xf>
    <xf numFmtId="0" fontId="0" fillId="21" borderId="6" xfId="0" applyFill="1" applyBorder="1" applyAlignment="1">
      <alignment horizontal="center" vertical="center" wrapText="1"/>
    </xf>
    <xf numFmtId="0" fontId="0" fillId="21" borderId="14" xfId="0" applyFill="1" applyBorder="1" applyAlignment="1">
      <alignment horizontal="center" vertical="center" wrapText="1"/>
    </xf>
    <xf numFmtId="0" fontId="0" fillId="21" borderId="23" xfId="0" applyFill="1" applyBorder="1" applyAlignment="1">
      <alignment horizontal="center" vertical="center" wrapText="1"/>
    </xf>
    <xf numFmtId="0" fontId="0" fillId="21" borderId="34" xfId="0" applyFill="1" applyBorder="1" applyAlignment="1">
      <alignment horizontal="center" vertical="center" wrapText="1"/>
    </xf>
    <xf numFmtId="0" fontId="0" fillId="21" borderId="42" xfId="0" applyFill="1" applyBorder="1" applyAlignment="1">
      <alignment horizontal="center" vertical="center" wrapText="1"/>
    </xf>
    <xf numFmtId="0" fontId="0" fillId="21" borderId="32" xfId="0" applyFill="1" applyBorder="1" applyAlignment="1">
      <alignment horizontal="center" vertical="center" wrapText="1"/>
    </xf>
    <xf numFmtId="0" fontId="13" fillId="34" borderId="6" xfId="0" applyFont="1" applyFill="1" applyBorder="1" applyAlignment="1">
      <alignment horizontal="center" vertical="center" wrapText="1"/>
    </xf>
    <xf numFmtId="0" fontId="13" fillId="34" borderId="14" xfId="0" applyFont="1" applyFill="1" applyBorder="1" applyAlignment="1">
      <alignment horizontal="center" vertical="center" wrapText="1"/>
    </xf>
    <xf numFmtId="0" fontId="13" fillId="34" borderId="23" xfId="0" applyFont="1" applyFill="1" applyBorder="1" applyAlignment="1">
      <alignment horizontal="center" vertical="center" wrapText="1"/>
    </xf>
    <xf numFmtId="0" fontId="0" fillId="34" borderId="34" xfId="0" applyFill="1" applyBorder="1" applyAlignment="1">
      <alignment horizontal="center" vertical="center" wrapText="1"/>
    </xf>
    <xf numFmtId="0" fontId="0" fillId="34" borderId="42" xfId="0" applyFill="1" applyBorder="1" applyAlignment="1">
      <alignment horizontal="center" vertical="center" wrapText="1"/>
    </xf>
    <xf numFmtId="0" fontId="0" fillId="34" borderId="32" xfId="0" applyFill="1" applyBorder="1" applyAlignment="1">
      <alignment horizontal="center" vertical="center" wrapText="1"/>
    </xf>
    <xf numFmtId="0" fontId="0" fillId="18" borderId="34" xfId="0" applyFill="1" applyBorder="1" applyAlignment="1">
      <alignment horizontal="center" vertical="center" wrapText="1"/>
    </xf>
    <xf numFmtId="0" fontId="0" fillId="18" borderId="42" xfId="0" applyFill="1" applyBorder="1" applyAlignment="1">
      <alignment horizontal="center" vertical="center" wrapText="1"/>
    </xf>
    <xf numFmtId="0" fontId="0" fillId="18" borderId="32" xfId="0" applyFill="1" applyBorder="1" applyAlignment="1">
      <alignment horizontal="center" vertical="center" wrapText="1"/>
    </xf>
    <xf numFmtId="0" fontId="0" fillId="18" borderId="50" xfId="0" applyFill="1" applyBorder="1" applyAlignment="1">
      <alignment horizontal="center" vertical="center" wrapText="1"/>
    </xf>
    <xf numFmtId="0" fontId="0" fillId="13" borderId="6" xfId="0" applyFill="1" applyBorder="1" applyAlignment="1">
      <alignment horizontal="center" vertical="center" wrapText="1"/>
    </xf>
    <xf numFmtId="0" fontId="0" fillId="13" borderId="14" xfId="0" applyFill="1" applyBorder="1" applyAlignment="1">
      <alignment horizontal="center" vertical="center" wrapText="1"/>
    </xf>
    <xf numFmtId="0" fontId="0" fillId="13" borderId="23" xfId="0" applyFill="1" applyBorder="1" applyAlignment="1">
      <alignment horizontal="center" vertical="center" wrapText="1"/>
    </xf>
    <xf numFmtId="0" fontId="0" fillId="13" borderId="34" xfId="0" applyFill="1" applyBorder="1" applyAlignment="1">
      <alignment horizontal="center" vertical="center" wrapText="1"/>
    </xf>
    <xf numFmtId="0" fontId="0" fillId="13" borderId="42" xfId="0" applyFill="1" applyBorder="1" applyAlignment="1">
      <alignment horizontal="center" vertical="center" wrapText="1"/>
    </xf>
    <xf numFmtId="0" fontId="0" fillId="13" borderId="32" xfId="0" applyFill="1" applyBorder="1" applyAlignment="1">
      <alignment horizontal="center" vertical="center" wrapText="1"/>
    </xf>
    <xf numFmtId="0" fontId="0" fillId="15" borderId="6" xfId="0" applyFill="1" applyBorder="1" applyAlignment="1">
      <alignment horizontal="center" vertical="center" wrapText="1"/>
    </xf>
    <xf numFmtId="0" fontId="0" fillId="15" borderId="14" xfId="0" applyFill="1" applyBorder="1" applyAlignment="1">
      <alignment horizontal="center" vertical="center" wrapText="1"/>
    </xf>
    <xf numFmtId="0" fontId="0" fillId="15" borderId="23" xfId="0" applyFill="1" applyBorder="1" applyAlignment="1">
      <alignment horizontal="center" vertical="center" wrapText="1"/>
    </xf>
    <xf numFmtId="0" fontId="0" fillId="23" borderId="6" xfId="0" applyFill="1" applyBorder="1" applyAlignment="1">
      <alignment horizontal="center" vertical="center" wrapText="1"/>
    </xf>
    <xf numFmtId="0" fontId="0" fillId="23" borderId="14" xfId="0" applyFill="1" applyBorder="1" applyAlignment="1">
      <alignment horizontal="center" vertical="center" wrapText="1"/>
    </xf>
    <xf numFmtId="0" fontId="0" fillId="23" borderId="23" xfId="0" applyFill="1" applyBorder="1" applyAlignment="1">
      <alignment horizontal="center" vertical="center" wrapText="1"/>
    </xf>
    <xf numFmtId="0" fontId="0" fillId="23" borderId="34" xfId="0" applyFill="1" applyBorder="1" applyAlignment="1">
      <alignment horizontal="center" vertical="center" wrapText="1"/>
    </xf>
    <xf numFmtId="0" fontId="0" fillId="23" borderId="42" xfId="0" applyFill="1" applyBorder="1" applyAlignment="1">
      <alignment horizontal="center" vertical="center" wrapText="1"/>
    </xf>
    <xf numFmtId="0" fontId="0" fillId="23" borderId="32" xfId="0" applyFill="1" applyBorder="1" applyAlignment="1">
      <alignment horizontal="center" vertical="center" wrapText="1"/>
    </xf>
    <xf numFmtId="0" fontId="0" fillId="24" borderId="6" xfId="0" applyFill="1" applyBorder="1" applyAlignment="1">
      <alignment horizontal="center" vertical="center" wrapText="1"/>
    </xf>
    <xf numFmtId="0" fontId="0" fillId="24" borderId="14" xfId="0" applyFill="1" applyBorder="1" applyAlignment="1">
      <alignment horizontal="center" vertical="center" wrapText="1"/>
    </xf>
    <xf numFmtId="0" fontId="0" fillId="24" borderId="23" xfId="0" applyFill="1" applyBorder="1" applyAlignment="1">
      <alignment horizontal="center" vertical="center" wrapText="1"/>
    </xf>
    <xf numFmtId="0" fontId="0" fillId="24" borderId="34" xfId="0" applyFill="1" applyBorder="1" applyAlignment="1">
      <alignment horizontal="center" vertical="center" wrapText="1"/>
    </xf>
    <xf numFmtId="0" fontId="0" fillId="24" borderId="42" xfId="0" applyFill="1" applyBorder="1" applyAlignment="1">
      <alignment horizontal="center" vertical="center" wrapText="1"/>
    </xf>
    <xf numFmtId="0" fontId="0" fillId="24" borderId="32" xfId="0" applyFill="1" applyBorder="1" applyAlignment="1">
      <alignment horizontal="center" vertical="center" wrapText="1"/>
    </xf>
    <xf numFmtId="0" fontId="14" fillId="32" borderId="45" xfId="0" applyFont="1" applyFill="1" applyBorder="1" applyAlignment="1">
      <alignment horizontal="center"/>
    </xf>
    <xf numFmtId="0" fontId="14" fillId="32" borderId="22" xfId="0" applyFont="1" applyFill="1" applyBorder="1" applyAlignment="1">
      <alignment horizontal="center"/>
    </xf>
    <xf numFmtId="0" fontId="8" fillId="5" borderId="6" xfId="0" applyFont="1" applyFill="1" applyBorder="1" applyAlignment="1">
      <alignment horizontal="center" vertical="center" textRotation="90"/>
    </xf>
    <xf numFmtId="0" fontId="8" fillId="5" borderId="14" xfId="0" applyFont="1" applyFill="1" applyBorder="1" applyAlignment="1">
      <alignment horizontal="center" vertical="center" textRotation="90"/>
    </xf>
    <xf numFmtId="0" fontId="0" fillId="0" borderId="6" xfId="0" applyBorder="1" applyAlignment="1">
      <alignment horizontal="center" vertical="center" wrapText="1"/>
    </xf>
    <xf numFmtId="0" fontId="0" fillId="0" borderId="14" xfId="0" applyBorder="1" applyAlignment="1">
      <alignment horizontal="center" vertical="center" wrapText="1"/>
    </xf>
    <xf numFmtId="0" fontId="0" fillId="0" borderId="23" xfId="0" applyBorder="1" applyAlignment="1">
      <alignment horizontal="center" vertical="center" wrapText="1"/>
    </xf>
    <xf numFmtId="0" fontId="0" fillId="6" borderId="8" xfId="0" applyFill="1" applyBorder="1" applyAlignment="1">
      <alignment horizontal="center" vertical="center" wrapText="1"/>
    </xf>
    <xf numFmtId="0" fontId="0" fillId="6" borderId="0" xfId="0" applyFill="1" applyBorder="1" applyAlignment="1">
      <alignment horizontal="center" vertical="center" wrapText="1"/>
    </xf>
    <xf numFmtId="0" fontId="0" fillId="6" borderId="6" xfId="0" applyFill="1" applyBorder="1" applyAlignment="1">
      <alignment horizontal="center" vertical="center" wrapText="1"/>
    </xf>
    <xf numFmtId="0" fontId="0" fillId="6" borderId="14" xfId="0" applyFill="1" applyBorder="1" applyAlignment="1">
      <alignment horizontal="center" vertical="center" wrapText="1"/>
    </xf>
    <xf numFmtId="0" fontId="0" fillId="6" borderId="23" xfId="0" applyFill="1" applyBorder="1" applyAlignment="1">
      <alignment horizontal="center" vertical="center" wrapText="1"/>
    </xf>
    <xf numFmtId="0" fontId="0" fillId="0" borderId="7" xfId="0" applyBorder="1" applyAlignment="1">
      <alignment horizontal="center" vertical="center" wrapText="1"/>
    </xf>
    <xf numFmtId="0" fontId="0" fillId="0" borderId="15" xfId="0"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 vertical="center" wrapText="1"/>
    </xf>
    <xf numFmtId="0" fontId="0" fillId="0" borderId="22" xfId="0" applyBorder="1" applyAlignment="1">
      <alignment horizontal="center" vertical="center" wrapText="1"/>
    </xf>
    <xf numFmtId="0" fontId="0" fillId="6" borderId="40" xfId="0" applyFill="1" applyBorder="1" applyAlignment="1">
      <alignment horizontal="center" vertical="center" wrapText="1"/>
    </xf>
    <xf numFmtId="0" fontId="0" fillId="6" borderId="41" xfId="0" applyFill="1" applyBorder="1" applyAlignment="1">
      <alignment horizontal="center" vertical="center" wrapText="1"/>
    </xf>
    <xf numFmtId="0" fontId="0" fillId="6" borderId="4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42" xfId="0" applyFill="1" applyBorder="1" applyAlignment="1">
      <alignment horizontal="center" vertical="center" wrapText="1"/>
    </xf>
    <xf numFmtId="0" fontId="0" fillId="6" borderId="44" xfId="0" applyFill="1" applyBorder="1" applyAlignment="1">
      <alignment horizontal="center" vertical="center" wrapText="1"/>
    </xf>
    <xf numFmtId="0" fontId="0" fillId="13" borderId="31" xfId="0" applyFill="1" applyBorder="1" applyAlignment="1">
      <alignment horizontal="center" vertical="center" wrapText="1"/>
    </xf>
    <xf numFmtId="0" fontId="0" fillId="13" borderId="50" xfId="0" applyFill="1" applyBorder="1" applyAlignment="1">
      <alignment horizontal="center" vertical="center" wrapText="1"/>
    </xf>
    <xf numFmtId="0" fontId="0" fillId="15" borderId="6" xfId="0" applyFill="1" applyBorder="1" applyAlignment="1" applyProtection="1">
      <alignment horizontal="center" vertical="center" wrapText="1"/>
      <protection locked="0"/>
    </xf>
    <xf numFmtId="0" fontId="0" fillId="15" borderId="14" xfId="0" applyFill="1" applyBorder="1" applyAlignment="1" applyProtection="1">
      <alignment horizontal="center" vertical="center" wrapText="1"/>
      <protection locked="0"/>
    </xf>
    <xf numFmtId="0" fontId="0" fillId="15" borderId="23" xfId="0" applyFill="1" applyBorder="1" applyAlignment="1" applyProtection="1">
      <alignment horizontal="center" vertical="center" wrapText="1"/>
      <protection locked="0"/>
    </xf>
    <xf numFmtId="0" fontId="0" fillId="15" borderId="37" xfId="0" applyFill="1" applyBorder="1" applyAlignment="1">
      <alignment horizontal="center" vertical="center" wrapText="1"/>
    </xf>
    <xf numFmtId="0" fontId="0" fillId="15" borderId="33" xfId="0" applyFill="1" applyBorder="1" applyAlignment="1">
      <alignment horizontal="center" vertical="center" wrapText="1"/>
    </xf>
    <xf numFmtId="0" fontId="0" fillId="15" borderId="12" xfId="0" applyFill="1" applyBorder="1" applyAlignment="1">
      <alignment horizontal="center" vertical="center" wrapText="1"/>
    </xf>
    <xf numFmtId="0" fontId="0" fillId="15" borderId="19" xfId="0" applyFill="1" applyBorder="1" applyAlignment="1">
      <alignment horizontal="center" vertical="center" wrapText="1"/>
    </xf>
    <xf numFmtId="0" fontId="0" fillId="15" borderId="27" xfId="0" applyFill="1" applyBorder="1" applyAlignment="1">
      <alignment horizontal="center" vertical="center" wrapText="1"/>
    </xf>
    <xf numFmtId="0" fontId="0" fillId="16" borderId="6" xfId="0" applyFill="1" applyBorder="1" applyAlignment="1" applyProtection="1">
      <alignment horizontal="center" vertical="center" wrapText="1"/>
      <protection locked="0"/>
    </xf>
    <xf numFmtId="0" fontId="0" fillId="16" borderId="14" xfId="0" applyFill="1" applyBorder="1" applyAlignment="1" applyProtection="1">
      <alignment horizontal="center" vertical="center" wrapText="1"/>
      <protection locked="0"/>
    </xf>
    <xf numFmtId="0" fontId="0" fillId="16" borderId="23" xfId="0" applyFill="1" applyBorder="1" applyAlignment="1" applyProtection="1">
      <alignment horizontal="center" vertical="center" wrapText="1"/>
      <protection locked="0"/>
    </xf>
    <xf numFmtId="0" fontId="0" fillId="18" borderId="6" xfId="0" applyFill="1" applyBorder="1" applyAlignment="1">
      <alignment horizontal="center" vertical="center" wrapText="1"/>
    </xf>
    <xf numFmtId="0" fontId="0" fillId="18" borderId="14" xfId="0" applyFill="1" applyBorder="1" applyAlignment="1">
      <alignment horizontal="center" vertical="center" wrapText="1"/>
    </xf>
    <xf numFmtId="0" fontId="0" fillId="34" borderId="6" xfId="0" applyFill="1" applyBorder="1" applyAlignment="1">
      <alignment horizontal="center" vertical="center" wrapText="1"/>
    </xf>
    <xf numFmtId="0" fontId="0" fillId="34" borderId="14" xfId="0" applyFill="1" applyBorder="1" applyAlignment="1">
      <alignment horizontal="center" vertical="center" wrapText="1"/>
    </xf>
    <xf numFmtId="0" fontId="0" fillId="34" borderId="23" xfId="0" applyFill="1" applyBorder="1" applyAlignment="1">
      <alignment horizontal="center" vertical="center" wrapText="1"/>
    </xf>
    <xf numFmtId="0" fontId="0" fillId="22" borderId="6" xfId="0" applyFill="1" applyBorder="1" applyAlignment="1">
      <alignment horizontal="center" vertical="center" wrapText="1"/>
    </xf>
    <xf numFmtId="0" fontId="0" fillId="22" borderId="14" xfId="0" applyFill="1" applyBorder="1" applyAlignment="1">
      <alignment horizontal="center" vertical="center" wrapText="1"/>
    </xf>
    <xf numFmtId="0" fontId="0" fillId="22" borderId="23" xfId="0" applyFill="1" applyBorder="1" applyAlignment="1">
      <alignment horizontal="center" vertical="center" wrapText="1"/>
    </xf>
    <xf numFmtId="0" fontId="0" fillId="22" borderId="34" xfId="0" applyFill="1" applyBorder="1" applyAlignment="1">
      <alignment horizontal="center" vertical="center" wrapText="1"/>
    </xf>
    <xf numFmtId="0" fontId="0" fillId="22" borderId="42" xfId="0" applyFill="1" applyBorder="1" applyAlignment="1">
      <alignment horizontal="center" vertical="center" wrapText="1"/>
    </xf>
    <xf numFmtId="0" fontId="0" fillId="22" borderId="32" xfId="0" applyFill="1" applyBorder="1" applyAlignment="1">
      <alignment horizontal="center" vertical="center" wrapText="1"/>
    </xf>
    <xf numFmtId="0" fontId="0" fillId="58" borderId="34" xfId="0" applyFill="1" applyBorder="1" applyAlignment="1">
      <alignment horizontal="center" vertical="center" wrapText="1"/>
    </xf>
    <xf numFmtId="0" fontId="0" fillId="58" borderId="42" xfId="0" applyFill="1" applyBorder="1" applyAlignment="1">
      <alignment horizontal="center" vertical="center" wrapText="1"/>
    </xf>
    <xf numFmtId="0" fontId="0" fillId="58" borderId="32" xfId="0" applyFill="1" applyBorder="1" applyAlignment="1">
      <alignment horizontal="center" vertical="center" wrapText="1"/>
    </xf>
    <xf numFmtId="0" fontId="13" fillId="19" borderId="6" xfId="0" applyFont="1" applyFill="1" applyBorder="1" applyAlignment="1">
      <alignment horizontal="center" vertical="center" wrapText="1"/>
    </xf>
    <xf numFmtId="0" fontId="13" fillId="19" borderId="14" xfId="0" applyFont="1" applyFill="1" applyBorder="1" applyAlignment="1">
      <alignment horizontal="center" vertical="center" wrapText="1"/>
    </xf>
    <xf numFmtId="0" fontId="13" fillId="19" borderId="23" xfId="0" applyFont="1" applyFill="1" applyBorder="1" applyAlignment="1">
      <alignment horizontal="center" vertical="center" wrapText="1"/>
    </xf>
    <xf numFmtId="0" fontId="13" fillId="19" borderId="34" xfId="0" applyFont="1" applyFill="1" applyBorder="1" applyAlignment="1">
      <alignment horizontal="center" vertical="center" wrapText="1"/>
    </xf>
    <xf numFmtId="0" fontId="13" fillId="19" borderId="42" xfId="0" applyFont="1" applyFill="1" applyBorder="1" applyAlignment="1">
      <alignment horizontal="center" vertical="center" wrapText="1"/>
    </xf>
    <xf numFmtId="0" fontId="13" fillId="19" borderId="32" xfId="0" applyFont="1" applyFill="1" applyBorder="1" applyAlignment="1">
      <alignment horizontal="center" vertical="center" wrapText="1"/>
    </xf>
    <xf numFmtId="0" fontId="0" fillId="20" borderId="6" xfId="0" applyFill="1" applyBorder="1" applyAlignment="1">
      <alignment horizontal="center" vertical="center" wrapText="1"/>
    </xf>
    <xf numFmtId="0" fontId="0" fillId="20" borderId="14" xfId="0" applyFill="1" applyBorder="1" applyAlignment="1">
      <alignment horizontal="center" vertical="center" wrapText="1"/>
    </xf>
    <xf numFmtId="0" fontId="0" fillId="20" borderId="23" xfId="0" applyFill="1" applyBorder="1" applyAlignment="1">
      <alignment horizontal="center" vertical="center" wrapText="1"/>
    </xf>
    <xf numFmtId="0" fontId="0" fillId="20" borderId="34" xfId="0" applyFill="1" applyBorder="1" applyAlignment="1">
      <alignment horizontal="center" vertical="center" wrapText="1"/>
    </xf>
    <xf numFmtId="0" fontId="0" fillId="20" borderId="32" xfId="0" applyFill="1" applyBorder="1" applyAlignment="1">
      <alignment horizontal="center" vertical="center" wrapText="1"/>
    </xf>
    <xf numFmtId="0" fontId="0" fillId="16" borderId="6" xfId="0" applyFill="1" applyBorder="1" applyAlignment="1">
      <alignment horizontal="center" vertical="center" wrapText="1"/>
    </xf>
    <xf numFmtId="0" fontId="0" fillId="16" borderId="14" xfId="0" applyFill="1" applyBorder="1" applyAlignment="1">
      <alignment horizontal="center" vertical="center" wrapText="1"/>
    </xf>
    <xf numFmtId="0" fontId="0" fillId="16" borderId="23" xfId="0" applyFill="1" applyBorder="1" applyAlignment="1">
      <alignment horizontal="center" vertical="center" wrapText="1"/>
    </xf>
    <xf numFmtId="0" fontId="0" fillId="20" borderId="42" xfId="0" applyFill="1" applyBorder="1" applyAlignment="1">
      <alignment horizontal="center" vertical="center" wrapText="1"/>
    </xf>
    <xf numFmtId="9" fontId="11" fillId="9" borderId="60" xfId="1" applyFont="1" applyFill="1" applyBorder="1" applyAlignment="1">
      <alignment horizontal="center" vertical="center"/>
    </xf>
    <xf numFmtId="9" fontId="11" fillId="9" borderId="13" xfId="1" applyFont="1" applyFill="1" applyBorder="1" applyAlignment="1">
      <alignment horizontal="center" vertical="center"/>
    </xf>
    <xf numFmtId="0" fontId="0" fillId="33" borderId="16" xfId="0" applyFill="1" applyBorder="1" applyAlignment="1">
      <alignment horizontal="center" vertical="center" wrapText="1"/>
    </xf>
    <xf numFmtId="9" fontId="9" fillId="7" borderId="20" xfId="1" applyFont="1" applyFill="1" applyBorder="1" applyAlignment="1">
      <alignment horizontal="center" vertical="center"/>
    </xf>
    <xf numFmtId="9" fontId="9" fillId="7" borderId="21" xfId="1" applyFont="1" applyFill="1" applyBorder="1" applyAlignment="1">
      <alignment horizontal="center" vertical="center"/>
    </xf>
    <xf numFmtId="9" fontId="9" fillId="7" borderId="19" xfId="1" applyFont="1" applyFill="1" applyBorder="1" applyAlignment="1">
      <alignment horizontal="center" vertical="center"/>
    </xf>
    <xf numFmtId="9" fontId="10" fillId="8" borderId="38" xfId="0" applyNumberFormat="1" applyFont="1" applyFill="1" applyBorder="1" applyAlignment="1">
      <alignment horizontal="center" vertical="center"/>
    </xf>
    <xf numFmtId="9" fontId="10" fillId="8" borderId="17" xfId="0" applyNumberFormat="1" applyFont="1" applyFill="1" applyBorder="1" applyAlignment="1">
      <alignment horizontal="center" vertical="center"/>
    </xf>
    <xf numFmtId="0" fontId="0" fillId="30" borderId="23" xfId="0" applyNumberFormat="1" applyFill="1" applyBorder="1" applyAlignment="1">
      <alignment horizontal="center" vertical="center" wrapText="1"/>
    </xf>
    <xf numFmtId="0" fontId="14" fillId="32" borderId="8" xfId="0" applyFont="1" applyFill="1" applyBorder="1" applyAlignment="1">
      <alignment horizontal="center"/>
    </xf>
    <xf numFmtId="0" fontId="14" fillId="32" borderId="0" xfId="0" applyFont="1" applyFill="1" applyBorder="1" applyAlignment="1">
      <alignment horizontal="center"/>
    </xf>
    <xf numFmtId="0" fontId="14" fillId="32" borderId="15" xfId="0" applyFont="1" applyFill="1" applyBorder="1" applyAlignment="1">
      <alignment horizontal="center"/>
    </xf>
    <xf numFmtId="0" fontId="0" fillId="0" borderId="8" xfId="0" applyBorder="1" applyAlignment="1">
      <alignment horizontal="center" vertical="center" wrapText="1"/>
    </xf>
    <xf numFmtId="0" fontId="0" fillId="0" borderId="0" xfId="0" applyBorder="1" applyAlignment="1">
      <alignment horizontal="center" vertical="center" wrapText="1"/>
    </xf>
    <xf numFmtId="0" fontId="0" fillId="0" borderId="45" xfId="0" applyBorder="1" applyAlignment="1">
      <alignment horizontal="center" vertical="center" wrapText="1"/>
    </xf>
    <xf numFmtId="0" fontId="0" fillId="33" borderId="57" xfId="0" applyFill="1" applyBorder="1" applyAlignment="1">
      <alignment horizontal="center" vertical="center" wrapText="1"/>
    </xf>
    <xf numFmtId="0" fontId="0" fillId="33" borderId="59" xfId="0" applyFill="1" applyBorder="1" applyAlignment="1">
      <alignment horizontal="center" vertical="center" wrapText="1"/>
    </xf>
    <xf numFmtId="0" fontId="0" fillId="33" borderId="61" xfId="0" applyFill="1" applyBorder="1" applyAlignment="1">
      <alignment horizontal="center" vertical="center" wrapText="1"/>
    </xf>
    <xf numFmtId="0" fontId="0" fillId="33" borderId="6" xfId="0" applyFill="1" applyBorder="1" applyAlignment="1">
      <alignment horizontal="center" vertical="center" wrapText="1"/>
    </xf>
    <xf numFmtId="0" fontId="0" fillId="33" borderId="14" xfId="0" applyFill="1" applyBorder="1" applyAlignment="1">
      <alignment horizontal="center" vertical="center" wrapText="1"/>
    </xf>
    <xf numFmtId="0" fontId="0" fillId="33" borderId="23" xfId="0" applyFill="1" applyBorder="1" applyAlignment="1">
      <alignment horizontal="center" vertical="center" wrapText="1"/>
    </xf>
    <xf numFmtId="0" fontId="0" fillId="33" borderId="34" xfId="0" applyFill="1" applyBorder="1" applyAlignment="1">
      <alignment horizontal="center" vertical="center" wrapText="1"/>
    </xf>
    <xf numFmtId="0" fontId="0" fillId="33" borderId="32" xfId="0" applyFill="1" applyBorder="1" applyAlignment="1">
      <alignment horizontal="center" vertical="center" wrapText="1"/>
    </xf>
    <xf numFmtId="0" fontId="0" fillId="33" borderId="20" xfId="0" applyFill="1" applyBorder="1" applyAlignment="1">
      <alignment horizontal="center" vertical="center" wrapText="1"/>
    </xf>
    <xf numFmtId="9" fontId="0" fillId="33" borderId="21" xfId="0" applyNumberFormat="1" applyFill="1" applyBorder="1" applyAlignment="1">
      <alignment horizontal="center" vertical="center" wrapText="1"/>
    </xf>
    <xf numFmtId="0" fontId="0" fillId="25" borderId="7" xfId="0" applyNumberFormat="1" applyFill="1" applyBorder="1" applyAlignment="1">
      <alignment horizontal="center" vertical="center" wrapText="1"/>
    </xf>
    <xf numFmtId="0" fontId="0" fillId="25" borderId="15" xfId="0" applyNumberFormat="1" applyFill="1" applyBorder="1" applyAlignment="1">
      <alignment horizontal="center" vertical="center" wrapText="1"/>
    </xf>
    <xf numFmtId="0" fontId="12" fillId="16" borderId="48" xfId="2" applyFont="1" applyFill="1" applyBorder="1" applyAlignment="1">
      <alignment horizontal="center" vertical="center" wrapText="1"/>
    </xf>
    <xf numFmtId="0" fontId="12" fillId="16" borderId="49" xfId="2" applyFont="1" applyFill="1" applyBorder="1" applyAlignment="1">
      <alignment horizontal="center" vertical="center" wrapText="1"/>
    </xf>
    <xf numFmtId="0" fontId="12" fillId="16" borderId="53" xfId="2" applyFont="1" applyFill="1" applyBorder="1" applyAlignment="1">
      <alignment horizontal="center" vertical="center" wrapText="1"/>
    </xf>
    <xf numFmtId="0" fontId="0" fillId="40" borderId="6" xfId="0" applyFill="1" applyBorder="1" applyAlignment="1">
      <alignment horizontal="center" vertical="center" wrapText="1"/>
    </xf>
    <xf numFmtId="0" fontId="0" fillId="40" borderId="14" xfId="0" applyFill="1" applyBorder="1" applyAlignment="1">
      <alignment horizontal="center" vertical="center" wrapText="1"/>
    </xf>
    <xf numFmtId="0" fontId="0" fillId="40" borderId="23" xfId="0" applyFill="1" applyBorder="1" applyAlignment="1">
      <alignment horizontal="center" vertical="center" wrapText="1"/>
    </xf>
    <xf numFmtId="0" fontId="0" fillId="40" borderId="34" xfId="0" applyFill="1" applyBorder="1" applyAlignment="1">
      <alignment horizontal="center" vertical="center" wrapText="1"/>
    </xf>
    <xf numFmtId="0" fontId="0" fillId="40" borderId="32" xfId="0" applyFill="1" applyBorder="1" applyAlignment="1">
      <alignment horizontal="center" vertical="center" wrapText="1"/>
    </xf>
    <xf numFmtId="0" fontId="0" fillId="41" borderId="6" xfId="0" applyFill="1" applyBorder="1" applyAlignment="1">
      <alignment horizontal="center" vertical="center" wrapText="1"/>
    </xf>
    <xf numFmtId="0" fontId="0" fillId="41" borderId="14" xfId="0" applyFill="1" applyBorder="1" applyAlignment="1">
      <alignment horizontal="center" vertical="center" wrapText="1"/>
    </xf>
    <xf numFmtId="0" fontId="0" fillId="41" borderId="23" xfId="0" applyFill="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7" fillId="4" borderId="6" xfId="0" applyFont="1" applyFill="1" applyBorder="1" applyAlignment="1">
      <alignment horizontal="center" vertical="center" textRotation="90"/>
    </xf>
    <xf numFmtId="0" fontId="7" fillId="4" borderId="14" xfId="0" applyFont="1" applyFill="1" applyBorder="1" applyAlignment="1">
      <alignment horizontal="center" vertical="center" textRotation="90"/>
    </xf>
    <xf numFmtId="0" fontId="7" fillId="4" borderId="23" xfId="0" applyFont="1" applyFill="1" applyBorder="1" applyAlignment="1">
      <alignment horizontal="center" vertical="center" textRotation="90"/>
    </xf>
    <xf numFmtId="0" fontId="8" fillId="5" borderId="23" xfId="0" applyFont="1" applyFill="1" applyBorder="1" applyAlignment="1">
      <alignment horizontal="center" vertical="center" textRotation="90"/>
    </xf>
    <xf numFmtId="0" fontId="0" fillId="6" borderId="7" xfId="0" applyFill="1" applyBorder="1" applyAlignment="1">
      <alignment horizontal="center" vertical="center" wrapText="1"/>
    </xf>
    <xf numFmtId="0" fontId="0" fillId="6" borderId="15" xfId="0" applyFill="1" applyBorder="1" applyAlignment="1">
      <alignment horizontal="center" vertical="center" wrapText="1"/>
    </xf>
    <xf numFmtId="0" fontId="0" fillId="6" borderId="22" xfId="0" applyFill="1" applyBorder="1" applyAlignment="1">
      <alignment horizontal="center" vertical="center" wrapText="1"/>
    </xf>
    <xf numFmtId="0" fontId="0" fillId="13" borderId="0" xfId="0" applyFill="1" applyBorder="1" applyAlignment="1">
      <alignment horizontal="center" vertical="center" wrapText="1"/>
    </xf>
    <xf numFmtId="0" fontId="0" fillId="13" borderId="45" xfId="0" applyFill="1" applyBorder="1" applyAlignment="1">
      <alignment horizontal="center" vertical="center" wrapText="1"/>
    </xf>
    <xf numFmtId="0" fontId="0" fillId="15" borderId="7" xfId="0" applyFill="1" applyBorder="1" applyAlignment="1" applyProtection="1">
      <alignment horizontal="center" vertical="center" wrapText="1"/>
      <protection locked="0"/>
    </xf>
    <xf numFmtId="0" fontId="0" fillId="15" borderId="15" xfId="0" applyFill="1" applyBorder="1" applyAlignment="1" applyProtection="1">
      <alignment horizontal="center" vertical="center" wrapText="1"/>
      <protection locked="0"/>
    </xf>
    <xf numFmtId="0" fontId="0" fillId="15" borderId="22" xfId="0" applyFill="1" applyBorder="1" applyAlignment="1" applyProtection="1">
      <alignment horizontal="center" vertical="center" wrapText="1"/>
      <protection locked="0"/>
    </xf>
    <xf numFmtId="0" fontId="21" fillId="0" borderId="20" xfId="0" applyFont="1" applyBorder="1" applyAlignment="1">
      <alignment horizontal="center"/>
    </xf>
    <xf numFmtId="0" fontId="22" fillId="13" borderId="38" xfId="0" applyFont="1" applyFill="1" applyBorder="1" applyAlignment="1">
      <alignment horizontal="left" vertical="center"/>
    </xf>
    <xf numFmtId="0" fontId="22" fillId="13" borderId="17" xfId="0" applyFont="1" applyFill="1" applyBorder="1" applyAlignment="1">
      <alignment horizontal="left" vertical="center"/>
    </xf>
    <xf numFmtId="0" fontId="0" fillId="45" borderId="38" xfId="0" applyFill="1" applyBorder="1" applyAlignment="1">
      <alignment horizontal="center"/>
    </xf>
    <xf numFmtId="0" fontId="0" fillId="45" borderId="35" xfId="0" applyFill="1" applyBorder="1" applyAlignment="1">
      <alignment horizontal="center"/>
    </xf>
    <xf numFmtId="0" fontId="0" fillId="45" borderId="17" xfId="0" applyFill="1" applyBorder="1" applyAlignment="1">
      <alignment horizontal="center"/>
    </xf>
    <xf numFmtId="0" fontId="22" fillId="15" borderId="38" xfId="0" applyFont="1" applyFill="1" applyBorder="1" applyAlignment="1">
      <alignment horizontal="left" vertical="center"/>
    </xf>
    <xf numFmtId="0" fontId="22" fillId="15" borderId="17" xfId="0" applyFont="1" applyFill="1" applyBorder="1" applyAlignment="1">
      <alignment horizontal="left" vertical="center"/>
    </xf>
    <xf numFmtId="0" fontId="22" fillId="17" borderId="38" xfId="0" applyFont="1" applyFill="1" applyBorder="1" applyAlignment="1">
      <alignment horizontal="left" vertical="center"/>
    </xf>
    <xf numFmtId="0" fontId="22" fillId="17" borderId="17" xfId="0" applyFont="1" applyFill="1" applyBorder="1" applyAlignment="1">
      <alignment horizontal="left" vertical="center"/>
    </xf>
    <xf numFmtId="0" fontId="22" fillId="18" borderId="38" xfId="0" applyFont="1" applyFill="1" applyBorder="1" applyAlignment="1">
      <alignment horizontal="left" vertical="center"/>
    </xf>
    <xf numFmtId="0" fontId="22" fillId="18" borderId="17" xfId="0" applyFont="1" applyFill="1" applyBorder="1" applyAlignment="1">
      <alignment horizontal="left" vertical="center"/>
    </xf>
    <xf numFmtId="0" fontId="22" fillId="35" borderId="38" xfId="0" applyFont="1" applyFill="1" applyBorder="1" applyAlignment="1">
      <alignment horizontal="left" vertical="center" wrapText="1"/>
    </xf>
    <xf numFmtId="0" fontId="22" fillId="35" borderId="17" xfId="0" applyFont="1" applyFill="1" applyBorder="1" applyAlignment="1">
      <alignment horizontal="left" vertical="center" wrapText="1"/>
    </xf>
    <xf numFmtId="0" fontId="22" fillId="38" borderId="38" xfId="0" applyFont="1" applyFill="1" applyBorder="1" applyAlignment="1">
      <alignment horizontal="left" vertical="center" wrapText="1"/>
    </xf>
    <xf numFmtId="0" fontId="22" fillId="38" borderId="17" xfId="0" applyFont="1" applyFill="1" applyBorder="1" applyAlignment="1">
      <alignment horizontal="left" vertical="center" wrapText="1"/>
    </xf>
    <xf numFmtId="0" fontId="22" fillId="38" borderId="38" xfId="0" applyFont="1" applyFill="1" applyBorder="1" applyAlignment="1">
      <alignment horizontal="left" vertical="center"/>
    </xf>
    <xf numFmtId="0" fontId="22" fillId="38" borderId="17" xfId="0" applyFont="1" applyFill="1" applyBorder="1" applyAlignment="1">
      <alignment horizontal="left" vertical="center"/>
    </xf>
    <xf numFmtId="0" fontId="22" fillId="10" borderId="38" xfId="0" applyFont="1" applyFill="1" applyBorder="1" applyAlignment="1">
      <alignment horizontal="left" vertical="center" wrapText="1"/>
    </xf>
    <xf numFmtId="0" fontId="22" fillId="10" borderId="17" xfId="0" applyFont="1" applyFill="1" applyBorder="1" applyAlignment="1">
      <alignment horizontal="left" vertical="center" wrapText="1"/>
    </xf>
    <xf numFmtId="0" fontId="22" fillId="10" borderId="38" xfId="0" applyFont="1" applyFill="1" applyBorder="1" applyAlignment="1">
      <alignment horizontal="left" vertical="center"/>
    </xf>
    <xf numFmtId="0" fontId="22" fillId="10" borderId="17" xfId="0" applyFont="1" applyFill="1" applyBorder="1" applyAlignment="1">
      <alignment horizontal="left" vertical="center"/>
    </xf>
    <xf numFmtId="0" fontId="22" fillId="42" borderId="38" xfId="0" applyFont="1" applyFill="1" applyBorder="1" applyAlignment="1">
      <alignment horizontal="left" vertical="center" wrapText="1"/>
    </xf>
    <xf numFmtId="0" fontId="22" fillId="42" borderId="17" xfId="0" applyFont="1" applyFill="1" applyBorder="1" applyAlignment="1">
      <alignment horizontal="left" vertical="center" wrapText="1"/>
    </xf>
    <xf numFmtId="0" fontId="22" fillId="15" borderId="38" xfId="0" applyFont="1" applyFill="1" applyBorder="1" applyAlignment="1">
      <alignment horizontal="left" vertical="center" wrapText="1"/>
    </xf>
    <xf numFmtId="0" fontId="22" fillId="15" borderId="17" xfId="0" applyFont="1" applyFill="1" applyBorder="1" applyAlignment="1">
      <alignment horizontal="left" vertical="center" wrapText="1"/>
    </xf>
    <xf numFmtId="0" fontId="22" fillId="19" borderId="38" xfId="0" applyFont="1" applyFill="1" applyBorder="1" applyAlignment="1">
      <alignment horizontal="left" vertical="center"/>
    </xf>
    <xf numFmtId="0" fontId="22" fillId="19" borderId="17" xfId="0" applyFont="1" applyFill="1" applyBorder="1" applyAlignment="1">
      <alignment horizontal="left" vertical="center"/>
    </xf>
    <xf numFmtId="0" fontId="22" fillId="13" borderId="38" xfId="0" applyFont="1" applyFill="1" applyBorder="1" applyAlignment="1">
      <alignment horizontal="left" vertical="center" wrapText="1"/>
    </xf>
    <xf numFmtId="0" fontId="22" fillId="13" borderId="17" xfId="0" applyFont="1" applyFill="1" applyBorder="1" applyAlignment="1">
      <alignment horizontal="left" vertical="center" wrapText="1"/>
    </xf>
    <xf numFmtId="0" fontId="22" fillId="25" borderId="38" xfId="0" applyFont="1" applyFill="1" applyBorder="1" applyAlignment="1">
      <alignment horizontal="left" vertical="center"/>
    </xf>
    <xf numFmtId="0" fontId="22" fillId="25" borderId="17" xfId="0" applyFont="1" applyFill="1" applyBorder="1" applyAlignment="1">
      <alignment horizontal="left" vertical="center"/>
    </xf>
    <xf numFmtId="0" fontId="22" fillId="27" borderId="38" xfId="0" applyFont="1" applyFill="1" applyBorder="1" applyAlignment="1">
      <alignment horizontal="left" vertical="center"/>
    </xf>
    <xf numFmtId="0" fontId="22" fillId="27" borderId="17" xfId="0" applyFont="1" applyFill="1" applyBorder="1" applyAlignment="1">
      <alignment horizontal="left" vertical="center"/>
    </xf>
    <xf numFmtId="0" fontId="22" fillId="36" borderId="38" xfId="0" applyFont="1" applyFill="1" applyBorder="1" applyAlignment="1">
      <alignment horizontal="left" vertical="center" wrapText="1"/>
    </xf>
    <xf numFmtId="0" fontId="22" fillId="36" borderId="17" xfId="0" applyFont="1" applyFill="1" applyBorder="1" applyAlignment="1">
      <alignment horizontal="left" vertical="center" wrapText="1"/>
    </xf>
    <xf numFmtId="0" fontId="22" fillId="37" borderId="20" xfId="0" applyFont="1" applyFill="1" applyBorder="1" applyAlignment="1">
      <alignment horizontal="left" vertical="center"/>
    </xf>
    <xf numFmtId="0" fontId="22" fillId="6" borderId="38" xfId="0" applyFont="1" applyFill="1" applyBorder="1" applyAlignment="1">
      <alignment horizontal="left" vertical="center"/>
    </xf>
    <xf numFmtId="0" fontId="22" fillId="6" borderId="17" xfId="0" applyFont="1" applyFill="1" applyBorder="1" applyAlignment="1">
      <alignment horizontal="left" vertical="center"/>
    </xf>
    <xf numFmtId="0" fontId="22" fillId="39" borderId="38" xfId="0" applyFont="1" applyFill="1" applyBorder="1" applyAlignment="1">
      <alignment horizontal="left" vertical="center" wrapText="1"/>
    </xf>
    <xf numFmtId="0" fontId="22" fillId="39" borderId="17" xfId="0" applyFont="1" applyFill="1" applyBorder="1" applyAlignment="1">
      <alignment horizontal="left" vertical="center" wrapText="1"/>
    </xf>
    <xf numFmtId="0" fontId="22" fillId="39" borderId="38" xfId="0" applyFont="1" applyFill="1" applyBorder="1" applyAlignment="1">
      <alignment horizontal="left" vertical="center"/>
    </xf>
    <xf numFmtId="0" fontId="22" fillId="39" borderId="17" xfId="0" applyFont="1" applyFill="1" applyBorder="1" applyAlignment="1">
      <alignment horizontal="left" vertical="center"/>
    </xf>
    <xf numFmtId="0" fontId="22" fillId="39" borderId="38" xfId="0" applyFont="1" applyFill="1" applyBorder="1" applyAlignment="1">
      <alignment horizontal="center" vertical="center"/>
    </xf>
    <xf numFmtId="0" fontId="22" fillId="39" borderId="17" xfId="0" applyFont="1" applyFill="1" applyBorder="1" applyAlignment="1">
      <alignment horizontal="center" vertical="center"/>
    </xf>
    <xf numFmtId="0" fontId="22" fillId="17" borderId="38" xfId="0" applyFont="1" applyFill="1" applyBorder="1" applyAlignment="1">
      <alignment horizontal="left" vertical="center" wrapText="1"/>
    </xf>
    <xf numFmtId="0" fontId="22" fillId="17" borderId="17" xfId="0" applyFont="1" applyFill="1" applyBorder="1" applyAlignment="1">
      <alignment horizontal="left" vertical="center" wrapText="1"/>
    </xf>
    <xf numFmtId="0" fontId="22" fillId="41" borderId="38" xfId="0" applyFont="1" applyFill="1" applyBorder="1" applyAlignment="1">
      <alignment horizontal="left" vertical="center" wrapText="1"/>
    </xf>
    <xf numFmtId="0" fontId="22" fillId="41" borderId="17" xfId="0" applyFont="1" applyFill="1" applyBorder="1" applyAlignment="1">
      <alignment horizontal="left" vertical="center" wrapText="1"/>
    </xf>
    <xf numFmtId="0" fontId="22" fillId="42" borderId="38" xfId="0" applyFont="1" applyFill="1" applyBorder="1" applyAlignment="1">
      <alignment horizontal="left" vertical="center"/>
    </xf>
    <xf numFmtId="0" fontId="22" fillId="42" borderId="17" xfId="0" applyFont="1" applyFill="1" applyBorder="1" applyAlignment="1">
      <alignment horizontal="left" vertical="center"/>
    </xf>
    <xf numFmtId="0" fontId="19" fillId="0" borderId="0" xfId="0" applyFont="1" applyAlignment="1">
      <alignment horizontal="center"/>
    </xf>
    <xf numFmtId="0" fontId="22" fillId="40" borderId="20" xfId="0" applyFont="1" applyFill="1" applyBorder="1" applyAlignment="1">
      <alignment horizontal="left" vertical="center"/>
    </xf>
    <xf numFmtId="0" fontId="22" fillId="37" borderId="38" xfId="0" applyFont="1" applyFill="1" applyBorder="1" applyAlignment="1">
      <alignment horizontal="left" vertical="center"/>
    </xf>
    <xf numFmtId="0" fontId="22" fillId="37" borderId="17" xfId="0" applyFont="1" applyFill="1" applyBorder="1" applyAlignment="1">
      <alignment horizontal="left" vertical="center"/>
    </xf>
    <xf numFmtId="0" fontId="22" fillId="40" borderId="38" xfId="0" applyFont="1" applyFill="1" applyBorder="1" applyAlignment="1">
      <alignment horizontal="left" vertical="center" wrapText="1"/>
    </xf>
    <xf numFmtId="0" fontId="22" fillId="40" borderId="17" xfId="0" applyFont="1" applyFill="1" applyBorder="1" applyAlignment="1">
      <alignment horizontal="left" vertical="center" wrapText="1"/>
    </xf>
    <xf numFmtId="0" fontId="22" fillId="40" borderId="38" xfId="0" applyFont="1" applyFill="1" applyBorder="1" applyAlignment="1">
      <alignment horizontal="left" vertical="center"/>
    </xf>
    <xf numFmtId="0" fontId="22" fillId="40" borderId="17" xfId="0" applyFont="1" applyFill="1" applyBorder="1" applyAlignment="1">
      <alignment horizontal="left" vertical="center"/>
    </xf>
    <xf numFmtId="0" fontId="22" fillId="6" borderId="20" xfId="0" applyFont="1" applyFill="1" applyBorder="1" applyAlignment="1">
      <alignment horizontal="left" vertical="center"/>
    </xf>
    <xf numFmtId="0" fontId="22" fillId="6" borderId="35" xfId="0" applyFont="1" applyFill="1" applyBorder="1" applyAlignment="1">
      <alignment horizontal="left" vertical="center"/>
    </xf>
    <xf numFmtId="0" fontId="22" fillId="32" borderId="38" xfId="0" applyFont="1" applyFill="1" applyBorder="1" applyAlignment="1">
      <alignment horizontal="left" vertical="center"/>
    </xf>
    <xf numFmtId="0" fontId="22" fillId="32" borderId="17" xfId="0" applyFont="1" applyFill="1" applyBorder="1" applyAlignment="1">
      <alignment horizontal="left" vertical="center"/>
    </xf>
    <xf numFmtId="0" fontId="22" fillId="38" borderId="20" xfId="0" applyFont="1" applyFill="1" applyBorder="1" applyAlignment="1">
      <alignment horizontal="left" vertical="center"/>
    </xf>
    <xf numFmtId="0" fontId="22" fillId="18" borderId="38" xfId="0" applyFont="1" applyFill="1" applyBorder="1" applyAlignment="1">
      <alignment horizontal="left" vertical="center" wrapText="1"/>
    </xf>
    <xf numFmtId="0" fontId="22" fillId="18" borderId="17" xfId="0" applyFont="1" applyFill="1" applyBorder="1" applyAlignment="1">
      <alignment horizontal="left" vertical="center" wrapText="1"/>
    </xf>
    <xf numFmtId="0" fontId="22" fillId="19" borderId="38" xfId="0" applyFont="1" applyFill="1" applyBorder="1" applyAlignment="1">
      <alignment horizontal="left" vertical="center" wrapText="1"/>
    </xf>
    <xf numFmtId="0" fontId="22" fillId="19" borderId="17" xfId="0" applyFont="1" applyFill="1" applyBorder="1" applyAlignment="1">
      <alignment horizontal="left" vertical="center" wrapText="1"/>
    </xf>
    <xf numFmtId="0" fontId="22" fillId="35" borderId="38" xfId="0" applyFont="1" applyFill="1" applyBorder="1" applyAlignment="1">
      <alignment horizontal="left" vertical="center"/>
    </xf>
    <xf numFmtId="0" fontId="22" fillId="35" borderId="17" xfId="0" applyFont="1" applyFill="1" applyBorder="1" applyAlignment="1">
      <alignment horizontal="left" vertical="center"/>
    </xf>
    <xf numFmtId="0" fontId="22" fillId="36" borderId="38" xfId="0" applyFont="1" applyFill="1" applyBorder="1" applyAlignment="1">
      <alignment horizontal="left" vertical="center"/>
    </xf>
    <xf numFmtId="0" fontId="22" fillId="36" borderId="17" xfId="0" applyFont="1" applyFill="1" applyBorder="1" applyAlignment="1">
      <alignment horizontal="left" vertical="center"/>
    </xf>
    <xf numFmtId="0" fontId="22" fillId="25" borderId="38" xfId="0" applyFont="1" applyFill="1" applyBorder="1" applyAlignment="1">
      <alignment horizontal="left" vertical="center" wrapText="1"/>
    </xf>
    <xf numFmtId="0" fontId="22" fillId="25" borderId="17" xfId="0" applyFont="1" applyFill="1" applyBorder="1" applyAlignment="1">
      <alignment horizontal="left" vertical="center" wrapText="1"/>
    </xf>
    <xf numFmtId="0" fontId="22" fillId="27" borderId="38" xfId="0" applyFont="1" applyFill="1" applyBorder="1" applyAlignment="1">
      <alignment horizontal="left" vertical="center" wrapText="1"/>
    </xf>
    <xf numFmtId="0" fontId="22" fillId="27" borderId="17" xfId="0" applyFont="1" applyFill="1" applyBorder="1" applyAlignment="1">
      <alignment horizontal="left" vertical="center" wrapText="1"/>
    </xf>
    <xf numFmtId="0" fontId="22" fillId="44" borderId="38" xfId="0" applyFont="1" applyFill="1" applyBorder="1" applyAlignment="1">
      <alignment horizontal="left" vertical="center" wrapText="1"/>
    </xf>
    <xf numFmtId="0" fontId="22" fillId="44" borderId="17" xfId="0" applyFont="1" applyFill="1" applyBorder="1" applyAlignment="1">
      <alignment horizontal="left" vertical="center" wrapText="1"/>
    </xf>
    <xf numFmtId="0" fontId="22" fillId="38" borderId="38" xfId="0" applyFont="1" applyFill="1" applyBorder="1" applyAlignment="1">
      <alignment horizontal="center" vertical="center" wrapText="1"/>
    </xf>
    <xf numFmtId="0" fontId="22" fillId="38" borderId="17" xfId="0" applyFont="1" applyFill="1" applyBorder="1" applyAlignment="1">
      <alignment horizontal="center" vertical="center" wrapText="1"/>
    </xf>
    <xf numFmtId="0" fontId="22" fillId="55" borderId="38" xfId="0" applyFont="1" applyFill="1" applyBorder="1" applyAlignment="1">
      <alignment horizontal="left" vertical="center" wrapText="1"/>
    </xf>
    <xf numFmtId="0" fontId="22" fillId="55" borderId="17" xfId="0" applyFont="1" applyFill="1" applyBorder="1" applyAlignment="1">
      <alignment horizontal="left" vertical="center" wrapText="1"/>
    </xf>
    <xf numFmtId="0" fontId="22" fillId="44" borderId="38" xfId="0" applyFont="1" applyFill="1" applyBorder="1" applyAlignment="1">
      <alignment horizontal="left" vertical="center"/>
    </xf>
    <xf numFmtId="0" fontId="22" fillId="44" borderId="17" xfId="0" applyFont="1" applyFill="1" applyBorder="1" applyAlignment="1">
      <alignment horizontal="left" vertical="center"/>
    </xf>
    <xf numFmtId="0" fontId="30" fillId="0" borderId="50" xfId="3" applyFont="1" applyFill="1" applyBorder="1" applyAlignment="1" applyProtection="1">
      <alignment horizontal="center" vertical="center"/>
    </xf>
    <xf numFmtId="0" fontId="30" fillId="0" borderId="45" xfId="3" applyFont="1" applyFill="1" applyBorder="1" applyAlignment="1" applyProtection="1">
      <alignment horizontal="center" vertical="center"/>
    </xf>
    <xf numFmtId="0" fontId="30" fillId="0" borderId="73" xfId="3" applyFont="1" applyFill="1" applyBorder="1" applyAlignment="1" applyProtection="1">
      <alignment horizontal="center" vertical="center"/>
    </xf>
    <xf numFmtId="0" fontId="30" fillId="0" borderId="9" xfId="3" applyFont="1" applyFill="1" applyBorder="1" applyAlignment="1" applyProtection="1">
      <alignment horizontal="center" vertical="center"/>
    </xf>
    <xf numFmtId="0" fontId="30" fillId="0" borderId="10" xfId="3" applyFont="1" applyFill="1" applyBorder="1" applyAlignment="1" applyProtection="1">
      <alignment horizontal="center" vertical="center"/>
    </xf>
    <xf numFmtId="0" fontId="30" fillId="0" borderId="11" xfId="3" applyFont="1" applyFill="1" applyBorder="1" applyAlignment="1" applyProtection="1">
      <alignment horizontal="center" vertical="center"/>
    </xf>
    <xf numFmtId="0" fontId="30" fillId="0" borderId="2" xfId="3" applyFont="1" applyFill="1" applyBorder="1" applyAlignment="1" applyProtection="1">
      <alignment horizontal="center" vertical="center"/>
    </xf>
    <xf numFmtId="0" fontId="30" fillId="0" borderId="3" xfId="3" applyFont="1" applyFill="1" applyBorder="1" applyAlignment="1" applyProtection="1">
      <alignment horizontal="center" vertical="center"/>
    </xf>
    <xf numFmtId="0" fontId="30" fillId="0" borderId="4" xfId="3" applyFont="1" applyFill="1" applyBorder="1" applyAlignment="1" applyProtection="1">
      <alignment horizontal="center" vertical="center"/>
    </xf>
    <xf numFmtId="0" fontId="28" fillId="0" borderId="0" xfId="0" applyFont="1" applyAlignment="1">
      <alignment horizontal="center"/>
    </xf>
    <xf numFmtId="0" fontId="4" fillId="13" borderId="70" xfId="0" applyFont="1" applyFill="1" applyBorder="1" applyAlignment="1">
      <alignment horizontal="left" vertical="center" wrapText="1"/>
    </xf>
    <xf numFmtId="0" fontId="4" fillId="13" borderId="31" xfId="0" applyFont="1" applyFill="1" applyBorder="1" applyAlignment="1">
      <alignment horizontal="left" vertical="center" wrapText="1"/>
    </xf>
    <xf numFmtId="0" fontId="4" fillId="13" borderId="69" xfId="0" applyFont="1" applyFill="1" applyBorder="1" applyAlignment="1">
      <alignment horizontal="left" vertical="center" wrapText="1"/>
    </xf>
    <xf numFmtId="0" fontId="4" fillId="10" borderId="70" xfId="0" applyFont="1" applyFill="1" applyBorder="1" applyAlignment="1">
      <alignment horizontal="left" vertical="center" wrapText="1"/>
    </xf>
    <xf numFmtId="0" fontId="4" fillId="10" borderId="31" xfId="0" applyFont="1" applyFill="1" applyBorder="1" applyAlignment="1">
      <alignment horizontal="left" vertical="center" wrapText="1"/>
    </xf>
    <xf numFmtId="0" fontId="4" fillId="10" borderId="69" xfId="0" applyFont="1" applyFill="1" applyBorder="1" applyAlignment="1">
      <alignment horizontal="left" vertical="center" wrapText="1"/>
    </xf>
    <xf numFmtId="0" fontId="4" fillId="44" borderId="70" xfId="0" applyFont="1" applyFill="1" applyBorder="1" applyAlignment="1">
      <alignment horizontal="left" vertical="center" wrapText="1"/>
    </xf>
    <xf numFmtId="0" fontId="4" fillId="44" borderId="31" xfId="0" applyFont="1" applyFill="1" applyBorder="1" applyAlignment="1">
      <alignment horizontal="left" vertical="center" wrapText="1"/>
    </xf>
    <xf numFmtId="0" fontId="4" fillId="44" borderId="69" xfId="0" applyFont="1" applyFill="1" applyBorder="1" applyAlignment="1">
      <alignment horizontal="left" vertical="center" wrapText="1"/>
    </xf>
    <xf numFmtId="0" fontId="4" fillId="37" borderId="70" xfId="0" applyFont="1" applyFill="1" applyBorder="1" applyAlignment="1">
      <alignment horizontal="left" vertical="center" wrapText="1"/>
    </xf>
    <xf numFmtId="0" fontId="4" fillId="37" borderId="31" xfId="0" applyFont="1" applyFill="1" applyBorder="1" applyAlignment="1">
      <alignment horizontal="left" vertical="center" wrapText="1"/>
    </xf>
    <xf numFmtId="0" fontId="4" fillId="37" borderId="69" xfId="0" applyFont="1" applyFill="1" applyBorder="1" applyAlignment="1">
      <alignment horizontal="left" vertical="center" wrapText="1"/>
    </xf>
    <xf numFmtId="0" fontId="4" fillId="17" borderId="70" xfId="0" applyFont="1" applyFill="1" applyBorder="1" applyAlignment="1">
      <alignment horizontal="left" vertical="center" wrapText="1"/>
    </xf>
    <xf numFmtId="0" fontId="4" fillId="17" borderId="31" xfId="0" applyFont="1" applyFill="1" applyBorder="1" applyAlignment="1">
      <alignment horizontal="left" vertical="center" wrapText="1"/>
    </xf>
    <xf numFmtId="0" fontId="4" fillId="17" borderId="69" xfId="0" applyFont="1" applyFill="1" applyBorder="1" applyAlignment="1">
      <alignment horizontal="left" vertical="center" wrapText="1"/>
    </xf>
    <xf numFmtId="0" fontId="4" fillId="27" borderId="70" xfId="0" applyFont="1" applyFill="1" applyBorder="1" applyAlignment="1">
      <alignment horizontal="left" vertical="center" wrapText="1"/>
    </xf>
    <xf numFmtId="0" fontId="4" fillId="27" borderId="31" xfId="0" applyFont="1" applyFill="1" applyBorder="1" applyAlignment="1">
      <alignment horizontal="left" vertical="center" wrapText="1"/>
    </xf>
    <xf numFmtId="0" fontId="4" fillId="27" borderId="69" xfId="0" applyFont="1" applyFill="1" applyBorder="1" applyAlignment="1">
      <alignment horizontal="left" vertical="center" wrapText="1"/>
    </xf>
    <xf numFmtId="0" fontId="4" fillId="39" borderId="70" xfId="0" applyFont="1" applyFill="1" applyBorder="1" applyAlignment="1">
      <alignment horizontal="left" vertical="center" wrapText="1"/>
    </xf>
    <xf numFmtId="0" fontId="4" fillId="39" borderId="31" xfId="0" applyFont="1" applyFill="1" applyBorder="1" applyAlignment="1">
      <alignment horizontal="left" vertical="center" wrapText="1"/>
    </xf>
    <xf numFmtId="0" fontId="4" fillId="39" borderId="69" xfId="0" applyFont="1" applyFill="1" applyBorder="1" applyAlignment="1">
      <alignment horizontal="left" vertical="center" wrapText="1"/>
    </xf>
    <xf numFmtId="0" fontId="4" fillId="13" borderId="71" xfId="0" applyFont="1" applyFill="1" applyBorder="1" applyAlignment="1">
      <alignment horizontal="left" vertical="center" wrapText="1"/>
    </xf>
    <xf numFmtId="0" fontId="0" fillId="0" borderId="14" xfId="0" applyBorder="1" applyAlignment="1">
      <alignment horizontal="left" vertical="center" wrapText="1"/>
    </xf>
    <xf numFmtId="0" fontId="0" fillId="0" borderId="72" xfId="0" applyBorder="1" applyAlignment="1">
      <alignment horizontal="left" vertical="center" wrapText="1"/>
    </xf>
    <xf numFmtId="0" fontId="4" fillId="13" borderId="57" xfId="0" applyFont="1" applyFill="1" applyBorder="1" applyAlignment="1">
      <alignment horizontal="left" vertical="center" wrapText="1"/>
    </xf>
    <xf numFmtId="0" fontId="4" fillId="13" borderId="59" xfId="0" applyFont="1" applyFill="1" applyBorder="1" applyAlignment="1">
      <alignment horizontal="left" vertical="center" wrapText="1"/>
    </xf>
    <xf numFmtId="0" fontId="4" fillId="25" borderId="59" xfId="0" applyFont="1" applyFill="1" applyBorder="1" applyAlignment="1">
      <alignment horizontal="left" vertical="center" wrapText="1"/>
    </xf>
    <xf numFmtId="0" fontId="4" fillId="25" borderId="31" xfId="0" applyFont="1" applyFill="1" applyBorder="1" applyAlignment="1">
      <alignment horizontal="left" vertical="center" wrapText="1"/>
    </xf>
    <xf numFmtId="0" fontId="4" fillId="25" borderId="69" xfId="0" applyFont="1" applyFill="1" applyBorder="1" applyAlignment="1">
      <alignment horizontal="left" vertical="center" wrapText="1"/>
    </xf>
    <xf numFmtId="0" fontId="4" fillId="15" borderId="70" xfId="0" applyFont="1" applyFill="1" applyBorder="1" applyAlignment="1">
      <alignment horizontal="left" vertical="center" wrapText="1"/>
    </xf>
    <xf numFmtId="0" fontId="4" fillId="15" borderId="31" xfId="0" applyFont="1" applyFill="1" applyBorder="1" applyAlignment="1">
      <alignment horizontal="left" vertical="center" wrapText="1"/>
    </xf>
    <xf numFmtId="0" fontId="4" fillId="15" borderId="69" xfId="0" applyFont="1" applyFill="1" applyBorder="1" applyAlignment="1">
      <alignment horizontal="left" vertical="center" wrapText="1"/>
    </xf>
    <xf numFmtId="0" fontId="4" fillId="35" borderId="70" xfId="0" applyFont="1" applyFill="1" applyBorder="1" applyAlignment="1">
      <alignment horizontal="left" vertical="center" wrapText="1"/>
    </xf>
    <xf numFmtId="0" fontId="4" fillId="35" borderId="31" xfId="0" applyFont="1" applyFill="1" applyBorder="1" applyAlignment="1">
      <alignment horizontal="left" vertical="center" wrapText="1"/>
    </xf>
    <xf numFmtId="0" fontId="4" fillId="35" borderId="69" xfId="0" applyFont="1" applyFill="1" applyBorder="1" applyAlignment="1">
      <alignment horizontal="left" vertical="center" wrapText="1"/>
    </xf>
    <xf numFmtId="0" fontId="4" fillId="19" borderId="70" xfId="0" applyFont="1" applyFill="1" applyBorder="1" applyAlignment="1">
      <alignment horizontal="left" vertical="center" wrapText="1"/>
    </xf>
    <xf numFmtId="0" fontId="4" fillId="19" borderId="31" xfId="0" applyFont="1" applyFill="1" applyBorder="1" applyAlignment="1">
      <alignment horizontal="left" vertical="center" wrapText="1"/>
    </xf>
    <xf numFmtId="0" fontId="4" fillId="19" borderId="69" xfId="0" applyFont="1" applyFill="1" applyBorder="1" applyAlignment="1">
      <alignment horizontal="left" vertical="center" wrapText="1"/>
    </xf>
    <xf numFmtId="0" fontId="4" fillId="39" borderId="71" xfId="0" applyFont="1" applyFill="1" applyBorder="1" applyAlignment="1">
      <alignment horizontal="left" vertical="top" wrapText="1"/>
    </xf>
    <xf numFmtId="0" fontId="4" fillId="39" borderId="14" xfId="0" applyFont="1" applyFill="1" applyBorder="1" applyAlignment="1">
      <alignment horizontal="left" vertical="top" wrapText="1"/>
    </xf>
    <xf numFmtId="0" fontId="4" fillId="39" borderId="72" xfId="0" applyFont="1" applyFill="1" applyBorder="1" applyAlignment="1">
      <alignment horizontal="left" vertical="top" wrapText="1"/>
    </xf>
    <xf numFmtId="0" fontId="4" fillId="17" borderId="71" xfId="0" applyFont="1" applyFill="1" applyBorder="1" applyAlignment="1">
      <alignment horizontal="center" vertical="center" wrapText="1"/>
    </xf>
    <xf numFmtId="0" fontId="4" fillId="17" borderId="14" xfId="0" applyFont="1" applyFill="1" applyBorder="1" applyAlignment="1">
      <alignment horizontal="center" vertical="center" wrapText="1"/>
    </xf>
    <xf numFmtId="0" fontId="4" fillId="17" borderId="72" xfId="0" applyFont="1" applyFill="1" applyBorder="1" applyAlignment="1">
      <alignment horizontal="center" vertical="center" wrapText="1"/>
    </xf>
    <xf numFmtId="0" fontId="4" fillId="53" borderId="70" xfId="0" applyFont="1" applyFill="1" applyBorder="1" applyAlignment="1">
      <alignment horizontal="left" vertical="center" wrapText="1"/>
    </xf>
    <xf numFmtId="0" fontId="4" fillId="53" borderId="31" xfId="0" applyFont="1" applyFill="1" applyBorder="1" applyAlignment="1">
      <alignment horizontal="left" vertical="center" wrapText="1"/>
    </xf>
    <xf numFmtId="0" fontId="4" fillId="53" borderId="69" xfId="0" applyFont="1" applyFill="1" applyBorder="1" applyAlignment="1">
      <alignment horizontal="left" vertical="center" wrapText="1"/>
    </xf>
    <xf numFmtId="0" fontId="4" fillId="15" borderId="71" xfId="0" applyFont="1" applyFill="1" applyBorder="1" applyAlignment="1">
      <alignment horizontal="left" vertical="center" wrapText="1"/>
    </xf>
    <xf numFmtId="0" fontId="4" fillId="10" borderId="65" xfId="0" applyFont="1" applyFill="1" applyBorder="1" applyAlignment="1">
      <alignment horizontal="left" vertical="center" wrapText="1"/>
    </xf>
    <xf numFmtId="0" fontId="4" fillId="39" borderId="71" xfId="0" applyFont="1" applyFill="1" applyBorder="1" applyAlignment="1">
      <alignment horizontal="center" vertical="center" wrapText="1"/>
    </xf>
    <xf numFmtId="0" fontId="4" fillId="39" borderId="14" xfId="0" applyFont="1" applyFill="1" applyBorder="1" applyAlignment="1">
      <alignment horizontal="center" vertical="center" wrapText="1"/>
    </xf>
    <xf numFmtId="0" fontId="4" fillId="39" borderId="72" xfId="0" applyFont="1" applyFill="1" applyBorder="1" applyAlignment="1">
      <alignment horizontal="center" vertical="center" wrapText="1"/>
    </xf>
    <xf numFmtId="0" fontId="4" fillId="18" borderId="65" xfId="0" applyFont="1" applyFill="1" applyBorder="1" applyAlignment="1">
      <alignment horizontal="left" vertical="center" wrapText="1"/>
    </xf>
    <xf numFmtId="0" fontId="4" fillId="36" borderId="65" xfId="0" applyFont="1" applyFill="1" applyBorder="1" applyAlignment="1">
      <alignment horizontal="left" vertical="center" wrapText="1"/>
    </xf>
    <xf numFmtId="0" fontId="4" fillId="39" borderId="65" xfId="0" applyFont="1" applyFill="1" applyBorder="1" applyAlignment="1">
      <alignment horizontal="left" vertical="center" wrapText="1"/>
    </xf>
    <xf numFmtId="0" fontId="4" fillId="28" borderId="65" xfId="0" applyFont="1" applyFill="1" applyBorder="1" applyAlignment="1">
      <alignment horizontal="left" vertical="center" wrapText="1"/>
    </xf>
    <xf numFmtId="0" fontId="27" fillId="50" borderId="40" xfId="0" applyFont="1" applyFill="1" applyBorder="1" applyAlignment="1">
      <alignment horizontal="center" vertical="center" wrapText="1"/>
    </xf>
    <xf numFmtId="0" fontId="27" fillId="50" borderId="46" xfId="0" applyFont="1" applyFill="1" applyBorder="1" applyAlignment="1">
      <alignment horizontal="center" vertical="center" wrapText="1"/>
    </xf>
    <xf numFmtId="0" fontId="4" fillId="36" borderId="71" xfId="0" applyFont="1" applyFill="1" applyBorder="1" applyAlignment="1">
      <alignment horizontal="center" vertical="center" wrapText="1"/>
    </xf>
    <xf numFmtId="0" fontId="4" fillId="36" borderId="14" xfId="0" applyFont="1" applyFill="1" applyBorder="1" applyAlignment="1">
      <alignment horizontal="center" vertical="center" wrapText="1"/>
    </xf>
    <xf numFmtId="0" fontId="4" fillId="36" borderId="72" xfId="0" applyFont="1" applyFill="1" applyBorder="1" applyAlignment="1">
      <alignment horizontal="center" vertical="center" wrapText="1"/>
    </xf>
    <xf numFmtId="0" fontId="4" fillId="42" borderId="71" xfId="0" applyFont="1" applyFill="1" applyBorder="1" applyAlignment="1">
      <alignment horizontal="center" vertical="center" wrapText="1"/>
    </xf>
    <xf numFmtId="0" fontId="4" fillId="42" borderId="14" xfId="0" applyFont="1" applyFill="1" applyBorder="1" applyAlignment="1">
      <alignment horizontal="center" vertical="center" wrapText="1"/>
    </xf>
    <xf numFmtId="0" fontId="4" fillId="42" borderId="72" xfId="0" applyFont="1" applyFill="1" applyBorder="1" applyAlignment="1">
      <alignment horizontal="center" vertical="center" wrapText="1"/>
    </xf>
    <xf numFmtId="0" fontId="4" fillId="36" borderId="6" xfId="0" applyFont="1" applyFill="1" applyBorder="1" applyAlignment="1">
      <alignment horizontal="left" vertical="center" wrapText="1"/>
    </xf>
    <xf numFmtId="0" fontId="4" fillId="36" borderId="14" xfId="0" applyFont="1" applyFill="1" applyBorder="1" applyAlignment="1">
      <alignment horizontal="left" vertical="center" wrapText="1"/>
    </xf>
    <xf numFmtId="0" fontId="4" fillId="36" borderId="72" xfId="0" applyFont="1" applyFill="1" applyBorder="1" applyAlignment="1">
      <alignment horizontal="left" vertical="center" wrapText="1"/>
    </xf>
    <xf numFmtId="0" fontId="4" fillId="15" borderId="65" xfId="0" applyFont="1" applyFill="1" applyBorder="1" applyAlignment="1">
      <alignment horizontal="left" vertical="center" wrapText="1"/>
    </xf>
    <xf numFmtId="0" fontId="4" fillId="19" borderId="65" xfId="0" applyFont="1" applyFill="1" applyBorder="1" applyAlignment="1">
      <alignment horizontal="left" vertical="center" wrapText="1"/>
    </xf>
    <xf numFmtId="0" fontId="4" fillId="37" borderId="65" xfId="0" applyFont="1" applyFill="1" applyBorder="1" applyAlignment="1">
      <alignment horizontal="left" vertical="center" wrapText="1"/>
    </xf>
    <xf numFmtId="0" fontId="4" fillId="17" borderId="65" xfId="0" applyFont="1" applyFill="1" applyBorder="1" applyAlignment="1">
      <alignment horizontal="left" vertical="center" wrapText="1"/>
    </xf>
    <xf numFmtId="0" fontId="27" fillId="47" borderId="67" xfId="0" applyFont="1" applyFill="1" applyBorder="1" applyAlignment="1">
      <alignment horizontal="center" vertical="center" wrapText="1"/>
    </xf>
    <xf numFmtId="0" fontId="27" fillId="47" borderId="68" xfId="0" applyFont="1" applyFill="1" applyBorder="1" applyAlignment="1">
      <alignment horizontal="center" vertical="center" wrapText="1"/>
    </xf>
    <xf numFmtId="0" fontId="4" fillId="53" borderId="65" xfId="0" applyFont="1" applyFill="1" applyBorder="1" applyAlignment="1">
      <alignment horizontal="left" vertical="center" wrapText="1"/>
    </xf>
    <xf numFmtId="0" fontId="4" fillId="25" borderId="65" xfId="0" applyFont="1" applyFill="1" applyBorder="1" applyAlignment="1">
      <alignment horizontal="left" vertical="center" wrapText="1"/>
    </xf>
    <xf numFmtId="0" fontId="4" fillId="16" borderId="70" xfId="0" applyFont="1" applyFill="1" applyBorder="1" applyAlignment="1">
      <alignment horizontal="left" vertical="center" wrapText="1"/>
    </xf>
    <xf numFmtId="0" fontId="4" fillId="16" borderId="31" xfId="0" applyFont="1" applyFill="1" applyBorder="1" applyAlignment="1">
      <alignment horizontal="left" vertical="center" wrapText="1"/>
    </xf>
    <xf numFmtId="0" fontId="4" fillId="16" borderId="69" xfId="0" applyFont="1" applyFill="1" applyBorder="1" applyAlignment="1">
      <alignment horizontal="left" vertical="center" wrapText="1"/>
    </xf>
    <xf numFmtId="0" fontId="4" fillId="13" borderId="65" xfId="0" applyFont="1" applyFill="1" applyBorder="1" applyAlignment="1">
      <alignment horizontal="left" vertical="center" wrapText="1"/>
    </xf>
    <xf numFmtId="0" fontId="4" fillId="5" borderId="65" xfId="0" applyFont="1" applyFill="1" applyBorder="1" applyAlignment="1">
      <alignment horizontal="left" vertical="center" wrapText="1"/>
    </xf>
    <xf numFmtId="0" fontId="27" fillId="4" borderId="40" xfId="0" applyFont="1" applyFill="1" applyBorder="1" applyAlignment="1">
      <alignment horizontal="center" vertical="center" wrapText="1"/>
    </xf>
    <xf numFmtId="0" fontId="27" fillId="4" borderId="46"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6" fillId="45" borderId="2" xfId="0" applyFont="1" applyFill="1" applyBorder="1" applyAlignment="1">
      <alignment horizontal="center" vertical="center" wrapText="1"/>
    </xf>
    <xf numFmtId="0" fontId="26" fillId="45" borderId="3" xfId="0" applyFont="1" applyFill="1" applyBorder="1" applyAlignment="1">
      <alignment horizontal="center" vertical="center" wrapText="1"/>
    </xf>
    <xf numFmtId="0" fontId="26" fillId="45" borderId="4" xfId="0" applyFont="1" applyFill="1" applyBorder="1" applyAlignment="1">
      <alignment horizontal="center" vertical="center" wrapText="1"/>
    </xf>
    <xf numFmtId="0" fontId="27" fillId="50" borderId="7" xfId="0" applyFont="1" applyFill="1" applyBorder="1" applyAlignment="1">
      <alignment horizontal="center" vertical="center" wrapText="1"/>
    </xf>
    <xf numFmtId="0" fontId="27" fillId="47" borderId="4" xfId="0" applyFont="1" applyFill="1" applyBorder="1" applyAlignment="1">
      <alignment horizontal="center" vertical="center" wrapText="1"/>
    </xf>
    <xf numFmtId="0" fontId="36" fillId="52" borderId="55" xfId="0" applyFont="1" applyFill="1" applyBorder="1" applyAlignment="1">
      <alignment horizontal="center"/>
    </xf>
    <xf numFmtId="0" fontId="36" fillId="52" borderId="19" xfId="0" applyFont="1" applyFill="1" applyBorder="1" applyAlignment="1">
      <alignment horizontal="center"/>
    </xf>
    <xf numFmtId="0" fontId="39" fillId="0" borderId="55" xfId="0" applyFont="1" applyBorder="1" applyAlignment="1">
      <alignment horizontal="center"/>
    </xf>
    <xf numFmtId="0" fontId="39" fillId="0" borderId="19" xfId="0" applyFont="1" applyBorder="1" applyAlignment="1">
      <alignment horizontal="center"/>
    </xf>
    <xf numFmtId="0" fontId="37" fillId="0" borderId="55" xfId="0" applyFont="1" applyBorder="1" applyAlignment="1">
      <alignment horizontal="center" vertical="center" wrapText="1"/>
    </xf>
    <xf numFmtId="0" fontId="37" fillId="0" borderId="19" xfId="0" applyFont="1" applyBorder="1" applyAlignment="1">
      <alignment horizontal="center" vertical="center" wrapText="1"/>
    </xf>
    <xf numFmtId="0" fontId="29" fillId="0" borderId="55" xfId="3" applyBorder="1" applyAlignment="1" applyProtection="1">
      <alignment horizontal="center"/>
    </xf>
    <xf numFmtId="0" fontId="29" fillId="0" borderId="19" xfId="3" applyBorder="1" applyAlignment="1" applyProtection="1">
      <alignment horizontal="center"/>
    </xf>
    <xf numFmtId="0" fontId="36" fillId="52" borderId="20" xfId="0" applyFont="1" applyFill="1" applyBorder="1" applyAlignment="1">
      <alignment horizontal="center"/>
    </xf>
    <xf numFmtId="0" fontId="29" fillId="0" borderId="20" xfId="3" applyBorder="1" applyAlignment="1" applyProtection="1">
      <alignment horizontal="center" vertical="justify" wrapText="1"/>
    </xf>
    <xf numFmtId="0" fontId="37" fillId="0" borderId="75" xfId="0" applyFont="1" applyBorder="1" applyAlignment="1">
      <alignment horizontal="center" vertical="center" wrapText="1"/>
    </xf>
    <xf numFmtId="0" fontId="40" fillId="0" borderId="20" xfId="0" applyFont="1" applyBorder="1" applyAlignment="1">
      <alignment horizontal="center"/>
    </xf>
    <xf numFmtId="0" fontId="36" fillId="52" borderId="75" xfId="0" applyFont="1" applyFill="1" applyBorder="1" applyAlignment="1">
      <alignment horizontal="center"/>
    </xf>
  </cellXfs>
  <cellStyles count="6">
    <cellStyle name="Entrada" xfId="2" builtinId="20"/>
    <cellStyle name="Hipervínculo" xfId="3" builtinId="8"/>
    <cellStyle name="Millares" xfId="4" builtinId="3"/>
    <cellStyle name="Moneda" xfId="5" builtinId="4"/>
    <cellStyle name="Normal" xfId="0" builtinId="0"/>
    <cellStyle name="Porcentaje" xfId="1" builtinId="5"/>
  </cellStyles>
  <dxfs count="0"/>
  <tableStyles count="0" defaultTableStyle="TableStyleMedium9" defaultPivotStyle="PivotStyleMedium4"/>
  <colors>
    <mruColors>
      <color rgb="FFFFCCCC"/>
      <color rgb="FFDAEEF3"/>
      <color rgb="FFCCECFF"/>
      <color rgb="FFE2B2B0"/>
      <color rgb="FFCCFFFF"/>
      <color rgb="FF3BFBB2"/>
      <color rgb="FF80FCCD"/>
      <color rgb="FFFCF6AA"/>
      <color rgb="FFFFFF99"/>
      <color rgb="FFDEE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24.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25.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26.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27.xml.rels><?xml version="1.0" encoding="UTF-8" standalone="yes"?>
<Relationships xmlns="http://schemas.openxmlformats.org/package/2006/relationships"><Relationship Id="rId2" Type="http://schemas.microsoft.com/office/2011/relationships/chartColorStyle" Target="colors27.xml"/><Relationship Id="rId1" Type="http://schemas.microsoft.com/office/2011/relationships/chartStyle" Target="style27.xml"/></Relationships>
</file>

<file path=xl/charts/_rels/chart28.xml.rels><?xml version="1.0" encoding="UTF-8" standalone="yes"?>
<Relationships xmlns="http://schemas.openxmlformats.org/package/2006/relationships"><Relationship Id="rId2" Type="http://schemas.microsoft.com/office/2011/relationships/chartColorStyle" Target="colors28.xml"/><Relationship Id="rId1" Type="http://schemas.microsoft.com/office/2011/relationships/chartStyle" Target="style28.xml"/></Relationships>
</file>

<file path=xl/charts/_rels/chart29.xml.rels><?xml version="1.0" encoding="UTF-8" standalone="yes"?>
<Relationships xmlns="http://schemas.openxmlformats.org/package/2006/relationships"><Relationship Id="rId2" Type="http://schemas.microsoft.com/office/2011/relationships/chartColorStyle" Target="colors29.xml"/><Relationship Id="rId1" Type="http://schemas.microsoft.com/office/2011/relationships/chartStyle" Target="style29.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30.xml.rels><?xml version="1.0" encoding="UTF-8" standalone="yes"?>
<Relationships xmlns="http://schemas.openxmlformats.org/package/2006/relationships"><Relationship Id="rId2" Type="http://schemas.microsoft.com/office/2011/relationships/chartColorStyle" Target="colors30.xml"/><Relationship Id="rId1" Type="http://schemas.microsoft.com/office/2011/relationships/chartStyle" Target="style30.xml"/></Relationships>
</file>

<file path=xl/charts/_rels/chart31.xml.rels><?xml version="1.0" encoding="UTF-8" standalone="yes"?>
<Relationships xmlns="http://schemas.openxmlformats.org/package/2006/relationships"><Relationship Id="rId2" Type="http://schemas.microsoft.com/office/2011/relationships/chartColorStyle" Target="colors31.xml"/><Relationship Id="rId1" Type="http://schemas.microsoft.com/office/2011/relationships/chartStyle" Target="style31.xml"/></Relationships>
</file>

<file path=xl/charts/_rels/chart32.xml.rels><?xml version="1.0" encoding="UTF-8" standalone="yes"?>
<Relationships xmlns="http://schemas.openxmlformats.org/package/2006/relationships"><Relationship Id="rId2" Type="http://schemas.microsoft.com/office/2011/relationships/chartColorStyle" Target="colors32.xml"/><Relationship Id="rId1" Type="http://schemas.microsoft.com/office/2011/relationships/chartStyle" Target="style32.xml"/></Relationships>
</file>

<file path=xl/charts/_rels/chart33.xml.rels><?xml version="1.0" encoding="UTF-8" standalone="yes"?>
<Relationships xmlns="http://schemas.openxmlformats.org/package/2006/relationships"><Relationship Id="rId2" Type="http://schemas.microsoft.com/office/2011/relationships/chartColorStyle" Target="colors33.xml"/><Relationship Id="rId1" Type="http://schemas.microsoft.com/office/2011/relationships/chartStyle" Target="style33.xml"/></Relationships>
</file>

<file path=xl/charts/_rels/chart34.xml.rels><?xml version="1.0" encoding="UTF-8" standalone="yes"?>
<Relationships xmlns="http://schemas.openxmlformats.org/package/2006/relationships"><Relationship Id="rId2" Type="http://schemas.microsoft.com/office/2011/relationships/chartColorStyle" Target="colors34.xml"/><Relationship Id="rId1" Type="http://schemas.microsoft.com/office/2011/relationships/chartStyle" Target="style34.xml"/></Relationships>
</file>

<file path=xl/charts/_rels/chart35.xml.rels><?xml version="1.0" encoding="UTF-8" standalone="yes"?>
<Relationships xmlns="http://schemas.openxmlformats.org/package/2006/relationships"><Relationship Id="rId2" Type="http://schemas.microsoft.com/office/2011/relationships/chartColorStyle" Target="colors35.xml"/><Relationship Id="rId1" Type="http://schemas.microsoft.com/office/2011/relationships/chartStyle" Target="style35.xml"/></Relationships>
</file>

<file path=xl/charts/_rels/chart36.xml.rels><?xml version="1.0" encoding="UTF-8" standalone="yes"?>
<Relationships xmlns="http://schemas.openxmlformats.org/package/2006/relationships"><Relationship Id="rId2" Type="http://schemas.microsoft.com/office/2011/relationships/chartColorStyle" Target="colors36.xml"/><Relationship Id="rId1" Type="http://schemas.microsoft.com/office/2011/relationships/chartStyle" Target="style36.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es-CO"/>
              <a:t>HORAS  DE VISITA</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es-CO"/>
        </a:p>
      </c:txPr>
    </c:title>
    <c:autoTitleDeleted val="0"/>
    <c:plotArea>
      <c:layout/>
      <c:lineChart>
        <c:grouping val="standard"/>
        <c:varyColors val="0"/>
        <c:ser>
          <c:idx val="0"/>
          <c:order val="0"/>
          <c:spPr>
            <a:ln w="31750" cap="rnd">
              <a:solidFill>
                <a:schemeClr val="accent1"/>
              </a:solidFill>
              <a:round/>
            </a:ln>
            <a:effectLst>
              <a:outerShdw blurRad="40000" dist="23000" dir="5400000" rotWithShape="0">
                <a:srgbClr val="000000">
                  <a:alpha val="35000"/>
                </a:srgbClr>
              </a:outerShdw>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trendline>
            <c:spPr>
              <a:ln w="19050" cap="rnd">
                <a:solidFill>
                  <a:schemeClr val="accent1"/>
                </a:solidFill>
                <a:prstDash val="sysDash"/>
              </a:ln>
              <a:effectLst/>
            </c:spPr>
            <c:trendlineType val="linear"/>
            <c:dispRSqr val="0"/>
            <c:dispEq val="0"/>
          </c:trendline>
          <c:cat>
            <c:strRef>
              <c:f>'TENDENCIAS  HOSP'!$B$1:$M$1</c:f>
              <c:strCache>
                <c:ptCount val="12"/>
                <c:pt idx="0">
                  <c:v>ENERO  </c:v>
                </c:pt>
                <c:pt idx="1">
                  <c:v>FEBRERO  </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'TENDENCIAS  HOSP'!$B$2:$M$2</c:f>
              <c:numCache>
                <c:formatCode>0%</c:formatCode>
                <c:ptCount val="12"/>
                <c:pt idx="0">
                  <c:v>0.9821428571428571</c:v>
                </c:pt>
                <c:pt idx="1">
                  <c:v>1</c:v>
                </c:pt>
                <c:pt idx="2">
                  <c:v>1</c:v>
                </c:pt>
                <c:pt idx="3">
                  <c:v>1</c:v>
                </c:pt>
                <c:pt idx="4">
                  <c:v>1</c:v>
                </c:pt>
                <c:pt idx="5">
                  <c:v>0.99</c:v>
                </c:pt>
                <c:pt idx="6">
                  <c:v>0.97</c:v>
                </c:pt>
              </c:numCache>
            </c:numRef>
          </c:val>
          <c:smooth val="0"/>
        </c:ser>
        <c:dLbls>
          <c:dLblPos val="t"/>
          <c:showLegendKey val="0"/>
          <c:showVal val="1"/>
          <c:showCatName val="0"/>
          <c:showSerName val="0"/>
          <c:showPercent val="0"/>
          <c:showBubbleSize val="0"/>
        </c:dLbls>
        <c:smooth val="0"/>
        <c:axId val="354680288"/>
        <c:axId val="354675584"/>
      </c:lineChart>
      <c:catAx>
        <c:axId val="354680288"/>
        <c:scaling>
          <c:orientation val="minMax"/>
        </c:scaling>
        <c:delete val="0"/>
        <c:axPos val="b"/>
        <c:numFmt formatCode="General" sourceLinked="1"/>
        <c:majorTickMark val="out"/>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CO"/>
          </a:p>
        </c:txPr>
        <c:crossAx val="354675584"/>
        <c:crosses val="autoZero"/>
        <c:auto val="1"/>
        <c:lblAlgn val="ctr"/>
        <c:lblOffset val="100"/>
        <c:noMultiLvlLbl val="0"/>
      </c:catAx>
      <c:valAx>
        <c:axId val="354675584"/>
        <c:scaling>
          <c:orientation val="minMax"/>
        </c:scaling>
        <c:delete val="0"/>
        <c:axPos val="l"/>
        <c:majorGridlines>
          <c:spPr>
            <a:ln w="9525" cap="flat" cmpd="sng" algn="ctr">
              <a:solidFill>
                <a:schemeClr val="tx2">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CO"/>
          </a:p>
        </c:txPr>
        <c:crossAx val="35468028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2">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es-CO"/>
              <a:t>PROMEDIO DIA ESTANCIA</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es-CO"/>
        </a:p>
      </c:txPr>
    </c:title>
    <c:autoTitleDeleted val="0"/>
    <c:plotArea>
      <c:layout/>
      <c:lineChart>
        <c:grouping val="standard"/>
        <c:varyColors val="0"/>
        <c:ser>
          <c:idx val="0"/>
          <c:order val="0"/>
          <c:spPr>
            <a:ln w="31750" cap="rnd">
              <a:solidFill>
                <a:schemeClr val="accent1"/>
              </a:solidFill>
              <a:round/>
            </a:ln>
            <a:effectLst>
              <a:outerShdw blurRad="40000" dist="23000" dir="5400000" rotWithShape="0">
                <a:srgbClr val="000000">
                  <a:alpha val="35000"/>
                </a:srgbClr>
              </a:outerShdw>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trendline>
            <c:spPr>
              <a:ln w="19050" cap="rnd">
                <a:solidFill>
                  <a:schemeClr val="accent1"/>
                </a:solidFill>
                <a:prstDash val="sysDash"/>
              </a:ln>
              <a:effectLst/>
            </c:spPr>
            <c:trendlineType val="linear"/>
            <c:dispRSqr val="0"/>
            <c:dispEq val="0"/>
          </c:trendline>
          <c:cat>
            <c:strRef>
              <c:f>'TENDENCIAS  HOSP'!$P$1:$AA$1</c:f>
              <c:strCache>
                <c:ptCount val="12"/>
                <c:pt idx="0">
                  <c:v>ENERO  </c:v>
                </c:pt>
                <c:pt idx="1">
                  <c:v>FEBRERO  </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'TENDENCIAS  HOSP'!$P$2:$AA$2</c:f>
              <c:numCache>
                <c:formatCode>0.0</c:formatCode>
                <c:ptCount val="12"/>
                <c:pt idx="0">
                  <c:v>4.068965517241379</c:v>
                </c:pt>
                <c:pt idx="1">
                  <c:v>4.4739336492890995</c:v>
                </c:pt>
                <c:pt idx="2">
                  <c:v>4.2113821138211378</c:v>
                </c:pt>
                <c:pt idx="3">
                  <c:v>4.5426008968609866</c:v>
                </c:pt>
                <c:pt idx="4">
                  <c:v>4.4273504273504276</c:v>
                </c:pt>
                <c:pt idx="5">
                  <c:v>4.3259911894273131</c:v>
                </c:pt>
                <c:pt idx="6">
                  <c:v>4.4565217391304346</c:v>
                </c:pt>
                <c:pt idx="7">
                  <c:v>0</c:v>
                </c:pt>
                <c:pt idx="8">
                  <c:v>0</c:v>
                </c:pt>
                <c:pt idx="9">
                  <c:v>0</c:v>
                </c:pt>
                <c:pt idx="10">
                  <c:v>0</c:v>
                </c:pt>
                <c:pt idx="11">
                  <c:v>0</c:v>
                </c:pt>
              </c:numCache>
            </c:numRef>
          </c:val>
          <c:smooth val="0"/>
        </c:ser>
        <c:dLbls>
          <c:dLblPos val="t"/>
          <c:showLegendKey val="0"/>
          <c:showVal val="1"/>
          <c:showCatName val="0"/>
          <c:showSerName val="0"/>
          <c:showPercent val="0"/>
          <c:showBubbleSize val="0"/>
        </c:dLbls>
        <c:smooth val="0"/>
        <c:axId val="356641416"/>
        <c:axId val="211379816"/>
      </c:lineChart>
      <c:catAx>
        <c:axId val="356641416"/>
        <c:scaling>
          <c:orientation val="minMax"/>
        </c:scaling>
        <c:delete val="0"/>
        <c:axPos val="b"/>
        <c:numFmt formatCode="General" sourceLinked="1"/>
        <c:majorTickMark val="out"/>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CO"/>
          </a:p>
        </c:txPr>
        <c:crossAx val="211379816"/>
        <c:crosses val="autoZero"/>
        <c:auto val="1"/>
        <c:lblAlgn val="ctr"/>
        <c:lblOffset val="100"/>
        <c:noMultiLvlLbl val="0"/>
      </c:catAx>
      <c:valAx>
        <c:axId val="211379816"/>
        <c:scaling>
          <c:orientation val="minMax"/>
        </c:scaling>
        <c:delete val="0"/>
        <c:axPos val="l"/>
        <c:majorGridlines>
          <c:spPr>
            <a:ln w="9525" cap="flat" cmpd="sng" algn="ctr">
              <a:solidFill>
                <a:schemeClr val="tx2">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CO"/>
          </a:p>
        </c:txPr>
        <c:crossAx val="35664141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2">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en-US"/>
              <a:t>% OCUPACIONAL</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es-CO"/>
        </a:p>
      </c:txPr>
    </c:title>
    <c:autoTitleDeleted val="0"/>
    <c:plotArea>
      <c:layout/>
      <c:lineChart>
        <c:grouping val="standard"/>
        <c:varyColors val="0"/>
        <c:ser>
          <c:idx val="0"/>
          <c:order val="0"/>
          <c:spPr>
            <a:ln w="31750" cap="rnd">
              <a:solidFill>
                <a:schemeClr val="accent1"/>
              </a:solidFill>
              <a:round/>
            </a:ln>
            <a:effectLst>
              <a:outerShdw blurRad="40000" dist="23000" dir="5400000" rotWithShape="0">
                <a:srgbClr val="000000">
                  <a:alpha val="35000"/>
                </a:srgbClr>
              </a:outerShdw>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trendline>
            <c:spPr>
              <a:ln w="19050" cap="rnd">
                <a:solidFill>
                  <a:schemeClr val="accent1"/>
                </a:solidFill>
                <a:prstDash val="sysDash"/>
              </a:ln>
              <a:effectLst/>
            </c:spPr>
            <c:trendlineType val="linear"/>
            <c:dispRSqr val="0"/>
            <c:dispEq val="0"/>
          </c:trendline>
          <c:cat>
            <c:strRef>
              <c:f>'TENDENCIAS  HOSP'!$P$1:$AA$1</c:f>
              <c:strCache>
                <c:ptCount val="12"/>
                <c:pt idx="0">
                  <c:v>ENERO  </c:v>
                </c:pt>
                <c:pt idx="1">
                  <c:v>FEBRERO  </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'TENDENCIAS  HOSP'!$P$3:$AA$3</c:f>
              <c:numCache>
                <c:formatCode>0%</c:formatCode>
                <c:ptCount val="12"/>
                <c:pt idx="0">
                  <c:v>0.7814569536423841</c:v>
                </c:pt>
                <c:pt idx="1">
                  <c:v>0.91119691119691115</c:v>
                </c:pt>
                <c:pt idx="2">
                  <c:v>0.90322580645161288</c:v>
                </c:pt>
                <c:pt idx="3">
                  <c:v>0.91261261261261262</c:v>
                </c:pt>
                <c:pt idx="4">
                  <c:v>0.90322580645161288</c:v>
                </c:pt>
                <c:pt idx="5">
                  <c:v>0.90925925925925921</c:v>
                </c:pt>
                <c:pt idx="6">
                  <c:v>0.89363557105492586</c:v>
                </c:pt>
                <c:pt idx="7">
                  <c:v>0</c:v>
                </c:pt>
                <c:pt idx="8">
                  <c:v>0</c:v>
                </c:pt>
                <c:pt idx="9">
                  <c:v>0</c:v>
                </c:pt>
                <c:pt idx="10">
                  <c:v>0</c:v>
                </c:pt>
                <c:pt idx="11">
                  <c:v>0</c:v>
                </c:pt>
              </c:numCache>
            </c:numRef>
          </c:val>
          <c:smooth val="0"/>
        </c:ser>
        <c:dLbls>
          <c:dLblPos val="t"/>
          <c:showLegendKey val="0"/>
          <c:showVal val="1"/>
          <c:showCatName val="0"/>
          <c:showSerName val="0"/>
          <c:showPercent val="0"/>
          <c:showBubbleSize val="0"/>
        </c:dLbls>
        <c:smooth val="0"/>
        <c:axId val="211377856"/>
        <c:axId val="211378640"/>
      </c:lineChart>
      <c:catAx>
        <c:axId val="211377856"/>
        <c:scaling>
          <c:orientation val="minMax"/>
        </c:scaling>
        <c:delete val="0"/>
        <c:axPos val="b"/>
        <c:numFmt formatCode="General" sourceLinked="1"/>
        <c:majorTickMark val="out"/>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CO"/>
          </a:p>
        </c:txPr>
        <c:crossAx val="211378640"/>
        <c:crosses val="autoZero"/>
        <c:auto val="1"/>
        <c:lblAlgn val="ctr"/>
        <c:lblOffset val="100"/>
        <c:noMultiLvlLbl val="0"/>
      </c:catAx>
      <c:valAx>
        <c:axId val="211378640"/>
        <c:scaling>
          <c:orientation val="minMax"/>
        </c:scaling>
        <c:delete val="0"/>
        <c:axPos val="l"/>
        <c:majorGridlines>
          <c:spPr>
            <a:ln w="9525" cap="flat" cmpd="sng" algn="ctr">
              <a:solidFill>
                <a:schemeClr val="tx2">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CO"/>
          </a:p>
        </c:txPr>
        <c:crossAx val="21137785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2">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en-US"/>
              <a:t>% DISPONIBILIDAD</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es-CO"/>
        </a:p>
      </c:txPr>
    </c:title>
    <c:autoTitleDeleted val="0"/>
    <c:plotArea>
      <c:layout/>
      <c:lineChart>
        <c:grouping val="standard"/>
        <c:varyColors val="0"/>
        <c:ser>
          <c:idx val="0"/>
          <c:order val="0"/>
          <c:spPr>
            <a:ln w="31750" cap="rnd">
              <a:solidFill>
                <a:schemeClr val="accent1"/>
              </a:solidFill>
              <a:round/>
            </a:ln>
            <a:effectLst>
              <a:outerShdw blurRad="40000" dist="23000" dir="5400000" rotWithShape="0">
                <a:srgbClr val="000000">
                  <a:alpha val="35000"/>
                </a:srgbClr>
              </a:outerShdw>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trendline>
            <c:spPr>
              <a:ln w="19050" cap="rnd">
                <a:solidFill>
                  <a:schemeClr val="accent1"/>
                </a:solidFill>
                <a:prstDash val="sysDash"/>
              </a:ln>
              <a:effectLst/>
            </c:spPr>
            <c:trendlineType val="linear"/>
            <c:dispRSqr val="0"/>
            <c:dispEq val="0"/>
          </c:trendline>
          <c:cat>
            <c:strRef>
              <c:f>'TENDENCIAS  HOSP'!$P$1:$AA$1</c:f>
              <c:strCache>
                <c:ptCount val="12"/>
                <c:pt idx="0">
                  <c:v>ENERO  </c:v>
                </c:pt>
                <c:pt idx="1">
                  <c:v>FEBRERO  </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'TENDENCIAS  HOSP'!$P$4:$AA$4</c:f>
              <c:numCache>
                <c:formatCode>0%</c:formatCode>
                <c:ptCount val="12"/>
                <c:pt idx="0">
                  <c:v>0.92153443766346987</c:v>
                </c:pt>
                <c:pt idx="1">
                  <c:v>1</c:v>
                </c:pt>
                <c:pt idx="2">
                  <c:v>1</c:v>
                </c:pt>
                <c:pt idx="3">
                  <c:v>1</c:v>
                </c:pt>
                <c:pt idx="4">
                  <c:v>1</c:v>
                </c:pt>
                <c:pt idx="5">
                  <c:v>0.97297297297297303</c:v>
                </c:pt>
                <c:pt idx="6">
                  <c:v>1.0034995625546808</c:v>
                </c:pt>
                <c:pt idx="7">
                  <c:v>0</c:v>
                </c:pt>
                <c:pt idx="8">
                  <c:v>0</c:v>
                </c:pt>
                <c:pt idx="9">
                  <c:v>0</c:v>
                </c:pt>
                <c:pt idx="10">
                  <c:v>0</c:v>
                </c:pt>
                <c:pt idx="11">
                  <c:v>0</c:v>
                </c:pt>
              </c:numCache>
            </c:numRef>
          </c:val>
          <c:smooth val="0"/>
        </c:ser>
        <c:dLbls>
          <c:dLblPos val="t"/>
          <c:showLegendKey val="0"/>
          <c:showVal val="1"/>
          <c:showCatName val="0"/>
          <c:showSerName val="0"/>
          <c:showPercent val="0"/>
          <c:showBubbleSize val="0"/>
        </c:dLbls>
        <c:smooth val="0"/>
        <c:axId val="211378248"/>
        <c:axId val="293830632"/>
      </c:lineChart>
      <c:catAx>
        <c:axId val="211378248"/>
        <c:scaling>
          <c:orientation val="minMax"/>
        </c:scaling>
        <c:delete val="0"/>
        <c:axPos val="b"/>
        <c:numFmt formatCode="General" sourceLinked="1"/>
        <c:majorTickMark val="out"/>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CO"/>
          </a:p>
        </c:txPr>
        <c:crossAx val="293830632"/>
        <c:crosses val="autoZero"/>
        <c:auto val="1"/>
        <c:lblAlgn val="ctr"/>
        <c:lblOffset val="100"/>
        <c:noMultiLvlLbl val="0"/>
      </c:catAx>
      <c:valAx>
        <c:axId val="293830632"/>
        <c:scaling>
          <c:orientation val="minMax"/>
        </c:scaling>
        <c:delete val="0"/>
        <c:axPos val="l"/>
        <c:majorGridlines>
          <c:spPr>
            <a:ln w="9525" cap="flat" cmpd="sng" algn="ctr">
              <a:solidFill>
                <a:schemeClr val="tx2">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CO"/>
          </a:p>
        </c:txPr>
        <c:crossAx val="21137824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2">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en-US"/>
              <a:t>GIRO CAMA</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es-CO"/>
        </a:p>
      </c:txPr>
    </c:title>
    <c:autoTitleDeleted val="0"/>
    <c:plotArea>
      <c:layout/>
      <c:lineChart>
        <c:grouping val="standard"/>
        <c:varyColors val="0"/>
        <c:ser>
          <c:idx val="0"/>
          <c:order val="0"/>
          <c:spPr>
            <a:ln w="31750" cap="rnd">
              <a:solidFill>
                <a:schemeClr val="accent1"/>
              </a:solidFill>
              <a:round/>
            </a:ln>
            <a:effectLst>
              <a:outerShdw blurRad="40000" dist="23000" dir="5400000" rotWithShape="0">
                <a:srgbClr val="000000">
                  <a:alpha val="35000"/>
                </a:srgbClr>
              </a:outerShdw>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trendline>
            <c:spPr>
              <a:ln w="19050" cap="rnd">
                <a:solidFill>
                  <a:schemeClr val="accent1"/>
                </a:solidFill>
                <a:prstDash val="sysDash"/>
              </a:ln>
              <a:effectLst/>
            </c:spPr>
            <c:trendlineType val="linear"/>
            <c:dispRSqr val="0"/>
            <c:dispEq val="0"/>
          </c:trendline>
          <c:cat>
            <c:strRef>
              <c:f>'TENDENCIAS  HOSP'!$P$1:$AA$1</c:f>
              <c:strCache>
                <c:ptCount val="12"/>
                <c:pt idx="0">
                  <c:v>ENERO  </c:v>
                </c:pt>
                <c:pt idx="1">
                  <c:v>FEBRERO  </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'TENDENCIAS  HOSP'!$P$5:$AA$5</c:f>
              <c:numCache>
                <c:formatCode>0.0</c:formatCode>
                <c:ptCount val="12"/>
                <c:pt idx="0">
                  <c:v>7.5609756097560981</c:v>
                </c:pt>
                <c:pt idx="1">
                  <c:v>6.2222222222222223</c:v>
                </c:pt>
                <c:pt idx="2">
                  <c:v>7.2941176470588234</c:v>
                </c:pt>
                <c:pt idx="3">
                  <c:v>6.666666666666667</c:v>
                </c:pt>
                <c:pt idx="4">
                  <c:v>7.045454545454545</c:v>
                </c:pt>
                <c:pt idx="5">
                  <c:v>6.9767441860465116</c:v>
                </c:pt>
                <c:pt idx="6">
                  <c:v>6.8888888888888893</c:v>
                </c:pt>
                <c:pt idx="7">
                  <c:v>0</c:v>
                </c:pt>
                <c:pt idx="8">
                  <c:v>0</c:v>
                </c:pt>
                <c:pt idx="9">
                  <c:v>0</c:v>
                </c:pt>
                <c:pt idx="10">
                  <c:v>0</c:v>
                </c:pt>
                <c:pt idx="11">
                  <c:v>0</c:v>
                </c:pt>
              </c:numCache>
            </c:numRef>
          </c:val>
          <c:smooth val="0"/>
        </c:ser>
        <c:dLbls>
          <c:dLblPos val="t"/>
          <c:showLegendKey val="0"/>
          <c:showVal val="1"/>
          <c:showCatName val="0"/>
          <c:showSerName val="0"/>
          <c:showPercent val="0"/>
          <c:showBubbleSize val="0"/>
        </c:dLbls>
        <c:smooth val="0"/>
        <c:axId val="293828280"/>
        <c:axId val="293831024"/>
      </c:lineChart>
      <c:catAx>
        <c:axId val="293828280"/>
        <c:scaling>
          <c:orientation val="minMax"/>
        </c:scaling>
        <c:delete val="0"/>
        <c:axPos val="b"/>
        <c:numFmt formatCode="General" sourceLinked="1"/>
        <c:majorTickMark val="out"/>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CO"/>
          </a:p>
        </c:txPr>
        <c:crossAx val="293831024"/>
        <c:crosses val="autoZero"/>
        <c:auto val="1"/>
        <c:lblAlgn val="ctr"/>
        <c:lblOffset val="100"/>
        <c:noMultiLvlLbl val="0"/>
      </c:catAx>
      <c:valAx>
        <c:axId val="293831024"/>
        <c:scaling>
          <c:orientation val="minMax"/>
        </c:scaling>
        <c:delete val="0"/>
        <c:axPos val="l"/>
        <c:majorGridlines>
          <c:spPr>
            <a:ln w="9525" cap="flat" cmpd="sng" algn="ctr">
              <a:solidFill>
                <a:schemeClr val="tx2">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CO"/>
          </a:p>
        </c:txPr>
        <c:crossAx val="29382828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2">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en-US"/>
              <a:t>HOSPITALIZACIÓN MAYOR  A 5  DIAS</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es-CO"/>
        </a:p>
      </c:txPr>
    </c:title>
    <c:autoTitleDeleted val="0"/>
    <c:plotArea>
      <c:layout/>
      <c:lineChart>
        <c:grouping val="standard"/>
        <c:varyColors val="0"/>
        <c:ser>
          <c:idx val="0"/>
          <c:order val="0"/>
          <c:spPr>
            <a:ln w="31750" cap="rnd">
              <a:solidFill>
                <a:schemeClr val="accent1"/>
              </a:solidFill>
              <a:round/>
            </a:ln>
            <a:effectLst>
              <a:outerShdw blurRad="40000" dist="23000" dir="5400000" rotWithShape="0">
                <a:srgbClr val="000000">
                  <a:alpha val="35000"/>
                </a:srgbClr>
              </a:outerShdw>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trendline>
            <c:spPr>
              <a:ln w="19050" cap="rnd">
                <a:solidFill>
                  <a:schemeClr val="accent1"/>
                </a:solidFill>
                <a:prstDash val="sysDash"/>
              </a:ln>
              <a:effectLst/>
            </c:spPr>
            <c:trendlineType val="linear"/>
            <c:dispRSqr val="0"/>
            <c:dispEq val="0"/>
          </c:trendline>
          <c:cat>
            <c:strRef>
              <c:f>'TENDENCIAS  HOSP'!$P$1:$AA$1</c:f>
              <c:strCache>
                <c:ptCount val="12"/>
                <c:pt idx="0">
                  <c:v>ENERO  </c:v>
                </c:pt>
                <c:pt idx="1">
                  <c:v>FEBRERO  </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'TENDENCIAS  HOSP'!$P$6:$AA$6</c:f>
              <c:numCache>
                <c:formatCode>0%</c:formatCode>
                <c:ptCount val="12"/>
                <c:pt idx="0">
                  <c:v>0.28947368421052633</c:v>
                </c:pt>
                <c:pt idx="1">
                  <c:v>0.25702811244979917</c:v>
                </c:pt>
                <c:pt idx="2">
                  <c:v>0.25531914893617019</c:v>
                </c:pt>
                <c:pt idx="3">
                  <c:v>0.34615384615384615</c:v>
                </c:pt>
                <c:pt idx="4">
                  <c:v>0.27450980392156865</c:v>
                </c:pt>
                <c:pt idx="5">
                  <c:v>0.23863636363636365</c:v>
                </c:pt>
                <c:pt idx="6">
                  <c:v>0.23970037453183521</c:v>
                </c:pt>
                <c:pt idx="7">
                  <c:v>0</c:v>
                </c:pt>
                <c:pt idx="8">
                  <c:v>0</c:v>
                </c:pt>
                <c:pt idx="9">
                  <c:v>0</c:v>
                </c:pt>
                <c:pt idx="10">
                  <c:v>0</c:v>
                </c:pt>
                <c:pt idx="11">
                  <c:v>0</c:v>
                </c:pt>
              </c:numCache>
            </c:numRef>
          </c:val>
          <c:smooth val="0"/>
        </c:ser>
        <c:dLbls>
          <c:dLblPos val="t"/>
          <c:showLegendKey val="0"/>
          <c:showVal val="1"/>
          <c:showCatName val="0"/>
          <c:showSerName val="0"/>
          <c:showPercent val="0"/>
          <c:showBubbleSize val="0"/>
        </c:dLbls>
        <c:smooth val="0"/>
        <c:axId val="293829064"/>
        <c:axId val="355297760"/>
      </c:lineChart>
      <c:catAx>
        <c:axId val="293829064"/>
        <c:scaling>
          <c:orientation val="minMax"/>
        </c:scaling>
        <c:delete val="0"/>
        <c:axPos val="b"/>
        <c:numFmt formatCode="General" sourceLinked="1"/>
        <c:majorTickMark val="out"/>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CO"/>
          </a:p>
        </c:txPr>
        <c:crossAx val="355297760"/>
        <c:crosses val="autoZero"/>
        <c:auto val="1"/>
        <c:lblAlgn val="ctr"/>
        <c:lblOffset val="100"/>
        <c:noMultiLvlLbl val="0"/>
      </c:catAx>
      <c:valAx>
        <c:axId val="355297760"/>
        <c:scaling>
          <c:orientation val="minMax"/>
        </c:scaling>
        <c:delete val="0"/>
        <c:axPos val="l"/>
        <c:majorGridlines>
          <c:spPr>
            <a:ln w="9525" cap="flat" cmpd="sng" algn="ctr">
              <a:solidFill>
                <a:schemeClr val="tx2">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CO"/>
          </a:p>
        </c:txPr>
        <c:crossAx val="29382906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2">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en-US"/>
              <a:t>REINGRESOS</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es-CO"/>
        </a:p>
      </c:txPr>
    </c:title>
    <c:autoTitleDeleted val="0"/>
    <c:plotArea>
      <c:layout/>
      <c:lineChart>
        <c:grouping val="standard"/>
        <c:varyColors val="0"/>
        <c:ser>
          <c:idx val="0"/>
          <c:order val="0"/>
          <c:spPr>
            <a:ln w="31750" cap="rnd">
              <a:solidFill>
                <a:schemeClr val="accent1"/>
              </a:solidFill>
              <a:round/>
            </a:ln>
            <a:effectLst>
              <a:outerShdw blurRad="40000" dist="23000" dir="5400000" rotWithShape="0">
                <a:srgbClr val="000000">
                  <a:alpha val="35000"/>
                </a:srgbClr>
              </a:outerShdw>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trendline>
            <c:spPr>
              <a:ln w="19050" cap="rnd">
                <a:solidFill>
                  <a:schemeClr val="accent1"/>
                </a:solidFill>
                <a:prstDash val="sysDash"/>
              </a:ln>
              <a:effectLst/>
            </c:spPr>
            <c:trendlineType val="linear"/>
            <c:dispRSqr val="0"/>
            <c:dispEq val="0"/>
          </c:trendline>
          <c:cat>
            <c:strRef>
              <c:f>'TENDENCIAS  HOSP'!$P$1:$AA$1</c:f>
              <c:strCache>
                <c:ptCount val="12"/>
                <c:pt idx="0">
                  <c:v>ENERO  </c:v>
                </c:pt>
                <c:pt idx="1">
                  <c:v>FEBRERO  </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'TENDENCIAS  HOSP'!$P$7:$AA$7</c:f>
              <c:numCache>
                <c:formatCode>0%</c:formatCode>
                <c:ptCount val="12"/>
                <c:pt idx="0">
                  <c:v>0</c:v>
                </c:pt>
                <c:pt idx="1">
                  <c:v>0</c:v>
                </c:pt>
                <c:pt idx="2">
                  <c:v>0</c:v>
                </c:pt>
                <c:pt idx="3">
                  <c:v>1</c:v>
                </c:pt>
                <c:pt idx="4">
                  <c:v>1</c:v>
                </c:pt>
                <c:pt idx="5">
                  <c:v>0</c:v>
                </c:pt>
                <c:pt idx="6">
                  <c:v>0</c:v>
                </c:pt>
                <c:pt idx="7">
                  <c:v>0</c:v>
                </c:pt>
                <c:pt idx="8">
                  <c:v>0</c:v>
                </c:pt>
                <c:pt idx="9">
                  <c:v>0</c:v>
                </c:pt>
                <c:pt idx="10">
                  <c:v>0</c:v>
                </c:pt>
                <c:pt idx="11">
                  <c:v>0</c:v>
                </c:pt>
              </c:numCache>
            </c:numRef>
          </c:val>
          <c:smooth val="0"/>
        </c:ser>
        <c:dLbls>
          <c:dLblPos val="t"/>
          <c:showLegendKey val="0"/>
          <c:showVal val="1"/>
          <c:showCatName val="0"/>
          <c:showSerName val="0"/>
          <c:showPercent val="0"/>
          <c:showBubbleSize val="0"/>
        </c:dLbls>
        <c:smooth val="0"/>
        <c:axId val="355298152"/>
        <c:axId val="355301680"/>
      </c:lineChart>
      <c:catAx>
        <c:axId val="355298152"/>
        <c:scaling>
          <c:orientation val="minMax"/>
        </c:scaling>
        <c:delete val="0"/>
        <c:axPos val="b"/>
        <c:numFmt formatCode="General" sourceLinked="1"/>
        <c:majorTickMark val="out"/>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CO"/>
          </a:p>
        </c:txPr>
        <c:crossAx val="355301680"/>
        <c:crosses val="autoZero"/>
        <c:auto val="1"/>
        <c:lblAlgn val="ctr"/>
        <c:lblOffset val="100"/>
        <c:noMultiLvlLbl val="0"/>
      </c:catAx>
      <c:valAx>
        <c:axId val="355301680"/>
        <c:scaling>
          <c:orientation val="minMax"/>
        </c:scaling>
        <c:delete val="0"/>
        <c:axPos val="l"/>
        <c:majorGridlines>
          <c:spPr>
            <a:ln w="9525" cap="flat" cmpd="sng" algn="ctr">
              <a:solidFill>
                <a:schemeClr val="tx2">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CO"/>
          </a:p>
        </c:txPr>
        <c:crossAx val="35529815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2">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en-US"/>
              <a:t>% DE EVENTOS ADVERSOS</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es-CO"/>
        </a:p>
      </c:txPr>
    </c:title>
    <c:autoTitleDeleted val="0"/>
    <c:plotArea>
      <c:layout/>
      <c:lineChart>
        <c:grouping val="standard"/>
        <c:varyColors val="0"/>
        <c:ser>
          <c:idx val="0"/>
          <c:order val="0"/>
          <c:spPr>
            <a:ln w="31750" cap="rnd">
              <a:solidFill>
                <a:schemeClr val="accent1"/>
              </a:solidFill>
              <a:round/>
            </a:ln>
            <a:effectLst>
              <a:outerShdw blurRad="40000" dist="23000" dir="5400000" rotWithShape="0">
                <a:srgbClr val="000000">
                  <a:alpha val="35000"/>
                </a:srgbClr>
              </a:outerShdw>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trendline>
            <c:spPr>
              <a:ln w="19050" cap="rnd">
                <a:solidFill>
                  <a:schemeClr val="accent1"/>
                </a:solidFill>
                <a:prstDash val="sysDash"/>
              </a:ln>
              <a:effectLst/>
            </c:spPr>
            <c:trendlineType val="linear"/>
            <c:dispRSqr val="0"/>
            <c:dispEq val="0"/>
          </c:trendline>
          <c:cat>
            <c:strRef>
              <c:f>'TENDENCIAS  HOSP'!$P$1:$AA$1</c:f>
              <c:strCache>
                <c:ptCount val="12"/>
                <c:pt idx="0">
                  <c:v>ENERO  </c:v>
                </c:pt>
                <c:pt idx="1">
                  <c:v>FEBRERO  </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'TENDENCIAS  HOSP'!$P$8:$AA$8</c:f>
              <c:numCache>
                <c:formatCode>0%</c:formatCode>
                <c:ptCount val="12"/>
                <c:pt idx="0">
                  <c:v>2.4630541871921183E-2</c:v>
                </c:pt>
                <c:pt idx="1">
                  <c:v>1.8957345971563982E-2</c:v>
                </c:pt>
                <c:pt idx="2">
                  <c:v>1.2195121951219513E-2</c:v>
                </c:pt>
                <c:pt idx="3">
                  <c:v>1.7937219730941704E-2</c:v>
                </c:pt>
                <c:pt idx="4">
                  <c:v>2.1367521367521368E-2</c:v>
                </c:pt>
                <c:pt idx="5">
                  <c:v>4.4052863436123352E-3</c:v>
                </c:pt>
                <c:pt idx="6">
                  <c:v>3.4782608695652174E-2</c:v>
                </c:pt>
                <c:pt idx="7">
                  <c:v>0</c:v>
                </c:pt>
                <c:pt idx="8">
                  <c:v>0</c:v>
                </c:pt>
                <c:pt idx="9">
                  <c:v>0</c:v>
                </c:pt>
                <c:pt idx="10">
                  <c:v>0</c:v>
                </c:pt>
                <c:pt idx="11">
                  <c:v>0</c:v>
                </c:pt>
              </c:numCache>
            </c:numRef>
          </c:val>
          <c:smooth val="0"/>
        </c:ser>
        <c:dLbls>
          <c:dLblPos val="t"/>
          <c:showLegendKey val="0"/>
          <c:showVal val="1"/>
          <c:showCatName val="0"/>
          <c:showSerName val="0"/>
          <c:showPercent val="0"/>
          <c:showBubbleSize val="0"/>
        </c:dLbls>
        <c:smooth val="0"/>
        <c:axId val="354677936"/>
        <c:axId val="354675192"/>
      </c:lineChart>
      <c:catAx>
        <c:axId val="354677936"/>
        <c:scaling>
          <c:orientation val="minMax"/>
        </c:scaling>
        <c:delete val="0"/>
        <c:axPos val="b"/>
        <c:numFmt formatCode="General" sourceLinked="1"/>
        <c:majorTickMark val="out"/>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CO"/>
          </a:p>
        </c:txPr>
        <c:crossAx val="354675192"/>
        <c:crosses val="autoZero"/>
        <c:auto val="1"/>
        <c:lblAlgn val="ctr"/>
        <c:lblOffset val="100"/>
        <c:noMultiLvlLbl val="0"/>
      </c:catAx>
      <c:valAx>
        <c:axId val="354675192"/>
        <c:scaling>
          <c:orientation val="minMax"/>
        </c:scaling>
        <c:delete val="0"/>
        <c:axPos val="l"/>
        <c:majorGridlines>
          <c:spPr>
            <a:ln w="9525" cap="flat" cmpd="sng" algn="ctr">
              <a:solidFill>
                <a:schemeClr val="tx2">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CO"/>
          </a:p>
        </c:txPr>
        <c:crossAx val="35467793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2">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en-US"/>
              <a:t>%INFECCIONES</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es-CO"/>
        </a:p>
      </c:txPr>
    </c:title>
    <c:autoTitleDeleted val="0"/>
    <c:plotArea>
      <c:layout/>
      <c:lineChart>
        <c:grouping val="standard"/>
        <c:varyColors val="0"/>
        <c:ser>
          <c:idx val="0"/>
          <c:order val="0"/>
          <c:spPr>
            <a:ln w="31750" cap="rnd">
              <a:solidFill>
                <a:schemeClr val="accent1"/>
              </a:solidFill>
              <a:round/>
            </a:ln>
            <a:effectLst>
              <a:outerShdw blurRad="40000" dist="23000" dir="5400000" rotWithShape="0">
                <a:srgbClr val="000000">
                  <a:alpha val="35000"/>
                </a:srgbClr>
              </a:outerShdw>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trendline>
            <c:spPr>
              <a:ln w="19050" cap="rnd">
                <a:solidFill>
                  <a:schemeClr val="accent1"/>
                </a:solidFill>
                <a:prstDash val="sysDash"/>
              </a:ln>
              <a:effectLst/>
            </c:spPr>
            <c:trendlineType val="linear"/>
            <c:dispRSqr val="0"/>
            <c:dispEq val="0"/>
          </c:trendline>
          <c:cat>
            <c:strRef>
              <c:f>'TENDENCIAS  HOSP'!$P$1:$AA$1</c:f>
              <c:strCache>
                <c:ptCount val="12"/>
                <c:pt idx="0">
                  <c:v>ENERO  </c:v>
                </c:pt>
                <c:pt idx="1">
                  <c:v>FEBRERO  </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'TENDENCIAS  HOSP'!$P$9:$AA$9</c:f>
              <c:numCache>
                <c:formatCode>0%</c:formatCode>
                <c:ptCount val="12"/>
                <c:pt idx="0">
                  <c:v>0</c:v>
                </c:pt>
                <c:pt idx="1">
                  <c:v>4.7393364928909956E-3</c:v>
                </c:pt>
                <c:pt idx="2">
                  <c:v>0</c:v>
                </c:pt>
                <c:pt idx="3">
                  <c:v>4.4843049327354259E-3</c:v>
                </c:pt>
                <c:pt idx="4">
                  <c:v>2.1367521367521368E-2</c:v>
                </c:pt>
                <c:pt idx="5">
                  <c:v>4.4052863436123352E-3</c:v>
                </c:pt>
                <c:pt idx="6">
                  <c:v>1.3043478260869565E-2</c:v>
                </c:pt>
                <c:pt idx="7">
                  <c:v>0</c:v>
                </c:pt>
                <c:pt idx="8">
                  <c:v>0</c:v>
                </c:pt>
                <c:pt idx="9">
                  <c:v>0</c:v>
                </c:pt>
                <c:pt idx="10">
                  <c:v>0</c:v>
                </c:pt>
                <c:pt idx="11">
                  <c:v>0</c:v>
                </c:pt>
              </c:numCache>
            </c:numRef>
          </c:val>
          <c:smooth val="0"/>
        </c:ser>
        <c:dLbls>
          <c:dLblPos val="t"/>
          <c:showLegendKey val="0"/>
          <c:showVal val="1"/>
          <c:showCatName val="0"/>
          <c:showSerName val="0"/>
          <c:showPercent val="0"/>
          <c:showBubbleSize val="0"/>
        </c:dLbls>
        <c:smooth val="0"/>
        <c:axId val="354679504"/>
        <c:axId val="357204120"/>
      </c:lineChart>
      <c:catAx>
        <c:axId val="354679504"/>
        <c:scaling>
          <c:orientation val="minMax"/>
        </c:scaling>
        <c:delete val="0"/>
        <c:axPos val="b"/>
        <c:numFmt formatCode="General" sourceLinked="1"/>
        <c:majorTickMark val="out"/>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CO"/>
          </a:p>
        </c:txPr>
        <c:crossAx val="357204120"/>
        <c:crosses val="autoZero"/>
        <c:auto val="1"/>
        <c:lblAlgn val="ctr"/>
        <c:lblOffset val="100"/>
        <c:noMultiLvlLbl val="0"/>
      </c:catAx>
      <c:valAx>
        <c:axId val="357204120"/>
        <c:scaling>
          <c:orientation val="minMax"/>
        </c:scaling>
        <c:delete val="0"/>
        <c:axPos val="l"/>
        <c:majorGridlines>
          <c:spPr>
            <a:ln w="9525" cap="flat" cmpd="sng" algn="ctr">
              <a:solidFill>
                <a:schemeClr val="tx2">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CO"/>
          </a:p>
        </c:txPr>
        <c:crossAx val="35467950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2">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en-US"/>
              <a:t>% MORTALIDAD</a:t>
            </a:r>
          </a:p>
        </c:rich>
      </c:tx>
      <c:layout>
        <c:manualLayout>
          <c:xMode val="edge"/>
          <c:yMode val="edge"/>
          <c:x val="0.35636078431372553"/>
          <c:y val="3.9298254299931883E-2"/>
        </c:manualLayout>
      </c:layout>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es-CO"/>
        </a:p>
      </c:txPr>
    </c:title>
    <c:autoTitleDeleted val="0"/>
    <c:plotArea>
      <c:layout/>
      <c:lineChart>
        <c:grouping val="standard"/>
        <c:varyColors val="0"/>
        <c:ser>
          <c:idx val="0"/>
          <c:order val="0"/>
          <c:spPr>
            <a:ln w="31750" cap="rnd">
              <a:solidFill>
                <a:schemeClr val="accent1"/>
              </a:solidFill>
              <a:round/>
            </a:ln>
            <a:effectLst>
              <a:outerShdw blurRad="40000" dist="23000" dir="5400000" rotWithShape="0">
                <a:srgbClr val="000000">
                  <a:alpha val="35000"/>
                </a:srgbClr>
              </a:outerShdw>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trendline>
            <c:spPr>
              <a:ln w="19050" cap="rnd">
                <a:solidFill>
                  <a:schemeClr val="accent1"/>
                </a:solidFill>
                <a:prstDash val="sysDash"/>
              </a:ln>
              <a:effectLst/>
            </c:spPr>
            <c:trendlineType val="linear"/>
            <c:dispRSqr val="0"/>
            <c:dispEq val="0"/>
          </c:trendline>
          <c:cat>
            <c:strRef>
              <c:f>'TENDENCIAS  HOSP'!$P$1:$AA$1</c:f>
              <c:strCache>
                <c:ptCount val="12"/>
                <c:pt idx="0">
                  <c:v>ENERO  </c:v>
                </c:pt>
                <c:pt idx="1">
                  <c:v>FEBRERO  </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'TENDENCIAS  HOSP'!$P$10:$AA$10</c:f>
              <c:numCache>
                <c:formatCode>0</c:formatCode>
                <c:ptCount val="12"/>
                <c:pt idx="0">
                  <c:v>13.274336283185841</c:v>
                </c:pt>
                <c:pt idx="1">
                  <c:v>9.4786729857819907</c:v>
                </c:pt>
                <c:pt idx="2">
                  <c:v>4.0650406504065044</c:v>
                </c:pt>
                <c:pt idx="3">
                  <c:v>4.4843049327354256</c:v>
                </c:pt>
                <c:pt idx="4">
                  <c:v>0</c:v>
                </c:pt>
                <c:pt idx="5">
                  <c:v>0</c:v>
                </c:pt>
                <c:pt idx="6">
                  <c:v>13.043478260869565</c:v>
                </c:pt>
                <c:pt idx="7">
                  <c:v>0</c:v>
                </c:pt>
                <c:pt idx="8">
                  <c:v>0</c:v>
                </c:pt>
                <c:pt idx="9">
                  <c:v>0</c:v>
                </c:pt>
                <c:pt idx="10">
                  <c:v>0</c:v>
                </c:pt>
                <c:pt idx="11">
                  <c:v>0</c:v>
                </c:pt>
              </c:numCache>
            </c:numRef>
          </c:val>
          <c:smooth val="0"/>
        </c:ser>
        <c:dLbls>
          <c:dLblPos val="t"/>
          <c:showLegendKey val="0"/>
          <c:showVal val="1"/>
          <c:showCatName val="0"/>
          <c:showSerName val="0"/>
          <c:showPercent val="0"/>
          <c:showBubbleSize val="0"/>
        </c:dLbls>
        <c:smooth val="0"/>
        <c:axId val="350374224"/>
        <c:axId val="350374616"/>
      </c:lineChart>
      <c:catAx>
        <c:axId val="350374224"/>
        <c:scaling>
          <c:orientation val="minMax"/>
        </c:scaling>
        <c:delete val="0"/>
        <c:axPos val="b"/>
        <c:numFmt formatCode="General" sourceLinked="1"/>
        <c:majorTickMark val="out"/>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CO"/>
          </a:p>
        </c:txPr>
        <c:crossAx val="350374616"/>
        <c:crosses val="autoZero"/>
        <c:auto val="1"/>
        <c:lblAlgn val="ctr"/>
        <c:lblOffset val="100"/>
        <c:noMultiLvlLbl val="0"/>
      </c:catAx>
      <c:valAx>
        <c:axId val="350374616"/>
        <c:scaling>
          <c:orientation val="minMax"/>
        </c:scaling>
        <c:delete val="0"/>
        <c:axPos val="l"/>
        <c:majorGridlines>
          <c:spPr>
            <a:ln w="9525" cap="flat" cmpd="sng" algn="ctr">
              <a:solidFill>
                <a:schemeClr val="tx2">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CO"/>
          </a:p>
        </c:txPr>
        <c:crossAx val="35037422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2">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es-CO"/>
              <a:t>HORAS  DE VISITA</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es-CO"/>
        </a:p>
      </c:txPr>
    </c:title>
    <c:autoTitleDeleted val="0"/>
    <c:plotArea>
      <c:layout/>
      <c:lineChart>
        <c:grouping val="standard"/>
        <c:varyColors val="0"/>
        <c:ser>
          <c:idx val="0"/>
          <c:order val="0"/>
          <c:spPr>
            <a:ln w="31750" cap="rnd">
              <a:solidFill>
                <a:schemeClr val="accent1"/>
              </a:solidFill>
              <a:round/>
            </a:ln>
            <a:effectLst>
              <a:outerShdw blurRad="40000" dist="23000" dir="5400000" rotWithShape="0">
                <a:srgbClr val="000000">
                  <a:alpha val="35000"/>
                </a:srgbClr>
              </a:outerShdw>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trendline>
            <c:spPr>
              <a:ln w="19050" cap="rnd">
                <a:solidFill>
                  <a:schemeClr val="accent1"/>
                </a:solidFill>
                <a:prstDash val="sysDash"/>
              </a:ln>
              <a:effectLst/>
            </c:spPr>
            <c:trendlineType val="linear"/>
            <c:dispRSqr val="0"/>
            <c:dispEq val="0"/>
          </c:trendline>
          <c:cat>
            <c:strRef>
              <c:f>'TENDENCIAS  HOSP'!$B$1:$M$1</c:f>
              <c:strCache>
                <c:ptCount val="12"/>
                <c:pt idx="0">
                  <c:v>ENERO  </c:v>
                </c:pt>
                <c:pt idx="1">
                  <c:v>FEBRERO  </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'TENDENCIAS  HOSP'!$B$2:$M$2</c:f>
              <c:numCache>
                <c:formatCode>0%</c:formatCode>
                <c:ptCount val="12"/>
                <c:pt idx="0">
                  <c:v>0.9821428571428571</c:v>
                </c:pt>
                <c:pt idx="1">
                  <c:v>1</c:v>
                </c:pt>
                <c:pt idx="2">
                  <c:v>1</c:v>
                </c:pt>
                <c:pt idx="3">
                  <c:v>1</c:v>
                </c:pt>
                <c:pt idx="4">
                  <c:v>1</c:v>
                </c:pt>
                <c:pt idx="5">
                  <c:v>0.99</c:v>
                </c:pt>
                <c:pt idx="6">
                  <c:v>0.97</c:v>
                </c:pt>
              </c:numCache>
            </c:numRef>
          </c:val>
          <c:smooth val="0"/>
        </c:ser>
        <c:dLbls>
          <c:dLblPos val="t"/>
          <c:showLegendKey val="0"/>
          <c:showVal val="1"/>
          <c:showCatName val="0"/>
          <c:showSerName val="0"/>
          <c:showPercent val="0"/>
          <c:showBubbleSize val="0"/>
        </c:dLbls>
        <c:smooth val="0"/>
        <c:axId val="350375400"/>
        <c:axId val="350375792"/>
      </c:lineChart>
      <c:catAx>
        <c:axId val="350375400"/>
        <c:scaling>
          <c:orientation val="minMax"/>
        </c:scaling>
        <c:delete val="0"/>
        <c:axPos val="b"/>
        <c:numFmt formatCode="General" sourceLinked="1"/>
        <c:majorTickMark val="out"/>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CO"/>
          </a:p>
        </c:txPr>
        <c:crossAx val="350375792"/>
        <c:crosses val="autoZero"/>
        <c:auto val="1"/>
        <c:lblAlgn val="ctr"/>
        <c:lblOffset val="100"/>
        <c:noMultiLvlLbl val="0"/>
      </c:catAx>
      <c:valAx>
        <c:axId val="350375792"/>
        <c:scaling>
          <c:orientation val="minMax"/>
        </c:scaling>
        <c:delete val="0"/>
        <c:axPos val="l"/>
        <c:majorGridlines>
          <c:spPr>
            <a:ln w="9525" cap="flat" cmpd="sng" algn="ctr">
              <a:solidFill>
                <a:schemeClr val="tx2">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CO"/>
          </a:p>
        </c:txPr>
        <c:crossAx val="3503754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2">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es-CO"/>
              <a:t>VERACIDAD  DE LA INFORMACIÓN</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es-CO"/>
        </a:p>
      </c:txPr>
    </c:title>
    <c:autoTitleDeleted val="0"/>
    <c:plotArea>
      <c:layout/>
      <c:lineChart>
        <c:grouping val="standard"/>
        <c:varyColors val="0"/>
        <c:ser>
          <c:idx val="0"/>
          <c:order val="0"/>
          <c:spPr>
            <a:ln w="31750" cap="rnd">
              <a:solidFill>
                <a:schemeClr val="accent1"/>
              </a:solidFill>
              <a:round/>
            </a:ln>
            <a:effectLst>
              <a:outerShdw blurRad="40000" dist="23000" dir="5400000" rotWithShape="0">
                <a:srgbClr val="000000">
                  <a:alpha val="35000"/>
                </a:srgbClr>
              </a:outerShdw>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trendline>
            <c:spPr>
              <a:ln w="19050" cap="rnd">
                <a:solidFill>
                  <a:schemeClr val="accent1"/>
                </a:solidFill>
                <a:prstDash val="sysDash"/>
              </a:ln>
              <a:effectLst/>
            </c:spPr>
            <c:trendlineType val="linear"/>
            <c:dispRSqr val="0"/>
            <c:dispEq val="0"/>
          </c:trendline>
          <c:cat>
            <c:strRef>
              <c:f>'TENDENCIAS  HOSP'!$B$1:$M$1</c:f>
              <c:strCache>
                <c:ptCount val="12"/>
                <c:pt idx="0">
                  <c:v>ENERO  </c:v>
                </c:pt>
                <c:pt idx="1">
                  <c:v>FEBRERO  </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'TENDENCIAS  HOSP'!$B$3:$M$3</c:f>
              <c:numCache>
                <c:formatCode>0%</c:formatCode>
                <c:ptCount val="12"/>
                <c:pt idx="0">
                  <c:v>1</c:v>
                </c:pt>
                <c:pt idx="1">
                  <c:v>1</c:v>
                </c:pt>
                <c:pt idx="2">
                  <c:v>1</c:v>
                </c:pt>
                <c:pt idx="3">
                  <c:v>0.98</c:v>
                </c:pt>
                <c:pt idx="4">
                  <c:v>1</c:v>
                </c:pt>
                <c:pt idx="5">
                  <c:v>0.96</c:v>
                </c:pt>
                <c:pt idx="6">
                  <c:v>1</c:v>
                </c:pt>
              </c:numCache>
            </c:numRef>
          </c:val>
          <c:smooth val="0"/>
        </c:ser>
        <c:dLbls>
          <c:dLblPos val="t"/>
          <c:showLegendKey val="0"/>
          <c:showVal val="1"/>
          <c:showCatName val="0"/>
          <c:showSerName val="0"/>
          <c:showPercent val="0"/>
          <c:showBubbleSize val="0"/>
        </c:dLbls>
        <c:smooth val="0"/>
        <c:axId val="354672840"/>
        <c:axId val="354679896"/>
      </c:lineChart>
      <c:catAx>
        <c:axId val="354672840"/>
        <c:scaling>
          <c:orientation val="minMax"/>
        </c:scaling>
        <c:delete val="0"/>
        <c:axPos val="b"/>
        <c:numFmt formatCode="General" sourceLinked="1"/>
        <c:majorTickMark val="out"/>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CO"/>
          </a:p>
        </c:txPr>
        <c:crossAx val="354679896"/>
        <c:crosses val="autoZero"/>
        <c:auto val="1"/>
        <c:lblAlgn val="ctr"/>
        <c:lblOffset val="100"/>
        <c:noMultiLvlLbl val="0"/>
      </c:catAx>
      <c:valAx>
        <c:axId val="354679896"/>
        <c:scaling>
          <c:orientation val="minMax"/>
        </c:scaling>
        <c:delete val="0"/>
        <c:axPos val="l"/>
        <c:majorGridlines>
          <c:spPr>
            <a:ln w="9525" cap="flat" cmpd="sng" algn="ctr">
              <a:solidFill>
                <a:schemeClr val="tx2">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CO"/>
          </a:p>
        </c:txPr>
        <c:crossAx val="35467284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2">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es-CO"/>
              <a:t>VERACIDAD  DE LA INFORMACIÓN</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es-CO"/>
        </a:p>
      </c:txPr>
    </c:title>
    <c:autoTitleDeleted val="0"/>
    <c:plotArea>
      <c:layout>
        <c:manualLayout>
          <c:layoutTarget val="inner"/>
          <c:xMode val="edge"/>
          <c:yMode val="edge"/>
          <c:x val="8.2008785113813779E-2"/>
          <c:y val="0.17953608166313101"/>
          <c:w val="0.87826363140977448"/>
          <c:h val="0.58166384624077516"/>
        </c:manualLayout>
      </c:layout>
      <c:lineChart>
        <c:grouping val="standard"/>
        <c:varyColors val="0"/>
        <c:ser>
          <c:idx val="0"/>
          <c:order val="0"/>
          <c:spPr>
            <a:ln w="31750" cap="rnd">
              <a:solidFill>
                <a:schemeClr val="accent1"/>
              </a:solidFill>
              <a:round/>
            </a:ln>
            <a:effectLst>
              <a:outerShdw blurRad="40000" dist="23000" dir="5400000" rotWithShape="0">
                <a:srgbClr val="000000">
                  <a:alpha val="35000"/>
                </a:srgbClr>
              </a:outerShdw>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trendline>
            <c:spPr>
              <a:ln w="19050" cap="rnd">
                <a:solidFill>
                  <a:schemeClr val="accent1"/>
                </a:solidFill>
                <a:prstDash val="sysDash"/>
              </a:ln>
              <a:effectLst/>
            </c:spPr>
            <c:trendlineType val="linear"/>
            <c:dispRSqr val="0"/>
            <c:dispEq val="0"/>
          </c:trendline>
          <c:cat>
            <c:strRef>
              <c:f>'TENDENCIAS  HOSP'!$B$1:$M$1</c:f>
              <c:strCache>
                <c:ptCount val="12"/>
                <c:pt idx="0">
                  <c:v>ENERO  </c:v>
                </c:pt>
                <c:pt idx="1">
                  <c:v>FEBRERO  </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'TENDENCIAS  HOSP'!$B$3:$M$3</c:f>
              <c:numCache>
                <c:formatCode>0%</c:formatCode>
                <c:ptCount val="12"/>
                <c:pt idx="0">
                  <c:v>1</c:v>
                </c:pt>
                <c:pt idx="1">
                  <c:v>1</c:v>
                </c:pt>
                <c:pt idx="2">
                  <c:v>1</c:v>
                </c:pt>
                <c:pt idx="3">
                  <c:v>0.98</c:v>
                </c:pt>
                <c:pt idx="4">
                  <c:v>1</c:v>
                </c:pt>
                <c:pt idx="5">
                  <c:v>0.96</c:v>
                </c:pt>
                <c:pt idx="6">
                  <c:v>1</c:v>
                </c:pt>
              </c:numCache>
            </c:numRef>
          </c:val>
          <c:smooth val="0"/>
        </c:ser>
        <c:dLbls>
          <c:dLblPos val="t"/>
          <c:showLegendKey val="0"/>
          <c:showVal val="1"/>
          <c:showCatName val="0"/>
          <c:showSerName val="0"/>
          <c:showPercent val="0"/>
          <c:showBubbleSize val="0"/>
        </c:dLbls>
        <c:smooth val="0"/>
        <c:axId val="350376968"/>
        <c:axId val="350377360"/>
      </c:lineChart>
      <c:catAx>
        <c:axId val="350376968"/>
        <c:scaling>
          <c:orientation val="minMax"/>
        </c:scaling>
        <c:delete val="0"/>
        <c:axPos val="b"/>
        <c:numFmt formatCode="General" sourceLinked="1"/>
        <c:majorTickMark val="out"/>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CO"/>
          </a:p>
        </c:txPr>
        <c:crossAx val="350377360"/>
        <c:crosses val="autoZero"/>
        <c:auto val="1"/>
        <c:lblAlgn val="ctr"/>
        <c:lblOffset val="100"/>
        <c:noMultiLvlLbl val="0"/>
      </c:catAx>
      <c:valAx>
        <c:axId val="350377360"/>
        <c:scaling>
          <c:orientation val="minMax"/>
        </c:scaling>
        <c:delete val="0"/>
        <c:axPos val="l"/>
        <c:majorGridlines>
          <c:spPr>
            <a:ln w="9525" cap="flat" cmpd="sng" algn="ctr">
              <a:solidFill>
                <a:schemeClr val="tx2">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CO"/>
          </a:p>
        </c:txPr>
        <c:crossAx val="35037696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2">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es-CO"/>
              <a:t>INFORMACIÓN X MED  Y ENFERM</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es-CO"/>
        </a:p>
      </c:txPr>
    </c:title>
    <c:autoTitleDeleted val="0"/>
    <c:plotArea>
      <c:layout/>
      <c:lineChart>
        <c:grouping val="standard"/>
        <c:varyColors val="0"/>
        <c:ser>
          <c:idx val="0"/>
          <c:order val="0"/>
          <c:spPr>
            <a:ln w="31750" cap="rnd">
              <a:solidFill>
                <a:schemeClr val="accent1"/>
              </a:solidFill>
              <a:round/>
            </a:ln>
            <a:effectLst>
              <a:outerShdw blurRad="40000" dist="23000" dir="5400000" rotWithShape="0">
                <a:srgbClr val="000000">
                  <a:alpha val="35000"/>
                </a:srgbClr>
              </a:outerShdw>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trendline>
            <c:spPr>
              <a:ln w="19050" cap="rnd">
                <a:solidFill>
                  <a:schemeClr val="accent1"/>
                </a:solidFill>
                <a:prstDash val="sysDash"/>
              </a:ln>
              <a:effectLst/>
            </c:spPr>
            <c:trendlineType val="linear"/>
            <c:dispRSqr val="0"/>
            <c:dispEq val="0"/>
          </c:trendline>
          <c:cat>
            <c:strRef>
              <c:f>'TENDENCIAS  HOSP'!$B$1:$M$1</c:f>
              <c:strCache>
                <c:ptCount val="12"/>
                <c:pt idx="0">
                  <c:v>ENERO  </c:v>
                </c:pt>
                <c:pt idx="1">
                  <c:v>FEBRERO  </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'TENDENCIAS  HOSP'!$B$4:$M$4</c:f>
              <c:numCache>
                <c:formatCode>0%</c:formatCode>
                <c:ptCount val="12"/>
                <c:pt idx="0">
                  <c:v>1</c:v>
                </c:pt>
                <c:pt idx="1">
                  <c:v>1</c:v>
                </c:pt>
                <c:pt idx="2">
                  <c:v>1</c:v>
                </c:pt>
                <c:pt idx="3">
                  <c:v>1</c:v>
                </c:pt>
                <c:pt idx="4">
                  <c:v>1</c:v>
                </c:pt>
                <c:pt idx="5">
                  <c:v>0.99</c:v>
                </c:pt>
                <c:pt idx="6">
                  <c:v>0.99</c:v>
                </c:pt>
              </c:numCache>
            </c:numRef>
          </c:val>
          <c:smooth val="0"/>
        </c:ser>
        <c:dLbls>
          <c:dLblPos val="t"/>
          <c:showLegendKey val="0"/>
          <c:showVal val="1"/>
          <c:showCatName val="0"/>
          <c:showSerName val="0"/>
          <c:showPercent val="0"/>
          <c:showBubbleSize val="0"/>
        </c:dLbls>
        <c:smooth val="0"/>
        <c:axId val="319006192"/>
        <c:axId val="319006584"/>
      </c:lineChart>
      <c:catAx>
        <c:axId val="319006192"/>
        <c:scaling>
          <c:orientation val="minMax"/>
        </c:scaling>
        <c:delete val="0"/>
        <c:axPos val="b"/>
        <c:numFmt formatCode="General" sourceLinked="1"/>
        <c:majorTickMark val="out"/>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CO"/>
          </a:p>
        </c:txPr>
        <c:crossAx val="319006584"/>
        <c:crosses val="autoZero"/>
        <c:auto val="1"/>
        <c:lblAlgn val="ctr"/>
        <c:lblOffset val="100"/>
        <c:noMultiLvlLbl val="0"/>
      </c:catAx>
      <c:valAx>
        <c:axId val="319006584"/>
        <c:scaling>
          <c:orientation val="minMax"/>
        </c:scaling>
        <c:delete val="0"/>
        <c:axPos val="l"/>
        <c:majorGridlines>
          <c:spPr>
            <a:ln w="9525" cap="flat" cmpd="sng" algn="ctr">
              <a:solidFill>
                <a:schemeClr val="tx2">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CO"/>
          </a:p>
        </c:txPr>
        <c:crossAx val="31900619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2">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es-CO"/>
              <a:t>AMABILIDA DDEL GRUPO DE APOYO</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es-CO"/>
        </a:p>
      </c:txPr>
    </c:title>
    <c:autoTitleDeleted val="0"/>
    <c:plotArea>
      <c:layout/>
      <c:lineChart>
        <c:grouping val="standard"/>
        <c:varyColors val="0"/>
        <c:ser>
          <c:idx val="0"/>
          <c:order val="0"/>
          <c:spPr>
            <a:ln w="31750" cap="rnd">
              <a:solidFill>
                <a:schemeClr val="accent1"/>
              </a:solidFill>
              <a:round/>
            </a:ln>
            <a:effectLst>
              <a:outerShdw blurRad="40000" dist="23000" dir="5400000" rotWithShape="0">
                <a:srgbClr val="000000">
                  <a:alpha val="35000"/>
                </a:srgbClr>
              </a:outerShdw>
            </a:effectLst>
          </c:spPr>
          <c:marker>
            <c:symbol val="none"/>
          </c:marker>
          <c:trendline>
            <c:spPr>
              <a:ln w="19050" cap="rnd">
                <a:solidFill>
                  <a:schemeClr val="accent1"/>
                </a:solidFill>
                <a:prstDash val="sysDash"/>
              </a:ln>
              <a:effectLst/>
            </c:spPr>
            <c:trendlineType val="linear"/>
            <c:dispRSqr val="0"/>
            <c:dispEq val="0"/>
          </c:trendline>
          <c:cat>
            <c:strRef>
              <c:f>'TENDENCIAS  HOSP'!$B$1:$M$1</c:f>
              <c:strCache>
                <c:ptCount val="12"/>
                <c:pt idx="0">
                  <c:v>ENERO  </c:v>
                </c:pt>
                <c:pt idx="1">
                  <c:v>FEBRERO  </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'TENDENCIAS  HOSP'!$B$5:$M$5</c:f>
              <c:numCache>
                <c:formatCode>0%</c:formatCode>
                <c:ptCount val="12"/>
                <c:pt idx="0">
                  <c:v>1</c:v>
                </c:pt>
                <c:pt idx="1">
                  <c:v>1</c:v>
                </c:pt>
                <c:pt idx="2">
                  <c:v>1</c:v>
                </c:pt>
                <c:pt idx="3">
                  <c:v>1</c:v>
                </c:pt>
                <c:pt idx="4">
                  <c:v>1</c:v>
                </c:pt>
                <c:pt idx="5">
                  <c:v>0.98</c:v>
                </c:pt>
                <c:pt idx="6">
                  <c:v>0.99</c:v>
                </c:pt>
              </c:numCache>
            </c:numRef>
          </c:val>
          <c:smooth val="0"/>
        </c:ser>
        <c:dLbls>
          <c:showLegendKey val="0"/>
          <c:showVal val="0"/>
          <c:showCatName val="0"/>
          <c:showSerName val="0"/>
          <c:showPercent val="0"/>
          <c:showBubbleSize val="0"/>
        </c:dLbls>
        <c:smooth val="0"/>
        <c:axId val="319007368"/>
        <c:axId val="319007760"/>
      </c:lineChart>
      <c:catAx>
        <c:axId val="319007368"/>
        <c:scaling>
          <c:orientation val="minMax"/>
        </c:scaling>
        <c:delete val="0"/>
        <c:axPos val="b"/>
        <c:numFmt formatCode="General" sourceLinked="1"/>
        <c:majorTickMark val="out"/>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CO"/>
          </a:p>
        </c:txPr>
        <c:crossAx val="319007760"/>
        <c:crosses val="autoZero"/>
        <c:auto val="1"/>
        <c:lblAlgn val="ctr"/>
        <c:lblOffset val="100"/>
        <c:noMultiLvlLbl val="0"/>
      </c:catAx>
      <c:valAx>
        <c:axId val="319007760"/>
        <c:scaling>
          <c:orientation val="minMax"/>
        </c:scaling>
        <c:delete val="0"/>
        <c:axPos val="l"/>
        <c:majorGridlines>
          <c:spPr>
            <a:ln w="9525" cap="flat" cmpd="sng" algn="ctr">
              <a:solidFill>
                <a:schemeClr val="tx2">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CO"/>
          </a:p>
        </c:txPr>
        <c:crossAx val="31900736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2">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es-CO"/>
              <a:t>TRATO MEDICO</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es-CO"/>
        </a:p>
      </c:txPr>
    </c:title>
    <c:autoTitleDeleted val="0"/>
    <c:plotArea>
      <c:layout/>
      <c:lineChart>
        <c:grouping val="standard"/>
        <c:varyColors val="0"/>
        <c:ser>
          <c:idx val="0"/>
          <c:order val="0"/>
          <c:spPr>
            <a:ln w="31750" cap="rnd">
              <a:solidFill>
                <a:schemeClr val="accent1"/>
              </a:solidFill>
              <a:round/>
            </a:ln>
            <a:effectLst>
              <a:outerShdw blurRad="40000" dist="23000" dir="5400000" rotWithShape="0">
                <a:srgbClr val="000000">
                  <a:alpha val="35000"/>
                </a:srgbClr>
              </a:outerShdw>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trendline>
            <c:spPr>
              <a:ln w="19050" cap="rnd">
                <a:solidFill>
                  <a:schemeClr val="accent1"/>
                </a:solidFill>
                <a:prstDash val="sysDash"/>
              </a:ln>
              <a:effectLst/>
            </c:spPr>
            <c:trendlineType val="linear"/>
            <c:dispRSqr val="0"/>
            <c:dispEq val="0"/>
          </c:trendline>
          <c:cat>
            <c:strRef>
              <c:f>'TENDENCIAS  HOSP'!$B$1:$M$1</c:f>
              <c:strCache>
                <c:ptCount val="12"/>
                <c:pt idx="0">
                  <c:v>ENERO  </c:v>
                </c:pt>
                <c:pt idx="1">
                  <c:v>FEBRERO  </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'TENDENCIAS  HOSP'!$B$6:$M$6</c:f>
              <c:numCache>
                <c:formatCode>0%</c:formatCode>
                <c:ptCount val="12"/>
                <c:pt idx="0">
                  <c:v>1</c:v>
                </c:pt>
                <c:pt idx="1">
                  <c:v>1</c:v>
                </c:pt>
                <c:pt idx="2">
                  <c:v>1</c:v>
                </c:pt>
                <c:pt idx="3">
                  <c:v>1</c:v>
                </c:pt>
                <c:pt idx="4">
                  <c:v>1</c:v>
                </c:pt>
                <c:pt idx="5">
                  <c:v>1</c:v>
                </c:pt>
                <c:pt idx="6">
                  <c:v>1</c:v>
                </c:pt>
              </c:numCache>
            </c:numRef>
          </c:val>
          <c:smooth val="0"/>
        </c:ser>
        <c:dLbls>
          <c:dLblPos val="t"/>
          <c:showLegendKey val="0"/>
          <c:showVal val="1"/>
          <c:showCatName val="0"/>
          <c:showSerName val="0"/>
          <c:showPercent val="0"/>
          <c:showBubbleSize val="0"/>
        </c:dLbls>
        <c:smooth val="0"/>
        <c:axId val="319008544"/>
        <c:axId val="319008936"/>
      </c:lineChart>
      <c:catAx>
        <c:axId val="319008544"/>
        <c:scaling>
          <c:orientation val="minMax"/>
        </c:scaling>
        <c:delete val="0"/>
        <c:axPos val="b"/>
        <c:numFmt formatCode="General" sourceLinked="1"/>
        <c:majorTickMark val="out"/>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CO"/>
          </a:p>
        </c:txPr>
        <c:crossAx val="319008936"/>
        <c:crosses val="autoZero"/>
        <c:auto val="1"/>
        <c:lblAlgn val="ctr"/>
        <c:lblOffset val="100"/>
        <c:noMultiLvlLbl val="0"/>
      </c:catAx>
      <c:valAx>
        <c:axId val="319008936"/>
        <c:scaling>
          <c:orientation val="minMax"/>
        </c:scaling>
        <c:delete val="0"/>
        <c:axPos val="l"/>
        <c:majorGridlines>
          <c:spPr>
            <a:ln w="9525" cap="flat" cmpd="sng" algn="ctr">
              <a:solidFill>
                <a:schemeClr val="tx2">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CO"/>
          </a:p>
        </c:txPr>
        <c:crossAx val="31900854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2">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en-US"/>
              <a:t>ALIMENTACIÓN</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es-CO"/>
        </a:p>
      </c:txPr>
    </c:title>
    <c:autoTitleDeleted val="0"/>
    <c:plotArea>
      <c:layout/>
      <c:lineChart>
        <c:grouping val="standard"/>
        <c:varyColors val="0"/>
        <c:ser>
          <c:idx val="0"/>
          <c:order val="0"/>
          <c:spPr>
            <a:ln w="31750" cap="rnd">
              <a:solidFill>
                <a:schemeClr val="accent1"/>
              </a:solidFill>
              <a:round/>
            </a:ln>
            <a:effectLst>
              <a:outerShdw blurRad="40000" dist="23000" dir="5400000" rotWithShape="0">
                <a:srgbClr val="000000">
                  <a:alpha val="35000"/>
                </a:srgbClr>
              </a:outerShdw>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trendline>
            <c:spPr>
              <a:ln w="19050" cap="rnd">
                <a:solidFill>
                  <a:schemeClr val="accent1"/>
                </a:solidFill>
                <a:prstDash val="sysDash"/>
              </a:ln>
              <a:effectLst/>
            </c:spPr>
            <c:trendlineType val="linear"/>
            <c:dispRSqr val="0"/>
            <c:dispEq val="0"/>
          </c:trendline>
          <c:cat>
            <c:strRef>
              <c:f>'TENDENCIAS  HOSP'!$B$1:$M$1</c:f>
              <c:strCache>
                <c:ptCount val="12"/>
                <c:pt idx="0">
                  <c:v>ENERO  </c:v>
                </c:pt>
                <c:pt idx="1">
                  <c:v>FEBRERO  </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'TENDENCIAS  HOSP'!$B$7:$M$7</c:f>
              <c:numCache>
                <c:formatCode>0%</c:formatCode>
                <c:ptCount val="12"/>
                <c:pt idx="0">
                  <c:v>0.9821428571428571</c:v>
                </c:pt>
                <c:pt idx="1">
                  <c:v>1</c:v>
                </c:pt>
                <c:pt idx="2">
                  <c:v>0.97</c:v>
                </c:pt>
                <c:pt idx="3">
                  <c:v>1</c:v>
                </c:pt>
                <c:pt idx="4">
                  <c:v>0.98</c:v>
                </c:pt>
                <c:pt idx="5">
                  <c:v>0.99</c:v>
                </c:pt>
                <c:pt idx="6">
                  <c:v>0.98</c:v>
                </c:pt>
              </c:numCache>
            </c:numRef>
          </c:val>
          <c:smooth val="0"/>
        </c:ser>
        <c:dLbls>
          <c:dLblPos val="t"/>
          <c:showLegendKey val="0"/>
          <c:showVal val="1"/>
          <c:showCatName val="0"/>
          <c:showSerName val="0"/>
          <c:showPercent val="0"/>
          <c:showBubbleSize val="0"/>
        </c:dLbls>
        <c:smooth val="0"/>
        <c:axId val="319009720"/>
        <c:axId val="294755240"/>
      </c:lineChart>
      <c:catAx>
        <c:axId val="319009720"/>
        <c:scaling>
          <c:orientation val="minMax"/>
        </c:scaling>
        <c:delete val="0"/>
        <c:axPos val="b"/>
        <c:numFmt formatCode="General" sourceLinked="1"/>
        <c:majorTickMark val="out"/>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CO"/>
          </a:p>
        </c:txPr>
        <c:crossAx val="294755240"/>
        <c:crosses val="autoZero"/>
        <c:auto val="1"/>
        <c:lblAlgn val="ctr"/>
        <c:lblOffset val="100"/>
        <c:noMultiLvlLbl val="0"/>
      </c:catAx>
      <c:valAx>
        <c:axId val="294755240"/>
        <c:scaling>
          <c:orientation val="minMax"/>
        </c:scaling>
        <c:delete val="0"/>
        <c:axPos val="l"/>
        <c:majorGridlines>
          <c:spPr>
            <a:ln w="9525" cap="flat" cmpd="sng" algn="ctr">
              <a:solidFill>
                <a:schemeClr val="tx2">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CO"/>
          </a:p>
        </c:txPr>
        <c:crossAx val="31900972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2">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es-CO"/>
              <a:t>DERECHOS  Y DEBERES</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es-CO"/>
        </a:p>
      </c:txPr>
    </c:title>
    <c:autoTitleDeleted val="0"/>
    <c:plotArea>
      <c:layout/>
      <c:lineChart>
        <c:grouping val="standard"/>
        <c:varyColors val="0"/>
        <c:ser>
          <c:idx val="0"/>
          <c:order val="0"/>
          <c:spPr>
            <a:ln w="31750" cap="rnd">
              <a:solidFill>
                <a:schemeClr val="accent1"/>
              </a:solidFill>
              <a:round/>
            </a:ln>
            <a:effectLst>
              <a:outerShdw blurRad="40000" dist="23000" dir="5400000" rotWithShape="0">
                <a:srgbClr val="000000">
                  <a:alpha val="35000"/>
                </a:srgbClr>
              </a:outerShdw>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trendline>
            <c:spPr>
              <a:ln w="19050" cap="rnd">
                <a:solidFill>
                  <a:schemeClr val="accent1"/>
                </a:solidFill>
                <a:prstDash val="sysDash"/>
              </a:ln>
              <a:effectLst/>
            </c:spPr>
            <c:trendlineType val="linear"/>
            <c:dispRSqr val="0"/>
            <c:dispEq val="0"/>
          </c:trendline>
          <c:cat>
            <c:strRef>
              <c:f>'TENDENCIAS  HOSP'!$B$1:$M$1</c:f>
              <c:strCache>
                <c:ptCount val="12"/>
                <c:pt idx="0">
                  <c:v>ENERO  </c:v>
                </c:pt>
                <c:pt idx="1">
                  <c:v>FEBRERO  </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'TENDENCIAS  HOSP'!$B$8:$M$8</c:f>
              <c:numCache>
                <c:formatCode>0%</c:formatCode>
                <c:ptCount val="12"/>
                <c:pt idx="0">
                  <c:v>1</c:v>
                </c:pt>
                <c:pt idx="1">
                  <c:v>1</c:v>
                </c:pt>
                <c:pt idx="2">
                  <c:v>1</c:v>
                </c:pt>
                <c:pt idx="3">
                  <c:v>1</c:v>
                </c:pt>
                <c:pt idx="4">
                  <c:v>1</c:v>
                </c:pt>
                <c:pt idx="5">
                  <c:v>0.98</c:v>
                </c:pt>
                <c:pt idx="6">
                  <c:v>0.96</c:v>
                </c:pt>
              </c:numCache>
            </c:numRef>
          </c:val>
          <c:smooth val="0"/>
        </c:ser>
        <c:dLbls>
          <c:dLblPos val="t"/>
          <c:showLegendKey val="0"/>
          <c:showVal val="1"/>
          <c:showCatName val="0"/>
          <c:showSerName val="0"/>
          <c:showPercent val="0"/>
          <c:showBubbleSize val="0"/>
        </c:dLbls>
        <c:smooth val="0"/>
        <c:axId val="294756024"/>
        <c:axId val="294756416"/>
      </c:lineChart>
      <c:catAx>
        <c:axId val="294756024"/>
        <c:scaling>
          <c:orientation val="minMax"/>
        </c:scaling>
        <c:delete val="0"/>
        <c:axPos val="b"/>
        <c:numFmt formatCode="General" sourceLinked="1"/>
        <c:majorTickMark val="out"/>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CO"/>
          </a:p>
        </c:txPr>
        <c:crossAx val="294756416"/>
        <c:crosses val="autoZero"/>
        <c:auto val="1"/>
        <c:lblAlgn val="ctr"/>
        <c:lblOffset val="100"/>
        <c:noMultiLvlLbl val="0"/>
      </c:catAx>
      <c:valAx>
        <c:axId val="294756416"/>
        <c:scaling>
          <c:orientation val="minMax"/>
        </c:scaling>
        <c:delete val="0"/>
        <c:axPos val="l"/>
        <c:majorGridlines>
          <c:spPr>
            <a:ln w="9525" cap="flat" cmpd="sng" algn="ctr">
              <a:solidFill>
                <a:schemeClr val="tx2">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CO"/>
          </a:p>
        </c:txPr>
        <c:crossAx val="29475602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2">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en-US"/>
              <a:t>SEGURIDAD DEL PACIENTE</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es-CO"/>
        </a:p>
      </c:txPr>
    </c:title>
    <c:autoTitleDeleted val="0"/>
    <c:plotArea>
      <c:layout/>
      <c:lineChart>
        <c:grouping val="standard"/>
        <c:varyColors val="0"/>
        <c:ser>
          <c:idx val="0"/>
          <c:order val="0"/>
          <c:spPr>
            <a:ln w="31750" cap="rnd">
              <a:solidFill>
                <a:schemeClr val="accent1"/>
              </a:solidFill>
              <a:round/>
            </a:ln>
            <a:effectLst>
              <a:outerShdw blurRad="40000" dist="23000" dir="5400000" rotWithShape="0">
                <a:srgbClr val="000000">
                  <a:alpha val="35000"/>
                </a:srgbClr>
              </a:outerShdw>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trendline>
            <c:spPr>
              <a:ln w="19050" cap="rnd">
                <a:solidFill>
                  <a:schemeClr val="accent1"/>
                </a:solidFill>
                <a:prstDash val="sysDash"/>
              </a:ln>
              <a:effectLst/>
            </c:spPr>
            <c:trendlineType val="linear"/>
            <c:dispRSqr val="0"/>
            <c:dispEq val="0"/>
          </c:trendline>
          <c:cat>
            <c:strRef>
              <c:f>'TENDENCIAS  HOSP'!$B$1:$M$1</c:f>
              <c:strCache>
                <c:ptCount val="12"/>
                <c:pt idx="0">
                  <c:v>ENERO  </c:v>
                </c:pt>
                <c:pt idx="1">
                  <c:v>FEBRERO  </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'TENDENCIAS  HOSP'!$B$9:$M$9</c:f>
              <c:numCache>
                <c:formatCode>0%</c:formatCode>
                <c:ptCount val="12"/>
                <c:pt idx="0">
                  <c:v>1</c:v>
                </c:pt>
                <c:pt idx="1">
                  <c:v>1</c:v>
                </c:pt>
                <c:pt idx="2">
                  <c:v>1</c:v>
                </c:pt>
                <c:pt idx="3">
                  <c:v>1</c:v>
                </c:pt>
                <c:pt idx="4">
                  <c:v>1</c:v>
                </c:pt>
                <c:pt idx="5">
                  <c:v>0.99</c:v>
                </c:pt>
                <c:pt idx="6">
                  <c:v>0.98</c:v>
                </c:pt>
              </c:numCache>
            </c:numRef>
          </c:val>
          <c:smooth val="0"/>
        </c:ser>
        <c:dLbls>
          <c:dLblPos val="t"/>
          <c:showLegendKey val="0"/>
          <c:showVal val="1"/>
          <c:showCatName val="0"/>
          <c:showSerName val="0"/>
          <c:showPercent val="0"/>
          <c:showBubbleSize val="0"/>
        </c:dLbls>
        <c:smooth val="0"/>
        <c:axId val="294757200"/>
        <c:axId val="294757592"/>
      </c:lineChart>
      <c:catAx>
        <c:axId val="294757200"/>
        <c:scaling>
          <c:orientation val="minMax"/>
        </c:scaling>
        <c:delete val="0"/>
        <c:axPos val="b"/>
        <c:numFmt formatCode="General" sourceLinked="1"/>
        <c:majorTickMark val="out"/>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CO"/>
          </a:p>
        </c:txPr>
        <c:crossAx val="294757592"/>
        <c:crosses val="autoZero"/>
        <c:auto val="1"/>
        <c:lblAlgn val="ctr"/>
        <c:lblOffset val="100"/>
        <c:noMultiLvlLbl val="0"/>
      </c:catAx>
      <c:valAx>
        <c:axId val="294757592"/>
        <c:scaling>
          <c:orientation val="minMax"/>
        </c:scaling>
        <c:delete val="0"/>
        <c:axPos val="l"/>
        <c:majorGridlines>
          <c:spPr>
            <a:ln w="9525" cap="flat" cmpd="sng" algn="ctr">
              <a:solidFill>
                <a:schemeClr val="tx2">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CO"/>
          </a:p>
        </c:txPr>
        <c:crossAx val="2947572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2">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es-CO"/>
              <a:t>CONSENTIMIENTO INFORMADO</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es-CO"/>
        </a:p>
      </c:txPr>
    </c:title>
    <c:autoTitleDeleted val="0"/>
    <c:plotArea>
      <c:layout/>
      <c:lineChart>
        <c:grouping val="standard"/>
        <c:varyColors val="0"/>
        <c:ser>
          <c:idx val="0"/>
          <c:order val="0"/>
          <c:spPr>
            <a:ln w="31750" cap="rnd">
              <a:solidFill>
                <a:schemeClr val="accent1"/>
              </a:solidFill>
              <a:round/>
            </a:ln>
            <a:effectLst>
              <a:outerShdw blurRad="40000" dist="23000" dir="5400000" rotWithShape="0">
                <a:srgbClr val="000000">
                  <a:alpha val="35000"/>
                </a:srgbClr>
              </a:outerShdw>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trendline>
            <c:spPr>
              <a:ln w="19050" cap="rnd">
                <a:solidFill>
                  <a:schemeClr val="accent1"/>
                </a:solidFill>
                <a:prstDash val="sysDash"/>
              </a:ln>
              <a:effectLst/>
            </c:spPr>
            <c:trendlineType val="linear"/>
            <c:dispRSqr val="0"/>
            <c:dispEq val="0"/>
          </c:trendline>
          <c:cat>
            <c:strRef>
              <c:f>'TENDENCIAS  HOSP'!$B$1:$M$1</c:f>
              <c:strCache>
                <c:ptCount val="12"/>
                <c:pt idx="0">
                  <c:v>ENERO  </c:v>
                </c:pt>
                <c:pt idx="1">
                  <c:v>FEBRERO  </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'TENDENCIAS  HOSP'!$B$10:$M$10</c:f>
              <c:numCache>
                <c:formatCode>0%</c:formatCode>
                <c:ptCount val="12"/>
                <c:pt idx="0">
                  <c:v>1</c:v>
                </c:pt>
                <c:pt idx="1">
                  <c:v>1</c:v>
                </c:pt>
                <c:pt idx="2">
                  <c:v>1</c:v>
                </c:pt>
                <c:pt idx="3">
                  <c:v>1</c:v>
                </c:pt>
                <c:pt idx="4">
                  <c:v>1</c:v>
                </c:pt>
                <c:pt idx="5">
                  <c:v>0.99</c:v>
                </c:pt>
                <c:pt idx="6">
                  <c:v>0.99</c:v>
                </c:pt>
              </c:numCache>
            </c:numRef>
          </c:val>
          <c:smooth val="0"/>
        </c:ser>
        <c:dLbls>
          <c:dLblPos val="t"/>
          <c:showLegendKey val="0"/>
          <c:showVal val="1"/>
          <c:showCatName val="0"/>
          <c:showSerName val="0"/>
          <c:showPercent val="0"/>
          <c:showBubbleSize val="0"/>
        </c:dLbls>
        <c:smooth val="0"/>
        <c:axId val="294758376"/>
        <c:axId val="294758768"/>
      </c:lineChart>
      <c:catAx>
        <c:axId val="294758376"/>
        <c:scaling>
          <c:orientation val="minMax"/>
        </c:scaling>
        <c:delete val="0"/>
        <c:axPos val="b"/>
        <c:numFmt formatCode="General" sourceLinked="1"/>
        <c:majorTickMark val="out"/>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CO"/>
          </a:p>
        </c:txPr>
        <c:crossAx val="294758768"/>
        <c:crosses val="autoZero"/>
        <c:auto val="1"/>
        <c:lblAlgn val="ctr"/>
        <c:lblOffset val="100"/>
        <c:noMultiLvlLbl val="0"/>
      </c:catAx>
      <c:valAx>
        <c:axId val="294758768"/>
        <c:scaling>
          <c:orientation val="minMax"/>
        </c:scaling>
        <c:delete val="0"/>
        <c:axPos val="l"/>
        <c:majorGridlines>
          <c:spPr>
            <a:ln w="9525" cap="flat" cmpd="sng" algn="ctr">
              <a:solidFill>
                <a:schemeClr val="tx2">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CO"/>
          </a:p>
        </c:txPr>
        <c:crossAx val="29475837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2">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es-CO"/>
              <a:t>PROMEDIO DIA ESTANCIA</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es-CO"/>
        </a:p>
      </c:txPr>
    </c:title>
    <c:autoTitleDeleted val="0"/>
    <c:plotArea>
      <c:layout/>
      <c:lineChart>
        <c:grouping val="standard"/>
        <c:varyColors val="0"/>
        <c:ser>
          <c:idx val="0"/>
          <c:order val="0"/>
          <c:spPr>
            <a:ln w="31750" cap="rnd">
              <a:solidFill>
                <a:schemeClr val="accent1"/>
              </a:solidFill>
              <a:round/>
            </a:ln>
            <a:effectLst>
              <a:outerShdw blurRad="40000" dist="23000" dir="5400000" rotWithShape="0">
                <a:srgbClr val="000000">
                  <a:alpha val="35000"/>
                </a:srgbClr>
              </a:outerShdw>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trendline>
            <c:spPr>
              <a:ln w="19050" cap="rnd">
                <a:solidFill>
                  <a:schemeClr val="accent1"/>
                </a:solidFill>
                <a:prstDash val="sysDash"/>
              </a:ln>
              <a:effectLst/>
            </c:spPr>
            <c:trendlineType val="linear"/>
            <c:dispRSqr val="0"/>
            <c:dispEq val="0"/>
          </c:trendline>
          <c:cat>
            <c:strRef>
              <c:f>'TENDENCIAS  UCI'!$P$1:$AA$1</c:f>
              <c:strCache>
                <c:ptCount val="12"/>
                <c:pt idx="0">
                  <c:v>ENERO  </c:v>
                </c:pt>
                <c:pt idx="1">
                  <c:v>FEBRERO  </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'TENDENCIAS  UCI'!$P$2:$AA$2</c:f>
              <c:numCache>
                <c:formatCode>0.0</c:formatCode>
                <c:ptCount val="12"/>
                <c:pt idx="0">
                  <c:v>2.7126436781609193</c:v>
                </c:pt>
                <c:pt idx="1">
                  <c:v>3.2395833333333335</c:v>
                </c:pt>
                <c:pt idx="2">
                  <c:v>3.3522727272727271</c:v>
                </c:pt>
                <c:pt idx="3">
                  <c:v>3.3820224719101124</c:v>
                </c:pt>
                <c:pt idx="4">
                  <c:v>4.7671232876712333</c:v>
                </c:pt>
                <c:pt idx="5">
                  <c:v>3.0693069306930694</c:v>
                </c:pt>
                <c:pt idx="6">
                  <c:v>2.8918918918918921</c:v>
                </c:pt>
                <c:pt idx="7">
                  <c:v>0</c:v>
                </c:pt>
                <c:pt idx="8">
                  <c:v>0</c:v>
                </c:pt>
                <c:pt idx="9">
                  <c:v>0</c:v>
                </c:pt>
                <c:pt idx="10">
                  <c:v>0</c:v>
                </c:pt>
                <c:pt idx="11">
                  <c:v>0</c:v>
                </c:pt>
              </c:numCache>
            </c:numRef>
          </c:val>
          <c:smooth val="0"/>
        </c:ser>
        <c:dLbls>
          <c:dLblPos val="t"/>
          <c:showLegendKey val="0"/>
          <c:showVal val="1"/>
          <c:showCatName val="0"/>
          <c:showSerName val="0"/>
          <c:showPercent val="0"/>
          <c:showBubbleSize val="0"/>
        </c:dLbls>
        <c:smooth val="0"/>
        <c:axId val="211954072"/>
        <c:axId val="211954464"/>
      </c:lineChart>
      <c:catAx>
        <c:axId val="211954072"/>
        <c:scaling>
          <c:orientation val="minMax"/>
        </c:scaling>
        <c:delete val="0"/>
        <c:axPos val="b"/>
        <c:numFmt formatCode="General" sourceLinked="1"/>
        <c:majorTickMark val="out"/>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CO"/>
          </a:p>
        </c:txPr>
        <c:crossAx val="211954464"/>
        <c:crosses val="autoZero"/>
        <c:auto val="1"/>
        <c:lblAlgn val="ctr"/>
        <c:lblOffset val="100"/>
        <c:noMultiLvlLbl val="0"/>
      </c:catAx>
      <c:valAx>
        <c:axId val="211954464"/>
        <c:scaling>
          <c:orientation val="minMax"/>
        </c:scaling>
        <c:delete val="0"/>
        <c:axPos val="l"/>
        <c:majorGridlines>
          <c:spPr>
            <a:ln w="9525" cap="flat" cmpd="sng" algn="ctr">
              <a:solidFill>
                <a:schemeClr val="tx2">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CO"/>
          </a:p>
        </c:txPr>
        <c:crossAx val="21195407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2">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en-US"/>
              <a:t>% OCUPACIONAL</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es-CO"/>
        </a:p>
      </c:txPr>
    </c:title>
    <c:autoTitleDeleted val="0"/>
    <c:plotArea>
      <c:layout/>
      <c:lineChart>
        <c:grouping val="standard"/>
        <c:varyColors val="0"/>
        <c:ser>
          <c:idx val="0"/>
          <c:order val="0"/>
          <c:spPr>
            <a:ln w="31750" cap="rnd">
              <a:solidFill>
                <a:schemeClr val="accent1"/>
              </a:solidFill>
              <a:round/>
            </a:ln>
            <a:effectLst>
              <a:outerShdw blurRad="40000" dist="23000" dir="5400000" rotWithShape="0">
                <a:srgbClr val="000000">
                  <a:alpha val="35000"/>
                </a:srgbClr>
              </a:outerShdw>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trendline>
            <c:spPr>
              <a:ln w="19050" cap="rnd">
                <a:solidFill>
                  <a:schemeClr val="accent1"/>
                </a:solidFill>
                <a:prstDash val="sysDash"/>
              </a:ln>
              <a:effectLst/>
            </c:spPr>
            <c:trendlineType val="linear"/>
            <c:dispRSqr val="0"/>
            <c:dispEq val="0"/>
          </c:trendline>
          <c:cat>
            <c:strRef>
              <c:f>'TENDENCIAS  UCI'!$P$1:$AA$1</c:f>
              <c:strCache>
                <c:ptCount val="12"/>
                <c:pt idx="0">
                  <c:v>ENERO  </c:v>
                </c:pt>
                <c:pt idx="1">
                  <c:v>FEBRERO  </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'TENDENCIAS  UCI'!$P$3:$AA$3</c:f>
              <c:numCache>
                <c:formatCode>0%</c:formatCode>
                <c:ptCount val="12"/>
                <c:pt idx="0">
                  <c:v>0.5856079404466501</c:v>
                </c:pt>
                <c:pt idx="1">
                  <c:v>0.85439560439560436</c:v>
                </c:pt>
                <c:pt idx="2">
                  <c:v>0.73200992555831268</c:v>
                </c:pt>
                <c:pt idx="3">
                  <c:v>0.77179487179487183</c:v>
                </c:pt>
                <c:pt idx="4">
                  <c:v>0.8635235732009926</c:v>
                </c:pt>
                <c:pt idx="5">
                  <c:v>0.82228116710875332</c:v>
                </c:pt>
                <c:pt idx="6">
                  <c:v>0.79850746268656714</c:v>
                </c:pt>
                <c:pt idx="7">
                  <c:v>0</c:v>
                </c:pt>
                <c:pt idx="8">
                  <c:v>0</c:v>
                </c:pt>
                <c:pt idx="9">
                  <c:v>0</c:v>
                </c:pt>
                <c:pt idx="10">
                  <c:v>0</c:v>
                </c:pt>
                <c:pt idx="11">
                  <c:v>0</c:v>
                </c:pt>
              </c:numCache>
            </c:numRef>
          </c:val>
          <c:smooth val="0"/>
        </c:ser>
        <c:dLbls>
          <c:dLblPos val="t"/>
          <c:showLegendKey val="0"/>
          <c:showVal val="1"/>
          <c:showCatName val="0"/>
          <c:showSerName val="0"/>
          <c:showPercent val="0"/>
          <c:showBubbleSize val="0"/>
        </c:dLbls>
        <c:smooth val="0"/>
        <c:axId val="211955248"/>
        <c:axId val="211955640"/>
      </c:lineChart>
      <c:catAx>
        <c:axId val="211955248"/>
        <c:scaling>
          <c:orientation val="minMax"/>
        </c:scaling>
        <c:delete val="0"/>
        <c:axPos val="b"/>
        <c:numFmt formatCode="General" sourceLinked="1"/>
        <c:majorTickMark val="out"/>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CO"/>
          </a:p>
        </c:txPr>
        <c:crossAx val="211955640"/>
        <c:crosses val="autoZero"/>
        <c:auto val="1"/>
        <c:lblAlgn val="ctr"/>
        <c:lblOffset val="100"/>
        <c:noMultiLvlLbl val="0"/>
      </c:catAx>
      <c:valAx>
        <c:axId val="211955640"/>
        <c:scaling>
          <c:orientation val="minMax"/>
        </c:scaling>
        <c:delete val="0"/>
        <c:axPos val="l"/>
        <c:majorGridlines>
          <c:spPr>
            <a:ln w="9525" cap="flat" cmpd="sng" algn="ctr">
              <a:solidFill>
                <a:schemeClr val="tx2">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CO"/>
          </a:p>
        </c:txPr>
        <c:crossAx val="21195524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2">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es-CO"/>
              <a:t>INFORMACIÓN X MED  Y ENFERM</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es-CO"/>
        </a:p>
      </c:txPr>
    </c:title>
    <c:autoTitleDeleted val="0"/>
    <c:plotArea>
      <c:layout/>
      <c:lineChart>
        <c:grouping val="standard"/>
        <c:varyColors val="0"/>
        <c:ser>
          <c:idx val="0"/>
          <c:order val="0"/>
          <c:spPr>
            <a:ln w="31750" cap="rnd">
              <a:solidFill>
                <a:schemeClr val="accent1"/>
              </a:solidFill>
              <a:round/>
            </a:ln>
            <a:effectLst>
              <a:outerShdw blurRad="40000" dist="23000" dir="5400000" rotWithShape="0">
                <a:srgbClr val="000000">
                  <a:alpha val="35000"/>
                </a:srgbClr>
              </a:outerShdw>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trendline>
            <c:spPr>
              <a:ln w="19050" cap="rnd">
                <a:solidFill>
                  <a:schemeClr val="accent1"/>
                </a:solidFill>
                <a:prstDash val="sysDash"/>
              </a:ln>
              <a:effectLst/>
            </c:spPr>
            <c:trendlineType val="linear"/>
            <c:dispRSqr val="0"/>
            <c:dispEq val="0"/>
          </c:trendline>
          <c:cat>
            <c:strRef>
              <c:f>'TENDENCIAS  HOSP'!$B$1:$M$1</c:f>
              <c:strCache>
                <c:ptCount val="12"/>
                <c:pt idx="0">
                  <c:v>ENERO  </c:v>
                </c:pt>
                <c:pt idx="1">
                  <c:v>FEBRERO  </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'TENDENCIAS  HOSP'!$B$4:$M$4</c:f>
              <c:numCache>
                <c:formatCode>0%</c:formatCode>
                <c:ptCount val="12"/>
                <c:pt idx="0">
                  <c:v>1</c:v>
                </c:pt>
                <c:pt idx="1">
                  <c:v>1</c:v>
                </c:pt>
                <c:pt idx="2">
                  <c:v>1</c:v>
                </c:pt>
                <c:pt idx="3">
                  <c:v>1</c:v>
                </c:pt>
                <c:pt idx="4">
                  <c:v>1</c:v>
                </c:pt>
                <c:pt idx="5">
                  <c:v>0.99</c:v>
                </c:pt>
                <c:pt idx="6">
                  <c:v>0.99</c:v>
                </c:pt>
              </c:numCache>
            </c:numRef>
          </c:val>
          <c:smooth val="0"/>
        </c:ser>
        <c:dLbls>
          <c:dLblPos val="t"/>
          <c:showLegendKey val="0"/>
          <c:showVal val="1"/>
          <c:showCatName val="0"/>
          <c:showSerName val="0"/>
          <c:showPercent val="0"/>
          <c:showBubbleSize val="0"/>
        </c:dLbls>
        <c:smooth val="0"/>
        <c:axId val="354675976"/>
        <c:axId val="354676760"/>
      </c:lineChart>
      <c:catAx>
        <c:axId val="354675976"/>
        <c:scaling>
          <c:orientation val="minMax"/>
        </c:scaling>
        <c:delete val="0"/>
        <c:axPos val="b"/>
        <c:numFmt formatCode="General" sourceLinked="1"/>
        <c:majorTickMark val="out"/>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CO"/>
          </a:p>
        </c:txPr>
        <c:crossAx val="354676760"/>
        <c:crosses val="autoZero"/>
        <c:auto val="1"/>
        <c:lblAlgn val="ctr"/>
        <c:lblOffset val="100"/>
        <c:noMultiLvlLbl val="0"/>
      </c:catAx>
      <c:valAx>
        <c:axId val="354676760"/>
        <c:scaling>
          <c:orientation val="minMax"/>
        </c:scaling>
        <c:delete val="0"/>
        <c:axPos val="l"/>
        <c:majorGridlines>
          <c:spPr>
            <a:ln w="9525" cap="flat" cmpd="sng" algn="ctr">
              <a:solidFill>
                <a:schemeClr val="tx2">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CO"/>
          </a:p>
        </c:txPr>
        <c:crossAx val="35467597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2">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en-US"/>
              <a:t>% DISPONIBILIDAD</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es-CO"/>
        </a:p>
      </c:txPr>
    </c:title>
    <c:autoTitleDeleted val="0"/>
    <c:plotArea>
      <c:layout/>
      <c:lineChart>
        <c:grouping val="standard"/>
        <c:varyColors val="0"/>
        <c:ser>
          <c:idx val="0"/>
          <c:order val="0"/>
          <c:spPr>
            <a:ln w="31750" cap="rnd">
              <a:solidFill>
                <a:schemeClr val="accent1"/>
              </a:solidFill>
              <a:round/>
            </a:ln>
            <a:effectLst>
              <a:outerShdw blurRad="40000" dist="23000" dir="5400000" rotWithShape="0">
                <a:srgbClr val="000000">
                  <a:alpha val="35000"/>
                </a:srgbClr>
              </a:outerShdw>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trendline>
            <c:spPr>
              <a:ln w="19050" cap="rnd">
                <a:solidFill>
                  <a:schemeClr val="accent1"/>
                </a:solidFill>
                <a:prstDash val="sysDash"/>
              </a:ln>
              <a:effectLst/>
            </c:spPr>
            <c:trendlineType val="linear"/>
            <c:dispRSqr val="0"/>
            <c:dispEq val="0"/>
          </c:trendline>
          <c:cat>
            <c:strRef>
              <c:f>'TENDENCIAS  UCI'!$P$1:$AA$1</c:f>
              <c:strCache>
                <c:ptCount val="12"/>
                <c:pt idx="0">
                  <c:v>ENERO  </c:v>
                </c:pt>
                <c:pt idx="1">
                  <c:v>FEBRERO  </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'TENDENCIAS  UCI'!$P$4:$AA$4</c:f>
              <c:numCache>
                <c:formatCode>0%</c:formatCode>
                <c:ptCount val="12"/>
                <c:pt idx="0">
                  <c:v>1</c:v>
                </c:pt>
                <c:pt idx="1">
                  <c:v>1</c:v>
                </c:pt>
                <c:pt idx="2">
                  <c:v>1</c:v>
                </c:pt>
                <c:pt idx="3">
                  <c:v>1</c:v>
                </c:pt>
                <c:pt idx="4">
                  <c:v>1</c:v>
                </c:pt>
                <c:pt idx="5">
                  <c:v>0.96666666666666667</c:v>
                </c:pt>
                <c:pt idx="6">
                  <c:v>0.9975186104218362</c:v>
                </c:pt>
                <c:pt idx="7">
                  <c:v>0</c:v>
                </c:pt>
                <c:pt idx="8">
                  <c:v>0</c:v>
                </c:pt>
                <c:pt idx="9">
                  <c:v>0</c:v>
                </c:pt>
                <c:pt idx="10">
                  <c:v>0</c:v>
                </c:pt>
                <c:pt idx="11">
                  <c:v>0</c:v>
                </c:pt>
              </c:numCache>
            </c:numRef>
          </c:val>
          <c:smooth val="0"/>
        </c:ser>
        <c:dLbls>
          <c:dLblPos val="t"/>
          <c:showLegendKey val="0"/>
          <c:showVal val="1"/>
          <c:showCatName val="0"/>
          <c:showSerName val="0"/>
          <c:showPercent val="0"/>
          <c:showBubbleSize val="0"/>
        </c:dLbls>
        <c:smooth val="0"/>
        <c:axId val="211956424"/>
        <c:axId val="211956816"/>
      </c:lineChart>
      <c:catAx>
        <c:axId val="211956424"/>
        <c:scaling>
          <c:orientation val="minMax"/>
        </c:scaling>
        <c:delete val="0"/>
        <c:axPos val="b"/>
        <c:numFmt formatCode="General" sourceLinked="1"/>
        <c:majorTickMark val="out"/>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CO"/>
          </a:p>
        </c:txPr>
        <c:crossAx val="211956816"/>
        <c:crosses val="autoZero"/>
        <c:auto val="1"/>
        <c:lblAlgn val="ctr"/>
        <c:lblOffset val="100"/>
        <c:noMultiLvlLbl val="0"/>
      </c:catAx>
      <c:valAx>
        <c:axId val="211956816"/>
        <c:scaling>
          <c:orientation val="minMax"/>
        </c:scaling>
        <c:delete val="0"/>
        <c:axPos val="l"/>
        <c:majorGridlines>
          <c:spPr>
            <a:ln w="9525" cap="flat" cmpd="sng" algn="ctr">
              <a:solidFill>
                <a:schemeClr val="tx2">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CO"/>
          </a:p>
        </c:txPr>
        <c:crossAx val="21195642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2">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en-US"/>
              <a:t>GIRO CAMA</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es-CO"/>
        </a:p>
      </c:txPr>
    </c:title>
    <c:autoTitleDeleted val="0"/>
    <c:plotArea>
      <c:layout/>
      <c:lineChart>
        <c:grouping val="standard"/>
        <c:varyColors val="0"/>
        <c:ser>
          <c:idx val="0"/>
          <c:order val="0"/>
          <c:spPr>
            <a:ln w="31750" cap="rnd">
              <a:solidFill>
                <a:schemeClr val="accent1"/>
              </a:solidFill>
              <a:round/>
            </a:ln>
            <a:effectLst>
              <a:outerShdw blurRad="40000" dist="23000" dir="5400000" rotWithShape="0">
                <a:srgbClr val="000000">
                  <a:alpha val="35000"/>
                </a:srgbClr>
              </a:outerShdw>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trendline>
            <c:spPr>
              <a:ln w="19050" cap="rnd">
                <a:solidFill>
                  <a:schemeClr val="accent1"/>
                </a:solidFill>
                <a:prstDash val="sysDash"/>
              </a:ln>
              <a:effectLst/>
            </c:spPr>
            <c:trendlineType val="linear"/>
            <c:dispRSqr val="0"/>
            <c:dispEq val="0"/>
          </c:trendline>
          <c:cat>
            <c:strRef>
              <c:f>'TENDENCIAS  UCI'!$P$1:$AA$1</c:f>
              <c:strCache>
                <c:ptCount val="12"/>
                <c:pt idx="0">
                  <c:v>ENERO  </c:v>
                </c:pt>
                <c:pt idx="1">
                  <c:v>FEBRERO  </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'TENDENCIAS  UCI'!$P$5:$AA$5</c:f>
              <c:numCache>
                <c:formatCode>0.0</c:formatCode>
                <c:ptCount val="12"/>
                <c:pt idx="0">
                  <c:v>11.481481481481481</c:v>
                </c:pt>
                <c:pt idx="1">
                  <c:v>8.75</c:v>
                </c:pt>
                <c:pt idx="2">
                  <c:v>9.117647058823529</c:v>
                </c:pt>
                <c:pt idx="3">
                  <c:v>8.8235294117647065</c:v>
                </c:pt>
                <c:pt idx="4">
                  <c:v>6.4583333333333339</c:v>
                </c:pt>
                <c:pt idx="5">
                  <c:v>9.67741935483871</c:v>
                </c:pt>
                <c:pt idx="6">
                  <c:v>10.689655172413794</c:v>
                </c:pt>
                <c:pt idx="7">
                  <c:v>0</c:v>
                </c:pt>
                <c:pt idx="8">
                  <c:v>0</c:v>
                </c:pt>
                <c:pt idx="9">
                  <c:v>0</c:v>
                </c:pt>
                <c:pt idx="10">
                  <c:v>0</c:v>
                </c:pt>
                <c:pt idx="11">
                  <c:v>0</c:v>
                </c:pt>
              </c:numCache>
            </c:numRef>
          </c:val>
          <c:smooth val="0"/>
        </c:ser>
        <c:dLbls>
          <c:dLblPos val="t"/>
          <c:showLegendKey val="0"/>
          <c:showVal val="1"/>
          <c:showCatName val="0"/>
          <c:showSerName val="0"/>
          <c:showPercent val="0"/>
          <c:showBubbleSize val="0"/>
        </c:dLbls>
        <c:smooth val="0"/>
        <c:axId val="317433088"/>
        <c:axId val="317433480"/>
      </c:lineChart>
      <c:catAx>
        <c:axId val="317433088"/>
        <c:scaling>
          <c:orientation val="minMax"/>
        </c:scaling>
        <c:delete val="0"/>
        <c:axPos val="b"/>
        <c:numFmt formatCode="General" sourceLinked="1"/>
        <c:majorTickMark val="out"/>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CO"/>
          </a:p>
        </c:txPr>
        <c:crossAx val="317433480"/>
        <c:crosses val="autoZero"/>
        <c:auto val="1"/>
        <c:lblAlgn val="ctr"/>
        <c:lblOffset val="100"/>
        <c:noMultiLvlLbl val="0"/>
      </c:catAx>
      <c:valAx>
        <c:axId val="317433480"/>
        <c:scaling>
          <c:orientation val="minMax"/>
        </c:scaling>
        <c:delete val="0"/>
        <c:axPos val="l"/>
        <c:majorGridlines>
          <c:spPr>
            <a:ln w="9525" cap="flat" cmpd="sng" algn="ctr">
              <a:solidFill>
                <a:schemeClr val="tx2">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CO"/>
          </a:p>
        </c:txPr>
        <c:crossAx val="31743308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2">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en-US"/>
              <a:t>HOSPITALIZACIÓN MAYOR  A 5  DIAS</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es-CO"/>
        </a:p>
      </c:txPr>
    </c:title>
    <c:autoTitleDeleted val="0"/>
    <c:plotArea>
      <c:layout/>
      <c:lineChart>
        <c:grouping val="standard"/>
        <c:varyColors val="0"/>
        <c:ser>
          <c:idx val="0"/>
          <c:order val="0"/>
          <c:spPr>
            <a:ln w="31750" cap="rnd">
              <a:solidFill>
                <a:schemeClr val="accent1"/>
              </a:solidFill>
              <a:round/>
            </a:ln>
            <a:effectLst>
              <a:outerShdw blurRad="40000" dist="23000" dir="5400000" rotWithShape="0">
                <a:srgbClr val="000000">
                  <a:alpha val="35000"/>
                </a:srgbClr>
              </a:outerShdw>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trendline>
            <c:spPr>
              <a:ln w="19050" cap="rnd">
                <a:solidFill>
                  <a:schemeClr val="accent1"/>
                </a:solidFill>
                <a:prstDash val="sysDash"/>
              </a:ln>
              <a:effectLst/>
            </c:spPr>
            <c:trendlineType val="linear"/>
            <c:dispRSqr val="0"/>
            <c:dispEq val="0"/>
          </c:trendline>
          <c:cat>
            <c:strRef>
              <c:f>'TENDENCIAS  UCI'!$P$1:$AA$1</c:f>
              <c:strCache>
                <c:ptCount val="12"/>
                <c:pt idx="0">
                  <c:v>ENERO  </c:v>
                </c:pt>
                <c:pt idx="1">
                  <c:v>FEBRERO  </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'TENDENCIAS  UCI'!$P$6:$AA$6</c:f>
              <c:numCache>
                <c:formatCode>0%</c:formatCode>
                <c:ptCount val="12"/>
                <c:pt idx="0">
                  <c:v>9.1954022988505746E-2</c:v>
                </c:pt>
                <c:pt idx="1">
                  <c:v>0.15686274509803921</c:v>
                </c:pt>
                <c:pt idx="2">
                  <c:v>0.17</c:v>
                </c:pt>
                <c:pt idx="3">
                  <c:v>0.15841584158415842</c:v>
                </c:pt>
                <c:pt idx="4">
                  <c:v>0.26744186046511625</c:v>
                </c:pt>
                <c:pt idx="5">
                  <c:v>0.15454545454545454</c:v>
                </c:pt>
                <c:pt idx="6">
                  <c:v>0.13934426229508196</c:v>
                </c:pt>
                <c:pt idx="7">
                  <c:v>0</c:v>
                </c:pt>
                <c:pt idx="8">
                  <c:v>0</c:v>
                </c:pt>
                <c:pt idx="9">
                  <c:v>0</c:v>
                </c:pt>
                <c:pt idx="10">
                  <c:v>0</c:v>
                </c:pt>
                <c:pt idx="11">
                  <c:v>0</c:v>
                </c:pt>
              </c:numCache>
            </c:numRef>
          </c:val>
          <c:smooth val="0"/>
        </c:ser>
        <c:dLbls>
          <c:dLblPos val="t"/>
          <c:showLegendKey val="0"/>
          <c:showVal val="1"/>
          <c:showCatName val="0"/>
          <c:showSerName val="0"/>
          <c:showPercent val="0"/>
          <c:showBubbleSize val="0"/>
        </c:dLbls>
        <c:smooth val="0"/>
        <c:axId val="317434264"/>
        <c:axId val="317434656"/>
      </c:lineChart>
      <c:catAx>
        <c:axId val="317434264"/>
        <c:scaling>
          <c:orientation val="minMax"/>
        </c:scaling>
        <c:delete val="0"/>
        <c:axPos val="b"/>
        <c:numFmt formatCode="General" sourceLinked="1"/>
        <c:majorTickMark val="out"/>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CO"/>
          </a:p>
        </c:txPr>
        <c:crossAx val="317434656"/>
        <c:crosses val="autoZero"/>
        <c:auto val="1"/>
        <c:lblAlgn val="ctr"/>
        <c:lblOffset val="100"/>
        <c:noMultiLvlLbl val="0"/>
      </c:catAx>
      <c:valAx>
        <c:axId val="317434656"/>
        <c:scaling>
          <c:orientation val="minMax"/>
        </c:scaling>
        <c:delete val="0"/>
        <c:axPos val="l"/>
        <c:majorGridlines>
          <c:spPr>
            <a:ln w="9525" cap="flat" cmpd="sng" algn="ctr">
              <a:solidFill>
                <a:schemeClr val="tx2">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CO"/>
          </a:p>
        </c:txPr>
        <c:crossAx val="31743426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2">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en-US"/>
              <a:t>REINGRESOS</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es-CO"/>
        </a:p>
      </c:txPr>
    </c:title>
    <c:autoTitleDeleted val="0"/>
    <c:plotArea>
      <c:layout/>
      <c:lineChart>
        <c:grouping val="standard"/>
        <c:varyColors val="0"/>
        <c:ser>
          <c:idx val="0"/>
          <c:order val="0"/>
          <c:spPr>
            <a:ln w="31750" cap="rnd">
              <a:solidFill>
                <a:schemeClr val="accent1"/>
              </a:solidFill>
              <a:round/>
            </a:ln>
            <a:effectLst>
              <a:outerShdw blurRad="40000" dist="23000" dir="5400000" rotWithShape="0">
                <a:srgbClr val="000000">
                  <a:alpha val="35000"/>
                </a:srgbClr>
              </a:outerShdw>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trendline>
            <c:spPr>
              <a:ln w="19050" cap="rnd">
                <a:solidFill>
                  <a:schemeClr val="accent1"/>
                </a:solidFill>
                <a:prstDash val="sysDash"/>
              </a:ln>
              <a:effectLst/>
            </c:spPr>
            <c:trendlineType val="linear"/>
            <c:dispRSqr val="0"/>
            <c:dispEq val="0"/>
          </c:trendline>
          <c:cat>
            <c:strRef>
              <c:f>'TENDENCIAS  UCI'!$P$1:$AA$1</c:f>
              <c:strCache>
                <c:ptCount val="12"/>
                <c:pt idx="0">
                  <c:v>ENERO  </c:v>
                </c:pt>
                <c:pt idx="1">
                  <c:v>FEBRERO  </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'TENDENCIAS  UCI'!$P$7:$AA$7</c:f>
              <c:numCache>
                <c:formatCode>0%</c:formatCode>
                <c:ptCount val="12"/>
                <c:pt idx="0">
                  <c:v>0</c:v>
                </c:pt>
                <c:pt idx="1">
                  <c:v>1.0416666666666666E-2</c:v>
                </c:pt>
                <c:pt idx="2">
                  <c:v>0</c:v>
                </c:pt>
                <c:pt idx="3">
                  <c:v>1.1235955056179775E-2</c:v>
                </c:pt>
                <c:pt idx="4">
                  <c:v>0</c:v>
                </c:pt>
                <c:pt idx="5">
                  <c:v>0</c:v>
                </c:pt>
                <c:pt idx="6">
                  <c:v>1.8018018018018018E-2</c:v>
                </c:pt>
                <c:pt idx="7">
                  <c:v>0</c:v>
                </c:pt>
                <c:pt idx="8">
                  <c:v>0</c:v>
                </c:pt>
                <c:pt idx="9">
                  <c:v>0</c:v>
                </c:pt>
                <c:pt idx="10">
                  <c:v>0</c:v>
                </c:pt>
                <c:pt idx="11">
                  <c:v>0</c:v>
                </c:pt>
              </c:numCache>
            </c:numRef>
          </c:val>
          <c:smooth val="0"/>
        </c:ser>
        <c:dLbls>
          <c:dLblPos val="t"/>
          <c:showLegendKey val="0"/>
          <c:showVal val="1"/>
          <c:showCatName val="0"/>
          <c:showSerName val="0"/>
          <c:showPercent val="0"/>
          <c:showBubbleSize val="0"/>
        </c:dLbls>
        <c:smooth val="0"/>
        <c:axId val="317435440"/>
        <c:axId val="317435832"/>
      </c:lineChart>
      <c:catAx>
        <c:axId val="317435440"/>
        <c:scaling>
          <c:orientation val="minMax"/>
        </c:scaling>
        <c:delete val="0"/>
        <c:axPos val="b"/>
        <c:numFmt formatCode="General" sourceLinked="1"/>
        <c:majorTickMark val="out"/>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CO"/>
          </a:p>
        </c:txPr>
        <c:crossAx val="317435832"/>
        <c:crosses val="autoZero"/>
        <c:auto val="1"/>
        <c:lblAlgn val="ctr"/>
        <c:lblOffset val="100"/>
        <c:noMultiLvlLbl val="0"/>
      </c:catAx>
      <c:valAx>
        <c:axId val="317435832"/>
        <c:scaling>
          <c:orientation val="minMax"/>
        </c:scaling>
        <c:delete val="0"/>
        <c:axPos val="l"/>
        <c:majorGridlines>
          <c:spPr>
            <a:ln w="9525" cap="flat" cmpd="sng" algn="ctr">
              <a:solidFill>
                <a:schemeClr val="tx2">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CO"/>
          </a:p>
        </c:txPr>
        <c:crossAx val="31743544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2">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 DE EVENTOS</a:t>
            </a:r>
            <a:r>
              <a:rPr lang="en-US" baseline="0"/>
              <a:t> ADVERSOS</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lineChart>
        <c:grouping val="standard"/>
        <c:varyColors val="0"/>
        <c:ser>
          <c:idx val="0"/>
          <c:order val="0"/>
          <c:spPr>
            <a:ln w="28575" cap="rnd">
              <a:solidFill>
                <a:schemeClr val="accent1"/>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1"/>
                </a:solidFill>
                <a:prstDash val="sysDot"/>
              </a:ln>
              <a:effectLst/>
            </c:spPr>
            <c:trendlineType val="linear"/>
            <c:dispRSqr val="0"/>
            <c:dispEq val="0"/>
          </c:trendline>
          <c:cat>
            <c:strRef>
              <c:f>'TENDENCIAS  UCI'!$P$1:$AA$1</c:f>
              <c:strCache>
                <c:ptCount val="12"/>
                <c:pt idx="0">
                  <c:v>ENERO  </c:v>
                </c:pt>
                <c:pt idx="1">
                  <c:v>FEBRERO  </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'TENDENCIAS  UCI'!$P$8:$AA$8</c:f>
              <c:numCache>
                <c:formatCode>0%</c:formatCode>
                <c:ptCount val="12"/>
                <c:pt idx="0">
                  <c:v>3.4482758620689655E-2</c:v>
                </c:pt>
                <c:pt idx="1">
                  <c:v>5.2083333333333336E-2</c:v>
                </c:pt>
                <c:pt idx="2">
                  <c:v>1.1363636363636364E-2</c:v>
                </c:pt>
                <c:pt idx="3">
                  <c:v>0</c:v>
                </c:pt>
                <c:pt idx="4">
                  <c:v>6.8493150684931503E-2</c:v>
                </c:pt>
                <c:pt idx="5">
                  <c:v>7.9207920792079209E-2</c:v>
                </c:pt>
                <c:pt idx="6">
                  <c:v>2.7027027027027029E-2</c:v>
                </c:pt>
                <c:pt idx="7">
                  <c:v>0</c:v>
                </c:pt>
                <c:pt idx="8">
                  <c:v>0</c:v>
                </c:pt>
                <c:pt idx="9">
                  <c:v>0</c:v>
                </c:pt>
                <c:pt idx="10">
                  <c:v>0</c:v>
                </c:pt>
                <c:pt idx="11">
                  <c:v>0</c:v>
                </c:pt>
              </c:numCache>
            </c:numRef>
          </c:val>
          <c:smooth val="0"/>
        </c:ser>
        <c:dLbls>
          <c:dLblPos val="t"/>
          <c:showLegendKey val="0"/>
          <c:showVal val="1"/>
          <c:showCatName val="0"/>
          <c:showSerName val="0"/>
          <c:showPercent val="0"/>
          <c:showBubbleSize val="0"/>
        </c:dLbls>
        <c:smooth val="0"/>
        <c:axId val="317436616"/>
        <c:axId val="317437008"/>
      </c:lineChart>
      <c:catAx>
        <c:axId val="3174366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17437008"/>
        <c:crosses val="autoZero"/>
        <c:auto val="1"/>
        <c:lblAlgn val="ctr"/>
        <c:lblOffset val="100"/>
        <c:noMultiLvlLbl val="0"/>
      </c:catAx>
      <c:valAx>
        <c:axId val="31743700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1743661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en-US"/>
              <a:t>%INFECCIONES</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es-CO"/>
        </a:p>
      </c:txPr>
    </c:title>
    <c:autoTitleDeleted val="0"/>
    <c:plotArea>
      <c:layout/>
      <c:lineChart>
        <c:grouping val="standard"/>
        <c:varyColors val="0"/>
        <c:ser>
          <c:idx val="0"/>
          <c:order val="0"/>
          <c:spPr>
            <a:ln w="31750" cap="rnd">
              <a:solidFill>
                <a:schemeClr val="accent1"/>
              </a:solidFill>
              <a:round/>
            </a:ln>
            <a:effectLst>
              <a:outerShdw blurRad="40000" dist="23000" dir="5400000" rotWithShape="0">
                <a:srgbClr val="000000">
                  <a:alpha val="35000"/>
                </a:srgbClr>
              </a:outerShdw>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trendline>
            <c:spPr>
              <a:ln w="19050" cap="rnd">
                <a:solidFill>
                  <a:schemeClr val="accent1"/>
                </a:solidFill>
                <a:prstDash val="sysDash"/>
              </a:ln>
              <a:effectLst/>
            </c:spPr>
            <c:trendlineType val="linear"/>
            <c:dispRSqr val="0"/>
            <c:dispEq val="0"/>
          </c:trendline>
          <c:cat>
            <c:strRef>
              <c:f>'TENDENCIAS  UCI'!$P$1:$AA$1</c:f>
              <c:strCache>
                <c:ptCount val="12"/>
                <c:pt idx="0">
                  <c:v>ENERO  </c:v>
                </c:pt>
                <c:pt idx="1">
                  <c:v>FEBRERO  </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'TENDENCIAS  UCI'!$P$9:$AA$9</c:f>
              <c:numCache>
                <c:formatCode>0</c:formatCode>
                <c:ptCount val="12"/>
                <c:pt idx="0">
                  <c:v>0</c:v>
                </c:pt>
                <c:pt idx="1">
                  <c:v>2.0833333333333332E-2</c:v>
                </c:pt>
                <c:pt idx="2">
                  <c:v>0</c:v>
                </c:pt>
                <c:pt idx="3">
                  <c:v>0</c:v>
                </c:pt>
                <c:pt idx="4">
                  <c:v>2.7397260273972601E-2</c:v>
                </c:pt>
                <c:pt idx="5">
                  <c:v>5.9405940594059403E-2</c:v>
                </c:pt>
                <c:pt idx="6">
                  <c:v>3.6036036036036036E-2</c:v>
                </c:pt>
                <c:pt idx="7">
                  <c:v>0</c:v>
                </c:pt>
                <c:pt idx="8">
                  <c:v>0</c:v>
                </c:pt>
                <c:pt idx="9">
                  <c:v>0</c:v>
                </c:pt>
                <c:pt idx="10">
                  <c:v>0</c:v>
                </c:pt>
                <c:pt idx="11">
                  <c:v>0</c:v>
                </c:pt>
              </c:numCache>
            </c:numRef>
          </c:val>
          <c:smooth val="0"/>
        </c:ser>
        <c:dLbls>
          <c:dLblPos val="t"/>
          <c:showLegendKey val="0"/>
          <c:showVal val="1"/>
          <c:showCatName val="0"/>
          <c:showSerName val="0"/>
          <c:showPercent val="0"/>
          <c:showBubbleSize val="0"/>
        </c:dLbls>
        <c:smooth val="0"/>
        <c:axId val="317437792"/>
        <c:axId val="317438184"/>
      </c:lineChart>
      <c:catAx>
        <c:axId val="317437792"/>
        <c:scaling>
          <c:orientation val="minMax"/>
        </c:scaling>
        <c:delete val="0"/>
        <c:axPos val="b"/>
        <c:numFmt formatCode="General" sourceLinked="1"/>
        <c:majorTickMark val="out"/>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CO"/>
          </a:p>
        </c:txPr>
        <c:crossAx val="317438184"/>
        <c:crosses val="autoZero"/>
        <c:auto val="1"/>
        <c:lblAlgn val="ctr"/>
        <c:lblOffset val="100"/>
        <c:noMultiLvlLbl val="0"/>
      </c:catAx>
      <c:valAx>
        <c:axId val="317438184"/>
        <c:scaling>
          <c:orientation val="minMax"/>
        </c:scaling>
        <c:delete val="0"/>
        <c:axPos val="l"/>
        <c:majorGridlines>
          <c:spPr>
            <a:ln w="9525" cap="flat" cmpd="sng" algn="ctr">
              <a:solidFill>
                <a:schemeClr val="tx2">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CO"/>
          </a:p>
        </c:txPr>
        <c:crossAx val="31743779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2">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en-US"/>
              <a:t>% MORTALIDAD</a:t>
            </a:r>
          </a:p>
        </c:rich>
      </c:tx>
      <c:layout>
        <c:manualLayout>
          <c:xMode val="edge"/>
          <c:yMode val="edge"/>
          <c:x val="0.35636078431372553"/>
          <c:y val="3.9298254299931883E-2"/>
        </c:manualLayout>
      </c:layout>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es-CO"/>
        </a:p>
      </c:txPr>
    </c:title>
    <c:autoTitleDeleted val="0"/>
    <c:plotArea>
      <c:layout/>
      <c:lineChart>
        <c:grouping val="standard"/>
        <c:varyColors val="0"/>
        <c:ser>
          <c:idx val="0"/>
          <c:order val="0"/>
          <c:spPr>
            <a:ln w="31750" cap="rnd">
              <a:solidFill>
                <a:schemeClr val="accent1"/>
              </a:solidFill>
              <a:round/>
            </a:ln>
            <a:effectLst>
              <a:outerShdw blurRad="40000" dist="23000" dir="5400000" rotWithShape="0">
                <a:srgbClr val="000000">
                  <a:alpha val="35000"/>
                </a:srgbClr>
              </a:outerShdw>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trendline>
            <c:spPr>
              <a:ln w="19050" cap="rnd">
                <a:solidFill>
                  <a:schemeClr val="accent1"/>
                </a:solidFill>
                <a:prstDash val="sysDash"/>
              </a:ln>
              <a:effectLst/>
            </c:spPr>
            <c:trendlineType val="linear"/>
            <c:dispRSqr val="0"/>
            <c:dispEq val="0"/>
          </c:trendline>
          <c:cat>
            <c:strRef>
              <c:f>'TENDENCIAS  UCI'!$P$1:$AA$1</c:f>
              <c:strCache>
                <c:ptCount val="12"/>
                <c:pt idx="0">
                  <c:v>ENERO  </c:v>
                </c:pt>
                <c:pt idx="1">
                  <c:v>FEBRERO  </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'TENDENCIAS  UCI'!$P$10:$AA$10</c:f>
              <c:numCache>
                <c:formatCode>0</c:formatCode>
                <c:ptCount val="12"/>
                <c:pt idx="0">
                  <c:v>22.988505747126435</c:v>
                </c:pt>
                <c:pt idx="1">
                  <c:v>39.215686274509807</c:v>
                </c:pt>
                <c:pt idx="2">
                  <c:v>60</c:v>
                </c:pt>
                <c:pt idx="3">
                  <c:v>69.306930693069319</c:v>
                </c:pt>
                <c:pt idx="4">
                  <c:v>69.767441860465112</c:v>
                </c:pt>
                <c:pt idx="5">
                  <c:v>54.54545454545454</c:v>
                </c:pt>
                <c:pt idx="6">
                  <c:v>32.786885245901644</c:v>
                </c:pt>
                <c:pt idx="7">
                  <c:v>0</c:v>
                </c:pt>
                <c:pt idx="8">
                  <c:v>0</c:v>
                </c:pt>
                <c:pt idx="9">
                  <c:v>0</c:v>
                </c:pt>
                <c:pt idx="10">
                  <c:v>0</c:v>
                </c:pt>
                <c:pt idx="11">
                  <c:v>0</c:v>
                </c:pt>
              </c:numCache>
            </c:numRef>
          </c:val>
          <c:smooth val="0"/>
        </c:ser>
        <c:dLbls>
          <c:dLblPos val="t"/>
          <c:showLegendKey val="0"/>
          <c:showVal val="1"/>
          <c:showCatName val="0"/>
          <c:showSerName val="0"/>
          <c:showPercent val="0"/>
          <c:showBubbleSize val="0"/>
        </c:dLbls>
        <c:smooth val="0"/>
        <c:axId val="317438968"/>
        <c:axId val="317439360"/>
      </c:lineChart>
      <c:catAx>
        <c:axId val="317438968"/>
        <c:scaling>
          <c:orientation val="minMax"/>
        </c:scaling>
        <c:delete val="0"/>
        <c:axPos val="b"/>
        <c:numFmt formatCode="General" sourceLinked="1"/>
        <c:majorTickMark val="out"/>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CO"/>
          </a:p>
        </c:txPr>
        <c:crossAx val="317439360"/>
        <c:crosses val="autoZero"/>
        <c:auto val="1"/>
        <c:lblAlgn val="ctr"/>
        <c:lblOffset val="100"/>
        <c:noMultiLvlLbl val="0"/>
      </c:catAx>
      <c:valAx>
        <c:axId val="317439360"/>
        <c:scaling>
          <c:orientation val="minMax"/>
        </c:scaling>
        <c:delete val="0"/>
        <c:axPos val="l"/>
        <c:majorGridlines>
          <c:spPr>
            <a:ln w="9525" cap="flat" cmpd="sng" algn="ctr">
              <a:solidFill>
                <a:schemeClr val="tx2">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CO"/>
          </a:p>
        </c:txPr>
        <c:crossAx val="31743896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2">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es-CO"/>
              <a:t>AMABILIDA DDEL GRUPO DE APOYO</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es-CO"/>
        </a:p>
      </c:txPr>
    </c:title>
    <c:autoTitleDeleted val="0"/>
    <c:plotArea>
      <c:layout/>
      <c:lineChart>
        <c:grouping val="standard"/>
        <c:varyColors val="0"/>
        <c:ser>
          <c:idx val="0"/>
          <c:order val="0"/>
          <c:spPr>
            <a:ln w="31750" cap="rnd">
              <a:solidFill>
                <a:schemeClr val="accent1"/>
              </a:solidFill>
              <a:round/>
            </a:ln>
            <a:effectLst>
              <a:outerShdw blurRad="40000" dist="23000" dir="5400000" rotWithShape="0">
                <a:srgbClr val="000000">
                  <a:alpha val="35000"/>
                </a:srgbClr>
              </a:outerShdw>
            </a:effectLst>
          </c:spPr>
          <c:marker>
            <c:symbol val="none"/>
          </c:marker>
          <c:trendline>
            <c:spPr>
              <a:ln w="19050" cap="rnd">
                <a:solidFill>
                  <a:schemeClr val="accent1"/>
                </a:solidFill>
                <a:prstDash val="sysDash"/>
              </a:ln>
              <a:effectLst/>
            </c:spPr>
            <c:trendlineType val="linear"/>
            <c:dispRSqr val="0"/>
            <c:dispEq val="0"/>
          </c:trendline>
          <c:cat>
            <c:strRef>
              <c:f>'TENDENCIAS  HOSP'!$B$1:$M$1</c:f>
              <c:strCache>
                <c:ptCount val="12"/>
                <c:pt idx="0">
                  <c:v>ENERO  </c:v>
                </c:pt>
                <c:pt idx="1">
                  <c:v>FEBRERO  </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'TENDENCIAS  HOSP'!$B$5:$M$5</c:f>
              <c:numCache>
                <c:formatCode>0%</c:formatCode>
                <c:ptCount val="12"/>
                <c:pt idx="0">
                  <c:v>1</c:v>
                </c:pt>
                <c:pt idx="1">
                  <c:v>1</c:v>
                </c:pt>
                <c:pt idx="2">
                  <c:v>1</c:v>
                </c:pt>
                <c:pt idx="3">
                  <c:v>1</c:v>
                </c:pt>
                <c:pt idx="4">
                  <c:v>1</c:v>
                </c:pt>
                <c:pt idx="5">
                  <c:v>0.98</c:v>
                </c:pt>
                <c:pt idx="6">
                  <c:v>0.99</c:v>
                </c:pt>
              </c:numCache>
            </c:numRef>
          </c:val>
          <c:smooth val="0"/>
        </c:ser>
        <c:dLbls>
          <c:showLegendKey val="0"/>
          <c:showVal val="0"/>
          <c:showCatName val="0"/>
          <c:showSerName val="0"/>
          <c:showPercent val="0"/>
          <c:showBubbleSize val="0"/>
        </c:dLbls>
        <c:smooth val="0"/>
        <c:axId val="354679112"/>
        <c:axId val="355832640"/>
      </c:lineChart>
      <c:catAx>
        <c:axId val="354679112"/>
        <c:scaling>
          <c:orientation val="minMax"/>
        </c:scaling>
        <c:delete val="0"/>
        <c:axPos val="b"/>
        <c:numFmt formatCode="General" sourceLinked="1"/>
        <c:majorTickMark val="out"/>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CO"/>
          </a:p>
        </c:txPr>
        <c:crossAx val="355832640"/>
        <c:crosses val="autoZero"/>
        <c:auto val="1"/>
        <c:lblAlgn val="ctr"/>
        <c:lblOffset val="100"/>
        <c:noMultiLvlLbl val="0"/>
      </c:catAx>
      <c:valAx>
        <c:axId val="355832640"/>
        <c:scaling>
          <c:orientation val="minMax"/>
        </c:scaling>
        <c:delete val="0"/>
        <c:axPos val="l"/>
        <c:majorGridlines>
          <c:spPr>
            <a:ln w="9525" cap="flat" cmpd="sng" algn="ctr">
              <a:solidFill>
                <a:schemeClr val="tx2">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CO"/>
          </a:p>
        </c:txPr>
        <c:crossAx val="35467911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2">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es-CO"/>
              <a:t>TRATO MEDICO</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es-CO"/>
        </a:p>
      </c:txPr>
    </c:title>
    <c:autoTitleDeleted val="0"/>
    <c:plotArea>
      <c:layout/>
      <c:lineChart>
        <c:grouping val="standard"/>
        <c:varyColors val="0"/>
        <c:ser>
          <c:idx val="0"/>
          <c:order val="0"/>
          <c:spPr>
            <a:ln w="31750" cap="rnd">
              <a:solidFill>
                <a:schemeClr val="accent1"/>
              </a:solidFill>
              <a:round/>
            </a:ln>
            <a:effectLst>
              <a:outerShdw blurRad="40000" dist="23000" dir="5400000" rotWithShape="0">
                <a:srgbClr val="000000">
                  <a:alpha val="35000"/>
                </a:srgbClr>
              </a:outerShdw>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trendline>
            <c:spPr>
              <a:ln w="19050" cap="rnd">
                <a:solidFill>
                  <a:schemeClr val="accent1"/>
                </a:solidFill>
                <a:prstDash val="sysDash"/>
              </a:ln>
              <a:effectLst/>
            </c:spPr>
            <c:trendlineType val="linear"/>
            <c:dispRSqr val="0"/>
            <c:dispEq val="0"/>
          </c:trendline>
          <c:cat>
            <c:strRef>
              <c:f>'TENDENCIAS  HOSP'!$B$1:$M$1</c:f>
              <c:strCache>
                <c:ptCount val="12"/>
                <c:pt idx="0">
                  <c:v>ENERO  </c:v>
                </c:pt>
                <c:pt idx="1">
                  <c:v>FEBRERO  </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'TENDENCIAS  HOSP'!$B$6:$M$6</c:f>
              <c:numCache>
                <c:formatCode>0%</c:formatCode>
                <c:ptCount val="12"/>
                <c:pt idx="0">
                  <c:v>1</c:v>
                </c:pt>
                <c:pt idx="1">
                  <c:v>1</c:v>
                </c:pt>
                <c:pt idx="2">
                  <c:v>1</c:v>
                </c:pt>
                <c:pt idx="3">
                  <c:v>1</c:v>
                </c:pt>
                <c:pt idx="4">
                  <c:v>1</c:v>
                </c:pt>
                <c:pt idx="5">
                  <c:v>1</c:v>
                </c:pt>
                <c:pt idx="6">
                  <c:v>1</c:v>
                </c:pt>
              </c:numCache>
            </c:numRef>
          </c:val>
          <c:smooth val="0"/>
        </c:ser>
        <c:dLbls>
          <c:dLblPos val="t"/>
          <c:showLegendKey val="0"/>
          <c:showVal val="1"/>
          <c:showCatName val="0"/>
          <c:showSerName val="0"/>
          <c:showPercent val="0"/>
          <c:showBubbleSize val="0"/>
        </c:dLbls>
        <c:smooth val="0"/>
        <c:axId val="355833816"/>
        <c:axId val="355831464"/>
      </c:lineChart>
      <c:catAx>
        <c:axId val="355833816"/>
        <c:scaling>
          <c:orientation val="minMax"/>
        </c:scaling>
        <c:delete val="0"/>
        <c:axPos val="b"/>
        <c:numFmt formatCode="General" sourceLinked="1"/>
        <c:majorTickMark val="out"/>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CO"/>
          </a:p>
        </c:txPr>
        <c:crossAx val="355831464"/>
        <c:crosses val="autoZero"/>
        <c:auto val="1"/>
        <c:lblAlgn val="ctr"/>
        <c:lblOffset val="100"/>
        <c:noMultiLvlLbl val="0"/>
      </c:catAx>
      <c:valAx>
        <c:axId val="355831464"/>
        <c:scaling>
          <c:orientation val="minMax"/>
        </c:scaling>
        <c:delete val="0"/>
        <c:axPos val="l"/>
        <c:majorGridlines>
          <c:spPr>
            <a:ln w="9525" cap="flat" cmpd="sng" algn="ctr">
              <a:solidFill>
                <a:schemeClr val="tx2">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CO"/>
          </a:p>
        </c:txPr>
        <c:crossAx val="35583381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2">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en-US"/>
              <a:t>ALIMENTACIÓN</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es-CO"/>
        </a:p>
      </c:txPr>
    </c:title>
    <c:autoTitleDeleted val="0"/>
    <c:plotArea>
      <c:layout/>
      <c:lineChart>
        <c:grouping val="standard"/>
        <c:varyColors val="0"/>
        <c:ser>
          <c:idx val="0"/>
          <c:order val="0"/>
          <c:spPr>
            <a:ln w="31750" cap="rnd">
              <a:solidFill>
                <a:schemeClr val="accent1"/>
              </a:solidFill>
              <a:round/>
            </a:ln>
            <a:effectLst>
              <a:outerShdw blurRad="40000" dist="23000" dir="5400000" rotWithShape="0">
                <a:srgbClr val="000000">
                  <a:alpha val="35000"/>
                </a:srgbClr>
              </a:outerShdw>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trendline>
            <c:spPr>
              <a:ln w="19050" cap="rnd">
                <a:solidFill>
                  <a:schemeClr val="accent1"/>
                </a:solidFill>
                <a:prstDash val="sysDash"/>
              </a:ln>
              <a:effectLst/>
            </c:spPr>
            <c:trendlineType val="linear"/>
            <c:dispRSqr val="0"/>
            <c:dispEq val="0"/>
          </c:trendline>
          <c:cat>
            <c:strRef>
              <c:f>'TENDENCIAS  HOSP'!$B$1:$M$1</c:f>
              <c:strCache>
                <c:ptCount val="12"/>
                <c:pt idx="0">
                  <c:v>ENERO  </c:v>
                </c:pt>
                <c:pt idx="1">
                  <c:v>FEBRERO  </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'TENDENCIAS  HOSP'!$B$7:$M$7</c:f>
              <c:numCache>
                <c:formatCode>0%</c:formatCode>
                <c:ptCount val="12"/>
                <c:pt idx="0">
                  <c:v>0.9821428571428571</c:v>
                </c:pt>
                <c:pt idx="1">
                  <c:v>1</c:v>
                </c:pt>
                <c:pt idx="2">
                  <c:v>0.97</c:v>
                </c:pt>
                <c:pt idx="3">
                  <c:v>1</c:v>
                </c:pt>
                <c:pt idx="4">
                  <c:v>0.98</c:v>
                </c:pt>
                <c:pt idx="5">
                  <c:v>0.99</c:v>
                </c:pt>
                <c:pt idx="6">
                  <c:v>0.98</c:v>
                </c:pt>
              </c:numCache>
            </c:numRef>
          </c:val>
          <c:smooth val="0"/>
        </c:ser>
        <c:dLbls>
          <c:dLblPos val="t"/>
          <c:showLegendKey val="0"/>
          <c:showVal val="1"/>
          <c:showCatName val="0"/>
          <c:showSerName val="0"/>
          <c:showPercent val="0"/>
          <c:showBubbleSize val="0"/>
        </c:dLbls>
        <c:smooth val="0"/>
        <c:axId val="355827152"/>
        <c:axId val="355828328"/>
      </c:lineChart>
      <c:catAx>
        <c:axId val="355827152"/>
        <c:scaling>
          <c:orientation val="minMax"/>
        </c:scaling>
        <c:delete val="0"/>
        <c:axPos val="b"/>
        <c:numFmt formatCode="General" sourceLinked="1"/>
        <c:majorTickMark val="out"/>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CO"/>
          </a:p>
        </c:txPr>
        <c:crossAx val="355828328"/>
        <c:crosses val="autoZero"/>
        <c:auto val="1"/>
        <c:lblAlgn val="ctr"/>
        <c:lblOffset val="100"/>
        <c:noMultiLvlLbl val="0"/>
      </c:catAx>
      <c:valAx>
        <c:axId val="355828328"/>
        <c:scaling>
          <c:orientation val="minMax"/>
        </c:scaling>
        <c:delete val="0"/>
        <c:axPos val="l"/>
        <c:majorGridlines>
          <c:spPr>
            <a:ln w="9525" cap="flat" cmpd="sng" algn="ctr">
              <a:solidFill>
                <a:schemeClr val="tx2">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CO"/>
          </a:p>
        </c:txPr>
        <c:crossAx val="35582715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2">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es-CO"/>
              <a:t>DERECHOS  Y DEBERES</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es-CO"/>
        </a:p>
      </c:txPr>
    </c:title>
    <c:autoTitleDeleted val="0"/>
    <c:plotArea>
      <c:layout/>
      <c:lineChart>
        <c:grouping val="standard"/>
        <c:varyColors val="0"/>
        <c:ser>
          <c:idx val="0"/>
          <c:order val="0"/>
          <c:spPr>
            <a:ln w="31750" cap="rnd">
              <a:solidFill>
                <a:schemeClr val="accent1"/>
              </a:solidFill>
              <a:round/>
            </a:ln>
            <a:effectLst>
              <a:outerShdw blurRad="40000" dist="23000" dir="5400000" rotWithShape="0">
                <a:srgbClr val="000000">
                  <a:alpha val="35000"/>
                </a:srgbClr>
              </a:outerShdw>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trendline>
            <c:spPr>
              <a:ln w="19050" cap="rnd">
                <a:solidFill>
                  <a:schemeClr val="accent1"/>
                </a:solidFill>
                <a:prstDash val="sysDash"/>
              </a:ln>
              <a:effectLst/>
            </c:spPr>
            <c:trendlineType val="linear"/>
            <c:dispRSqr val="0"/>
            <c:dispEq val="0"/>
          </c:trendline>
          <c:cat>
            <c:strRef>
              <c:f>'TENDENCIAS  HOSP'!$B$1:$M$1</c:f>
              <c:strCache>
                <c:ptCount val="12"/>
                <c:pt idx="0">
                  <c:v>ENERO  </c:v>
                </c:pt>
                <c:pt idx="1">
                  <c:v>FEBRERO  </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'TENDENCIAS  HOSP'!$B$8:$M$8</c:f>
              <c:numCache>
                <c:formatCode>0%</c:formatCode>
                <c:ptCount val="12"/>
                <c:pt idx="0">
                  <c:v>1</c:v>
                </c:pt>
                <c:pt idx="1">
                  <c:v>1</c:v>
                </c:pt>
                <c:pt idx="2">
                  <c:v>1</c:v>
                </c:pt>
                <c:pt idx="3">
                  <c:v>1</c:v>
                </c:pt>
                <c:pt idx="4">
                  <c:v>1</c:v>
                </c:pt>
                <c:pt idx="5">
                  <c:v>0.98</c:v>
                </c:pt>
                <c:pt idx="6">
                  <c:v>0.96</c:v>
                </c:pt>
              </c:numCache>
            </c:numRef>
          </c:val>
          <c:smooth val="0"/>
        </c:ser>
        <c:dLbls>
          <c:dLblPos val="t"/>
          <c:showLegendKey val="0"/>
          <c:showVal val="1"/>
          <c:showCatName val="0"/>
          <c:showSerName val="0"/>
          <c:showPercent val="0"/>
          <c:showBubbleSize val="0"/>
        </c:dLbls>
        <c:smooth val="0"/>
        <c:axId val="355831856"/>
        <c:axId val="355831072"/>
      </c:lineChart>
      <c:catAx>
        <c:axId val="355831856"/>
        <c:scaling>
          <c:orientation val="minMax"/>
        </c:scaling>
        <c:delete val="0"/>
        <c:axPos val="b"/>
        <c:numFmt formatCode="General" sourceLinked="1"/>
        <c:majorTickMark val="out"/>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CO"/>
          </a:p>
        </c:txPr>
        <c:crossAx val="355831072"/>
        <c:crosses val="autoZero"/>
        <c:auto val="1"/>
        <c:lblAlgn val="ctr"/>
        <c:lblOffset val="100"/>
        <c:noMultiLvlLbl val="0"/>
      </c:catAx>
      <c:valAx>
        <c:axId val="355831072"/>
        <c:scaling>
          <c:orientation val="minMax"/>
        </c:scaling>
        <c:delete val="0"/>
        <c:axPos val="l"/>
        <c:majorGridlines>
          <c:spPr>
            <a:ln w="9525" cap="flat" cmpd="sng" algn="ctr">
              <a:solidFill>
                <a:schemeClr val="tx2">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CO"/>
          </a:p>
        </c:txPr>
        <c:crossAx val="35583185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2">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en-US"/>
              <a:t>SEGURIDAD DEL PACIENTE</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es-CO"/>
        </a:p>
      </c:txPr>
    </c:title>
    <c:autoTitleDeleted val="0"/>
    <c:plotArea>
      <c:layout/>
      <c:lineChart>
        <c:grouping val="standard"/>
        <c:varyColors val="0"/>
        <c:ser>
          <c:idx val="0"/>
          <c:order val="0"/>
          <c:spPr>
            <a:ln w="31750" cap="rnd">
              <a:solidFill>
                <a:schemeClr val="accent1"/>
              </a:solidFill>
              <a:round/>
            </a:ln>
            <a:effectLst>
              <a:outerShdw blurRad="40000" dist="23000" dir="5400000" rotWithShape="0">
                <a:srgbClr val="000000">
                  <a:alpha val="35000"/>
                </a:srgbClr>
              </a:outerShdw>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trendline>
            <c:spPr>
              <a:ln w="19050" cap="rnd">
                <a:solidFill>
                  <a:schemeClr val="accent1"/>
                </a:solidFill>
                <a:prstDash val="sysDash"/>
              </a:ln>
              <a:effectLst/>
            </c:spPr>
            <c:trendlineType val="linear"/>
            <c:dispRSqr val="0"/>
            <c:dispEq val="0"/>
          </c:trendline>
          <c:cat>
            <c:strRef>
              <c:f>'TENDENCIAS  HOSP'!$B$1:$M$1</c:f>
              <c:strCache>
                <c:ptCount val="12"/>
                <c:pt idx="0">
                  <c:v>ENERO  </c:v>
                </c:pt>
                <c:pt idx="1">
                  <c:v>FEBRERO  </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'TENDENCIAS  HOSP'!$B$9:$M$9</c:f>
              <c:numCache>
                <c:formatCode>0%</c:formatCode>
                <c:ptCount val="12"/>
                <c:pt idx="0">
                  <c:v>1</c:v>
                </c:pt>
                <c:pt idx="1">
                  <c:v>1</c:v>
                </c:pt>
                <c:pt idx="2">
                  <c:v>1</c:v>
                </c:pt>
                <c:pt idx="3">
                  <c:v>1</c:v>
                </c:pt>
                <c:pt idx="4">
                  <c:v>1</c:v>
                </c:pt>
                <c:pt idx="5">
                  <c:v>0.99</c:v>
                </c:pt>
                <c:pt idx="6">
                  <c:v>0.98</c:v>
                </c:pt>
              </c:numCache>
            </c:numRef>
          </c:val>
          <c:smooth val="0"/>
        </c:ser>
        <c:dLbls>
          <c:dLblPos val="t"/>
          <c:showLegendKey val="0"/>
          <c:showVal val="1"/>
          <c:showCatName val="0"/>
          <c:showSerName val="0"/>
          <c:showPercent val="0"/>
          <c:showBubbleSize val="0"/>
        </c:dLbls>
        <c:smooth val="0"/>
        <c:axId val="356639848"/>
        <c:axId val="356641808"/>
      </c:lineChart>
      <c:catAx>
        <c:axId val="356639848"/>
        <c:scaling>
          <c:orientation val="minMax"/>
        </c:scaling>
        <c:delete val="0"/>
        <c:axPos val="b"/>
        <c:numFmt formatCode="General" sourceLinked="1"/>
        <c:majorTickMark val="out"/>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CO"/>
          </a:p>
        </c:txPr>
        <c:crossAx val="356641808"/>
        <c:crosses val="autoZero"/>
        <c:auto val="1"/>
        <c:lblAlgn val="ctr"/>
        <c:lblOffset val="100"/>
        <c:noMultiLvlLbl val="0"/>
      </c:catAx>
      <c:valAx>
        <c:axId val="356641808"/>
        <c:scaling>
          <c:orientation val="minMax"/>
        </c:scaling>
        <c:delete val="0"/>
        <c:axPos val="l"/>
        <c:majorGridlines>
          <c:spPr>
            <a:ln w="9525" cap="flat" cmpd="sng" algn="ctr">
              <a:solidFill>
                <a:schemeClr val="tx2">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CO"/>
          </a:p>
        </c:txPr>
        <c:crossAx val="35663984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2">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es-CO"/>
              <a:t>CONSENTIMIENTO INFORMADO</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es-CO"/>
        </a:p>
      </c:txPr>
    </c:title>
    <c:autoTitleDeleted val="0"/>
    <c:plotArea>
      <c:layout/>
      <c:lineChart>
        <c:grouping val="standard"/>
        <c:varyColors val="0"/>
        <c:ser>
          <c:idx val="0"/>
          <c:order val="0"/>
          <c:spPr>
            <a:ln w="31750" cap="rnd">
              <a:solidFill>
                <a:schemeClr val="accent1"/>
              </a:solidFill>
              <a:round/>
            </a:ln>
            <a:effectLst>
              <a:outerShdw blurRad="40000" dist="23000" dir="5400000" rotWithShape="0">
                <a:srgbClr val="000000">
                  <a:alpha val="35000"/>
                </a:srgbClr>
              </a:outerShdw>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trendline>
            <c:spPr>
              <a:ln w="19050" cap="rnd">
                <a:solidFill>
                  <a:schemeClr val="accent1"/>
                </a:solidFill>
                <a:prstDash val="sysDash"/>
              </a:ln>
              <a:effectLst/>
            </c:spPr>
            <c:trendlineType val="linear"/>
            <c:dispRSqr val="0"/>
            <c:dispEq val="0"/>
          </c:trendline>
          <c:cat>
            <c:strRef>
              <c:f>'TENDENCIAS  HOSP'!$B$1:$M$1</c:f>
              <c:strCache>
                <c:ptCount val="12"/>
                <c:pt idx="0">
                  <c:v>ENERO  </c:v>
                </c:pt>
                <c:pt idx="1">
                  <c:v>FEBRERO  </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'TENDENCIAS  HOSP'!$B$10:$M$10</c:f>
              <c:numCache>
                <c:formatCode>0%</c:formatCode>
                <c:ptCount val="12"/>
                <c:pt idx="0">
                  <c:v>1</c:v>
                </c:pt>
                <c:pt idx="1">
                  <c:v>1</c:v>
                </c:pt>
                <c:pt idx="2">
                  <c:v>1</c:v>
                </c:pt>
                <c:pt idx="3">
                  <c:v>1</c:v>
                </c:pt>
                <c:pt idx="4">
                  <c:v>1</c:v>
                </c:pt>
                <c:pt idx="5">
                  <c:v>0.99</c:v>
                </c:pt>
                <c:pt idx="6">
                  <c:v>0.99</c:v>
                </c:pt>
              </c:numCache>
            </c:numRef>
          </c:val>
          <c:smooth val="0"/>
        </c:ser>
        <c:dLbls>
          <c:dLblPos val="t"/>
          <c:showLegendKey val="0"/>
          <c:showVal val="1"/>
          <c:showCatName val="0"/>
          <c:showSerName val="0"/>
          <c:showPercent val="0"/>
          <c:showBubbleSize val="0"/>
        </c:dLbls>
        <c:smooth val="0"/>
        <c:axId val="356643768"/>
        <c:axId val="356642592"/>
      </c:lineChart>
      <c:catAx>
        <c:axId val="356643768"/>
        <c:scaling>
          <c:orientation val="minMax"/>
        </c:scaling>
        <c:delete val="0"/>
        <c:axPos val="b"/>
        <c:numFmt formatCode="General" sourceLinked="1"/>
        <c:majorTickMark val="out"/>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CO"/>
          </a:p>
        </c:txPr>
        <c:crossAx val="356642592"/>
        <c:crosses val="autoZero"/>
        <c:auto val="1"/>
        <c:lblAlgn val="ctr"/>
        <c:lblOffset val="100"/>
        <c:noMultiLvlLbl val="0"/>
      </c:catAx>
      <c:valAx>
        <c:axId val="356642592"/>
        <c:scaling>
          <c:orientation val="minMax"/>
        </c:scaling>
        <c:delete val="0"/>
        <c:axPos val="l"/>
        <c:majorGridlines>
          <c:spPr>
            <a:ln w="9525" cap="flat" cmpd="sng" algn="ctr">
              <a:solidFill>
                <a:schemeClr val="tx2">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CO"/>
          </a:p>
        </c:txPr>
        <c:crossAx val="35664376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2">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31">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10.xml><?xml version="1.0" encoding="utf-8"?>
<cs:chartStyle xmlns:cs="http://schemas.microsoft.com/office/drawing/2012/chartStyle" xmlns:a="http://schemas.openxmlformats.org/drawingml/2006/main" id="231">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11.xml><?xml version="1.0" encoding="utf-8"?>
<cs:chartStyle xmlns:cs="http://schemas.microsoft.com/office/drawing/2012/chartStyle" xmlns:a="http://schemas.openxmlformats.org/drawingml/2006/main" id="231">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12.xml><?xml version="1.0" encoding="utf-8"?>
<cs:chartStyle xmlns:cs="http://schemas.microsoft.com/office/drawing/2012/chartStyle" xmlns:a="http://schemas.openxmlformats.org/drawingml/2006/main" id="231">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13.xml><?xml version="1.0" encoding="utf-8"?>
<cs:chartStyle xmlns:cs="http://schemas.microsoft.com/office/drawing/2012/chartStyle" xmlns:a="http://schemas.openxmlformats.org/drawingml/2006/main" id="231">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14.xml><?xml version="1.0" encoding="utf-8"?>
<cs:chartStyle xmlns:cs="http://schemas.microsoft.com/office/drawing/2012/chartStyle" xmlns:a="http://schemas.openxmlformats.org/drawingml/2006/main" id="231">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15.xml><?xml version="1.0" encoding="utf-8"?>
<cs:chartStyle xmlns:cs="http://schemas.microsoft.com/office/drawing/2012/chartStyle" xmlns:a="http://schemas.openxmlformats.org/drawingml/2006/main" id="231">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16.xml><?xml version="1.0" encoding="utf-8"?>
<cs:chartStyle xmlns:cs="http://schemas.microsoft.com/office/drawing/2012/chartStyle" xmlns:a="http://schemas.openxmlformats.org/drawingml/2006/main" id="231">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17.xml><?xml version="1.0" encoding="utf-8"?>
<cs:chartStyle xmlns:cs="http://schemas.microsoft.com/office/drawing/2012/chartStyle" xmlns:a="http://schemas.openxmlformats.org/drawingml/2006/main" id="231">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18.xml><?xml version="1.0" encoding="utf-8"?>
<cs:chartStyle xmlns:cs="http://schemas.microsoft.com/office/drawing/2012/chartStyle" xmlns:a="http://schemas.openxmlformats.org/drawingml/2006/main" id="231">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19.xml><?xml version="1.0" encoding="utf-8"?>
<cs:chartStyle xmlns:cs="http://schemas.microsoft.com/office/drawing/2012/chartStyle" xmlns:a="http://schemas.openxmlformats.org/drawingml/2006/main" id="231">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2.xml><?xml version="1.0" encoding="utf-8"?>
<cs:chartStyle xmlns:cs="http://schemas.microsoft.com/office/drawing/2012/chartStyle" xmlns:a="http://schemas.openxmlformats.org/drawingml/2006/main" id="231">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20.xml><?xml version="1.0" encoding="utf-8"?>
<cs:chartStyle xmlns:cs="http://schemas.microsoft.com/office/drawing/2012/chartStyle" xmlns:a="http://schemas.openxmlformats.org/drawingml/2006/main" id="231">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21.xml><?xml version="1.0" encoding="utf-8"?>
<cs:chartStyle xmlns:cs="http://schemas.microsoft.com/office/drawing/2012/chartStyle" xmlns:a="http://schemas.openxmlformats.org/drawingml/2006/main" id="231">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22.xml><?xml version="1.0" encoding="utf-8"?>
<cs:chartStyle xmlns:cs="http://schemas.microsoft.com/office/drawing/2012/chartStyle" xmlns:a="http://schemas.openxmlformats.org/drawingml/2006/main" id="231">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23.xml><?xml version="1.0" encoding="utf-8"?>
<cs:chartStyle xmlns:cs="http://schemas.microsoft.com/office/drawing/2012/chartStyle" xmlns:a="http://schemas.openxmlformats.org/drawingml/2006/main" id="231">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24.xml><?xml version="1.0" encoding="utf-8"?>
<cs:chartStyle xmlns:cs="http://schemas.microsoft.com/office/drawing/2012/chartStyle" xmlns:a="http://schemas.openxmlformats.org/drawingml/2006/main" id="231">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25.xml><?xml version="1.0" encoding="utf-8"?>
<cs:chartStyle xmlns:cs="http://schemas.microsoft.com/office/drawing/2012/chartStyle" xmlns:a="http://schemas.openxmlformats.org/drawingml/2006/main" id="231">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26.xml><?xml version="1.0" encoding="utf-8"?>
<cs:chartStyle xmlns:cs="http://schemas.microsoft.com/office/drawing/2012/chartStyle" xmlns:a="http://schemas.openxmlformats.org/drawingml/2006/main" id="231">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27.xml><?xml version="1.0" encoding="utf-8"?>
<cs:chartStyle xmlns:cs="http://schemas.microsoft.com/office/drawing/2012/chartStyle" xmlns:a="http://schemas.openxmlformats.org/drawingml/2006/main" id="231">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28.xml><?xml version="1.0" encoding="utf-8"?>
<cs:chartStyle xmlns:cs="http://schemas.microsoft.com/office/drawing/2012/chartStyle" xmlns:a="http://schemas.openxmlformats.org/drawingml/2006/main" id="231">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29.xml><?xml version="1.0" encoding="utf-8"?>
<cs:chartStyle xmlns:cs="http://schemas.microsoft.com/office/drawing/2012/chartStyle" xmlns:a="http://schemas.openxmlformats.org/drawingml/2006/main" id="231">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3.xml><?xml version="1.0" encoding="utf-8"?>
<cs:chartStyle xmlns:cs="http://schemas.microsoft.com/office/drawing/2012/chartStyle" xmlns:a="http://schemas.openxmlformats.org/drawingml/2006/main" id="231">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30.xml><?xml version="1.0" encoding="utf-8"?>
<cs:chartStyle xmlns:cs="http://schemas.microsoft.com/office/drawing/2012/chartStyle" xmlns:a="http://schemas.openxmlformats.org/drawingml/2006/main" id="231">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31.xml><?xml version="1.0" encoding="utf-8"?>
<cs:chartStyle xmlns:cs="http://schemas.microsoft.com/office/drawing/2012/chartStyle" xmlns:a="http://schemas.openxmlformats.org/drawingml/2006/main" id="231">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32.xml><?xml version="1.0" encoding="utf-8"?>
<cs:chartStyle xmlns:cs="http://schemas.microsoft.com/office/drawing/2012/chartStyle" xmlns:a="http://schemas.openxmlformats.org/drawingml/2006/main" id="231">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33.xml><?xml version="1.0" encoding="utf-8"?>
<cs:chartStyle xmlns:cs="http://schemas.microsoft.com/office/drawing/2012/chartStyle" xmlns:a="http://schemas.openxmlformats.org/drawingml/2006/main" id="231">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3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5.xml><?xml version="1.0" encoding="utf-8"?>
<cs:chartStyle xmlns:cs="http://schemas.microsoft.com/office/drawing/2012/chartStyle" xmlns:a="http://schemas.openxmlformats.org/drawingml/2006/main" id="231">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36.xml><?xml version="1.0" encoding="utf-8"?>
<cs:chartStyle xmlns:cs="http://schemas.microsoft.com/office/drawing/2012/chartStyle" xmlns:a="http://schemas.openxmlformats.org/drawingml/2006/main" id="231">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4.xml><?xml version="1.0" encoding="utf-8"?>
<cs:chartStyle xmlns:cs="http://schemas.microsoft.com/office/drawing/2012/chartStyle" xmlns:a="http://schemas.openxmlformats.org/drawingml/2006/main" id="231">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5.xml><?xml version="1.0" encoding="utf-8"?>
<cs:chartStyle xmlns:cs="http://schemas.microsoft.com/office/drawing/2012/chartStyle" xmlns:a="http://schemas.openxmlformats.org/drawingml/2006/main" id="231">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6.xml><?xml version="1.0" encoding="utf-8"?>
<cs:chartStyle xmlns:cs="http://schemas.microsoft.com/office/drawing/2012/chartStyle" xmlns:a="http://schemas.openxmlformats.org/drawingml/2006/main" id="231">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7.xml><?xml version="1.0" encoding="utf-8"?>
<cs:chartStyle xmlns:cs="http://schemas.microsoft.com/office/drawing/2012/chartStyle" xmlns:a="http://schemas.openxmlformats.org/drawingml/2006/main" id="231">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8.xml><?xml version="1.0" encoding="utf-8"?>
<cs:chartStyle xmlns:cs="http://schemas.microsoft.com/office/drawing/2012/chartStyle" xmlns:a="http://schemas.openxmlformats.org/drawingml/2006/main" id="231">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9.xml><?xml version="1.0" encoding="utf-8"?>
<cs:chartStyle xmlns:cs="http://schemas.microsoft.com/office/drawing/2012/chartStyle" xmlns:a="http://schemas.openxmlformats.org/drawingml/2006/main" id="231">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chart" Target="../charts/chart1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 Type="http://schemas.openxmlformats.org/officeDocument/2006/relationships/chart" Target="../charts/chart2.xml"/><Relationship Id="rId16" Type="http://schemas.openxmlformats.org/officeDocument/2006/relationships/chart" Target="../charts/chart16.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5" Type="http://schemas.openxmlformats.org/officeDocument/2006/relationships/chart" Target="../charts/chart1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s>
</file>

<file path=xl/drawings/_rels/drawing2.xml.rels><?xml version="1.0" encoding="UTF-8" standalone="yes"?>
<Relationships xmlns="http://schemas.openxmlformats.org/package/2006/relationships"><Relationship Id="rId8" Type="http://schemas.openxmlformats.org/officeDocument/2006/relationships/chart" Target="../charts/chart26.xml"/><Relationship Id="rId13" Type="http://schemas.openxmlformats.org/officeDocument/2006/relationships/chart" Target="../charts/chart31.xml"/><Relationship Id="rId18" Type="http://schemas.openxmlformats.org/officeDocument/2006/relationships/chart" Target="../charts/chart36.xml"/><Relationship Id="rId3" Type="http://schemas.openxmlformats.org/officeDocument/2006/relationships/chart" Target="../charts/chart21.xml"/><Relationship Id="rId7" Type="http://schemas.openxmlformats.org/officeDocument/2006/relationships/chart" Target="../charts/chart25.xml"/><Relationship Id="rId12" Type="http://schemas.openxmlformats.org/officeDocument/2006/relationships/chart" Target="../charts/chart30.xml"/><Relationship Id="rId17" Type="http://schemas.openxmlformats.org/officeDocument/2006/relationships/chart" Target="../charts/chart35.xml"/><Relationship Id="rId2" Type="http://schemas.openxmlformats.org/officeDocument/2006/relationships/chart" Target="../charts/chart20.xml"/><Relationship Id="rId16" Type="http://schemas.openxmlformats.org/officeDocument/2006/relationships/chart" Target="../charts/chart34.xml"/><Relationship Id="rId1" Type="http://schemas.openxmlformats.org/officeDocument/2006/relationships/chart" Target="../charts/chart19.xml"/><Relationship Id="rId6" Type="http://schemas.openxmlformats.org/officeDocument/2006/relationships/chart" Target="../charts/chart24.xml"/><Relationship Id="rId11" Type="http://schemas.openxmlformats.org/officeDocument/2006/relationships/chart" Target="../charts/chart29.xml"/><Relationship Id="rId5" Type="http://schemas.openxmlformats.org/officeDocument/2006/relationships/chart" Target="../charts/chart23.xml"/><Relationship Id="rId15" Type="http://schemas.openxmlformats.org/officeDocument/2006/relationships/chart" Target="../charts/chart33.xml"/><Relationship Id="rId10" Type="http://schemas.openxmlformats.org/officeDocument/2006/relationships/chart" Target="../charts/chart28.xml"/><Relationship Id="rId4" Type="http://schemas.openxmlformats.org/officeDocument/2006/relationships/chart" Target="../charts/chart22.xml"/><Relationship Id="rId9" Type="http://schemas.openxmlformats.org/officeDocument/2006/relationships/chart" Target="../charts/chart27.xml"/><Relationship Id="rId14" Type="http://schemas.openxmlformats.org/officeDocument/2006/relationships/chart" Target="../charts/chart32.xml"/></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0</xdr:colOff>
      <xdr:row>11</xdr:row>
      <xdr:rowOff>4762</xdr:rowOff>
    </xdr:from>
    <xdr:to>
      <xdr:col>2</xdr:col>
      <xdr:colOff>361950</xdr:colOff>
      <xdr:row>24</xdr:row>
      <xdr:rowOff>147637</xdr:rowOff>
    </xdr:to>
    <xdr:graphicFrame macro="">
      <xdr:nvGraphicFramePr>
        <xdr:cNvPr id="2" name="Gráfico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38100</xdr:colOff>
      <xdr:row>10</xdr:row>
      <xdr:rowOff>180975</xdr:rowOff>
    </xdr:from>
    <xdr:to>
      <xdr:col>12</xdr:col>
      <xdr:colOff>95250</xdr:colOff>
      <xdr:row>24</xdr:row>
      <xdr:rowOff>157162</xdr:rowOff>
    </xdr:to>
    <xdr:graphicFrame macro="">
      <xdr:nvGraphicFramePr>
        <xdr:cNvPr id="3" name="Gráfico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26</xdr:row>
      <xdr:rowOff>0</xdr:rowOff>
    </xdr:from>
    <xdr:to>
      <xdr:col>2</xdr:col>
      <xdr:colOff>714375</xdr:colOff>
      <xdr:row>39</xdr:row>
      <xdr:rowOff>142875</xdr:rowOff>
    </xdr:to>
    <xdr:graphicFrame macro="">
      <xdr:nvGraphicFramePr>
        <xdr:cNvPr id="4" name="Gráfico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xdr:col>
      <xdr:colOff>66675</xdr:colOff>
      <xdr:row>25</xdr:row>
      <xdr:rowOff>157162</xdr:rowOff>
    </xdr:from>
    <xdr:to>
      <xdr:col>12</xdr:col>
      <xdr:colOff>66675</xdr:colOff>
      <xdr:row>39</xdr:row>
      <xdr:rowOff>100012</xdr:rowOff>
    </xdr:to>
    <xdr:graphicFrame macro="">
      <xdr:nvGraphicFramePr>
        <xdr:cNvPr id="5" name="Gráfico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40</xdr:row>
      <xdr:rowOff>128587</xdr:rowOff>
    </xdr:from>
    <xdr:to>
      <xdr:col>2</xdr:col>
      <xdr:colOff>714375</xdr:colOff>
      <xdr:row>54</xdr:row>
      <xdr:rowOff>71437</xdr:rowOff>
    </xdr:to>
    <xdr:graphicFrame macro="">
      <xdr:nvGraphicFramePr>
        <xdr:cNvPr id="6" name="Gráfico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66675</xdr:colOff>
      <xdr:row>40</xdr:row>
      <xdr:rowOff>147637</xdr:rowOff>
    </xdr:from>
    <xdr:to>
      <xdr:col>12</xdr:col>
      <xdr:colOff>9525</xdr:colOff>
      <xdr:row>54</xdr:row>
      <xdr:rowOff>90487</xdr:rowOff>
    </xdr:to>
    <xdr:graphicFrame macro="">
      <xdr:nvGraphicFramePr>
        <xdr:cNvPr id="7" name="Gráfico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54</xdr:row>
      <xdr:rowOff>185737</xdr:rowOff>
    </xdr:from>
    <xdr:to>
      <xdr:col>2</xdr:col>
      <xdr:colOff>514350</xdr:colOff>
      <xdr:row>68</xdr:row>
      <xdr:rowOff>128587</xdr:rowOff>
    </xdr:to>
    <xdr:graphicFrame macro="">
      <xdr:nvGraphicFramePr>
        <xdr:cNvPr id="8" name="Gráfico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3</xdr:col>
      <xdr:colOff>71437</xdr:colOff>
      <xdr:row>54</xdr:row>
      <xdr:rowOff>176212</xdr:rowOff>
    </xdr:from>
    <xdr:to>
      <xdr:col>11</xdr:col>
      <xdr:colOff>452437</xdr:colOff>
      <xdr:row>68</xdr:row>
      <xdr:rowOff>119062</xdr:rowOff>
    </xdr:to>
    <xdr:graphicFrame macro="">
      <xdr:nvGraphicFramePr>
        <xdr:cNvPr id="9" name="Gráfico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23812</xdr:colOff>
      <xdr:row>70</xdr:row>
      <xdr:rowOff>0</xdr:rowOff>
    </xdr:from>
    <xdr:to>
      <xdr:col>3</xdr:col>
      <xdr:colOff>0</xdr:colOff>
      <xdr:row>83</xdr:row>
      <xdr:rowOff>157162</xdr:rowOff>
    </xdr:to>
    <xdr:graphicFrame macro="">
      <xdr:nvGraphicFramePr>
        <xdr:cNvPr id="10" name="Gráfico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14</xdr:col>
      <xdr:colOff>47625</xdr:colOff>
      <xdr:row>11</xdr:row>
      <xdr:rowOff>9524</xdr:rowOff>
    </xdr:from>
    <xdr:to>
      <xdr:col>18</xdr:col>
      <xdr:colOff>504825</xdr:colOff>
      <xdr:row>22</xdr:row>
      <xdr:rowOff>71436</xdr:rowOff>
    </xdr:to>
    <xdr:graphicFrame macro="">
      <xdr:nvGraphicFramePr>
        <xdr:cNvPr id="11" name="Gráfico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19</xdr:col>
      <xdr:colOff>457200</xdr:colOff>
      <xdr:row>11</xdr:row>
      <xdr:rowOff>0</xdr:rowOff>
    </xdr:from>
    <xdr:to>
      <xdr:col>27</xdr:col>
      <xdr:colOff>9525</xdr:colOff>
      <xdr:row>22</xdr:row>
      <xdr:rowOff>61912</xdr:rowOff>
    </xdr:to>
    <xdr:graphicFrame macro="">
      <xdr:nvGraphicFramePr>
        <xdr:cNvPr id="12" name="Gráfico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14</xdr:col>
      <xdr:colOff>0</xdr:colOff>
      <xdr:row>23</xdr:row>
      <xdr:rowOff>0</xdr:rowOff>
    </xdr:from>
    <xdr:to>
      <xdr:col>18</xdr:col>
      <xdr:colOff>457200</xdr:colOff>
      <xdr:row>34</xdr:row>
      <xdr:rowOff>61912</xdr:rowOff>
    </xdr:to>
    <xdr:graphicFrame macro="">
      <xdr:nvGraphicFramePr>
        <xdr:cNvPr id="13" name="Gráfico 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19</xdr:col>
      <xdr:colOff>457200</xdr:colOff>
      <xdr:row>23</xdr:row>
      <xdr:rowOff>19050</xdr:rowOff>
    </xdr:from>
    <xdr:to>
      <xdr:col>27</xdr:col>
      <xdr:colOff>9525</xdr:colOff>
      <xdr:row>34</xdr:row>
      <xdr:rowOff>80962</xdr:rowOff>
    </xdr:to>
    <xdr:graphicFrame macro="">
      <xdr:nvGraphicFramePr>
        <xdr:cNvPr id="14" name="Gráfico 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14</xdr:col>
      <xdr:colOff>0</xdr:colOff>
      <xdr:row>35</xdr:row>
      <xdr:rowOff>0</xdr:rowOff>
    </xdr:from>
    <xdr:to>
      <xdr:col>18</xdr:col>
      <xdr:colOff>457200</xdr:colOff>
      <xdr:row>46</xdr:row>
      <xdr:rowOff>61912</xdr:rowOff>
    </xdr:to>
    <xdr:graphicFrame macro="">
      <xdr:nvGraphicFramePr>
        <xdr:cNvPr id="16" name="Gráfico 1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19</xdr:col>
      <xdr:colOff>457200</xdr:colOff>
      <xdr:row>34</xdr:row>
      <xdr:rowOff>190500</xdr:rowOff>
    </xdr:from>
    <xdr:to>
      <xdr:col>27</xdr:col>
      <xdr:colOff>9525</xdr:colOff>
      <xdr:row>46</xdr:row>
      <xdr:rowOff>52387</xdr:rowOff>
    </xdr:to>
    <xdr:graphicFrame macro="">
      <xdr:nvGraphicFramePr>
        <xdr:cNvPr id="17" name="Gráfico 1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14</xdr:col>
      <xdr:colOff>0</xdr:colOff>
      <xdr:row>47</xdr:row>
      <xdr:rowOff>0</xdr:rowOff>
    </xdr:from>
    <xdr:to>
      <xdr:col>18</xdr:col>
      <xdr:colOff>457200</xdr:colOff>
      <xdr:row>58</xdr:row>
      <xdr:rowOff>61912</xdr:rowOff>
    </xdr:to>
    <xdr:graphicFrame macro="">
      <xdr:nvGraphicFramePr>
        <xdr:cNvPr id="18" name="Gráfico 1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19</xdr:col>
      <xdr:colOff>438150</xdr:colOff>
      <xdr:row>47</xdr:row>
      <xdr:rowOff>0</xdr:rowOff>
    </xdr:from>
    <xdr:to>
      <xdr:col>26</xdr:col>
      <xdr:colOff>552450</xdr:colOff>
      <xdr:row>58</xdr:row>
      <xdr:rowOff>61912</xdr:rowOff>
    </xdr:to>
    <xdr:graphicFrame macro="">
      <xdr:nvGraphicFramePr>
        <xdr:cNvPr id="19" name="Gráfico 1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14</xdr:col>
      <xdr:colOff>0</xdr:colOff>
      <xdr:row>59</xdr:row>
      <xdr:rowOff>0</xdr:rowOff>
    </xdr:from>
    <xdr:to>
      <xdr:col>18</xdr:col>
      <xdr:colOff>457200</xdr:colOff>
      <xdr:row>70</xdr:row>
      <xdr:rowOff>61912</xdr:rowOff>
    </xdr:to>
    <xdr:graphicFrame macro="">
      <xdr:nvGraphicFramePr>
        <xdr:cNvPr id="20" name="Gráfico 1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47625</xdr:colOff>
      <xdr:row>11</xdr:row>
      <xdr:rowOff>14287</xdr:rowOff>
    </xdr:from>
    <xdr:to>
      <xdr:col>2</xdr:col>
      <xdr:colOff>762000</xdr:colOff>
      <xdr:row>24</xdr:row>
      <xdr:rowOff>157162</xdr:rowOff>
    </xdr:to>
    <xdr:graphicFrame macro="">
      <xdr:nvGraphicFramePr>
        <xdr:cNvPr id="38" name="Gráfico 3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76200</xdr:colOff>
      <xdr:row>11</xdr:row>
      <xdr:rowOff>14287</xdr:rowOff>
    </xdr:from>
    <xdr:to>
      <xdr:col>12</xdr:col>
      <xdr:colOff>95250</xdr:colOff>
      <xdr:row>24</xdr:row>
      <xdr:rowOff>157162</xdr:rowOff>
    </xdr:to>
    <xdr:graphicFrame macro="">
      <xdr:nvGraphicFramePr>
        <xdr:cNvPr id="39" name="Gráfico 3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26</xdr:row>
      <xdr:rowOff>0</xdr:rowOff>
    </xdr:from>
    <xdr:to>
      <xdr:col>2</xdr:col>
      <xdr:colOff>714375</xdr:colOff>
      <xdr:row>39</xdr:row>
      <xdr:rowOff>142875</xdr:rowOff>
    </xdr:to>
    <xdr:graphicFrame macro="">
      <xdr:nvGraphicFramePr>
        <xdr:cNvPr id="40" name="Gráfico 3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xdr:col>
      <xdr:colOff>66675</xdr:colOff>
      <xdr:row>25</xdr:row>
      <xdr:rowOff>157162</xdr:rowOff>
    </xdr:from>
    <xdr:to>
      <xdr:col>12</xdr:col>
      <xdr:colOff>66675</xdr:colOff>
      <xdr:row>39</xdr:row>
      <xdr:rowOff>100012</xdr:rowOff>
    </xdr:to>
    <xdr:graphicFrame macro="">
      <xdr:nvGraphicFramePr>
        <xdr:cNvPr id="41" name="Gráfico 4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40</xdr:row>
      <xdr:rowOff>128587</xdr:rowOff>
    </xdr:from>
    <xdr:to>
      <xdr:col>2</xdr:col>
      <xdr:colOff>714375</xdr:colOff>
      <xdr:row>54</xdr:row>
      <xdr:rowOff>71437</xdr:rowOff>
    </xdr:to>
    <xdr:graphicFrame macro="">
      <xdr:nvGraphicFramePr>
        <xdr:cNvPr id="42" name="Gráfico 4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66675</xdr:colOff>
      <xdr:row>40</xdr:row>
      <xdr:rowOff>147637</xdr:rowOff>
    </xdr:from>
    <xdr:to>
      <xdr:col>12</xdr:col>
      <xdr:colOff>9525</xdr:colOff>
      <xdr:row>54</xdr:row>
      <xdr:rowOff>90487</xdr:rowOff>
    </xdr:to>
    <xdr:graphicFrame macro="">
      <xdr:nvGraphicFramePr>
        <xdr:cNvPr id="43" name="Gráfico 4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54</xdr:row>
      <xdr:rowOff>185737</xdr:rowOff>
    </xdr:from>
    <xdr:to>
      <xdr:col>2</xdr:col>
      <xdr:colOff>514350</xdr:colOff>
      <xdr:row>68</xdr:row>
      <xdr:rowOff>128587</xdr:rowOff>
    </xdr:to>
    <xdr:graphicFrame macro="">
      <xdr:nvGraphicFramePr>
        <xdr:cNvPr id="44" name="Gráfico 4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3</xdr:col>
      <xdr:colOff>71437</xdr:colOff>
      <xdr:row>54</xdr:row>
      <xdr:rowOff>176212</xdr:rowOff>
    </xdr:from>
    <xdr:to>
      <xdr:col>11</xdr:col>
      <xdr:colOff>452437</xdr:colOff>
      <xdr:row>68</xdr:row>
      <xdr:rowOff>119062</xdr:rowOff>
    </xdr:to>
    <xdr:graphicFrame macro="">
      <xdr:nvGraphicFramePr>
        <xdr:cNvPr id="45" name="Gráfico 4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23812</xdr:colOff>
      <xdr:row>70</xdr:row>
      <xdr:rowOff>0</xdr:rowOff>
    </xdr:from>
    <xdr:to>
      <xdr:col>3</xdr:col>
      <xdr:colOff>0</xdr:colOff>
      <xdr:row>83</xdr:row>
      <xdr:rowOff>157162</xdr:rowOff>
    </xdr:to>
    <xdr:graphicFrame macro="">
      <xdr:nvGraphicFramePr>
        <xdr:cNvPr id="46" name="Gráfico 4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14</xdr:col>
      <xdr:colOff>47625</xdr:colOff>
      <xdr:row>11</xdr:row>
      <xdr:rowOff>9524</xdr:rowOff>
    </xdr:from>
    <xdr:to>
      <xdr:col>18</xdr:col>
      <xdr:colOff>504825</xdr:colOff>
      <xdr:row>22</xdr:row>
      <xdr:rowOff>71436</xdr:rowOff>
    </xdr:to>
    <xdr:graphicFrame macro="">
      <xdr:nvGraphicFramePr>
        <xdr:cNvPr id="47" name="Gráfico 4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19</xdr:col>
      <xdr:colOff>429986</xdr:colOff>
      <xdr:row>10</xdr:row>
      <xdr:rowOff>204106</xdr:rowOff>
    </xdr:from>
    <xdr:to>
      <xdr:col>26</xdr:col>
      <xdr:colOff>608239</xdr:colOff>
      <xdr:row>22</xdr:row>
      <xdr:rowOff>61911</xdr:rowOff>
    </xdr:to>
    <xdr:graphicFrame macro="">
      <xdr:nvGraphicFramePr>
        <xdr:cNvPr id="48" name="Gráfico 4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14</xdr:col>
      <xdr:colOff>0</xdr:colOff>
      <xdr:row>23</xdr:row>
      <xdr:rowOff>0</xdr:rowOff>
    </xdr:from>
    <xdr:to>
      <xdr:col>18</xdr:col>
      <xdr:colOff>457200</xdr:colOff>
      <xdr:row>34</xdr:row>
      <xdr:rowOff>61912</xdr:rowOff>
    </xdr:to>
    <xdr:graphicFrame macro="">
      <xdr:nvGraphicFramePr>
        <xdr:cNvPr id="49" name="Gráfico 4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19</xdr:col>
      <xdr:colOff>429986</xdr:colOff>
      <xdr:row>23</xdr:row>
      <xdr:rowOff>19049</xdr:rowOff>
    </xdr:from>
    <xdr:to>
      <xdr:col>26</xdr:col>
      <xdr:colOff>608239</xdr:colOff>
      <xdr:row>34</xdr:row>
      <xdr:rowOff>80961</xdr:rowOff>
    </xdr:to>
    <xdr:graphicFrame macro="">
      <xdr:nvGraphicFramePr>
        <xdr:cNvPr id="50" name="Gráfico 4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14</xdr:col>
      <xdr:colOff>0</xdr:colOff>
      <xdr:row>35</xdr:row>
      <xdr:rowOff>0</xdr:rowOff>
    </xdr:from>
    <xdr:to>
      <xdr:col>18</xdr:col>
      <xdr:colOff>457200</xdr:colOff>
      <xdr:row>46</xdr:row>
      <xdr:rowOff>61912</xdr:rowOff>
    </xdr:to>
    <xdr:graphicFrame macro="">
      <xdr:nvGraphicFramePr>
        <xdr:cNvPr id="51" name="Gráfico 5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19</xdr:col>
      <xdr:colOff>457200</xdr:colOff>
      <xdr:row>34</xdr:row>
      <xdr:rowOff>190500</xdr:rowOff>
    </xdr:from>
    <xdr:to>
      <xdr:col>27</xdr:col>
      <xdr:colOff>9525</xdr:colOff>
      <xdr:row>46</xdr:row>
      <xdr:rowOff>52387</xdr:rowOff>
    </xdr:to>
    <xdr:graphicFrame macro="">
      <xdr:nvGraphicFramePr>
        <xdr:cNvPr id="52" name="Gráfico 5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14</xdr:col>
      <xdr:colOff>0</xdr:colOff>
      <xdr:row>47</xdr:row>
      <xdr:rowOff>0</xdr:rowOff>
    </xdr:from>
    <xdr:to>
      <xdr:col>18</xdr:col>
      <xdr:colOff>457200</xdr:colOff>
      <xdr:row>58</xdr:row>
      <xdr:rowOff>61912</xdr:rowOff>
    </xdr:to>
    <xdr:graphicFrame macro="">
      <xdr:nvGraphicFramePr>
        <xdr:cNvPr id="53" name="Gráfico 5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19</xdr:col>
      <xdr:colOff>438150</xdr:colOff>
      <xdr:row>47</xdr:row>
      <xdr:rowOff>0</xdr:rowOff>
    </xdr:from>
    <xdr:to>
      <xdr:col>26</xdr:col>
      <xdr:colOff>552450</xdr:colOff>
      <xdr:row>58</xdr:row>
      <xdr:rowOff>61912</xdr:rowOff>
    </xdr:to>
    <xdr:graphicFrame macro="">
      <xdr:nvGraphicFramePr>
        <xdr:cNvPr id="54" name="Gráfico 5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14</xdr:col>
      <xdr:colOff>0</xdr:colOff>
      <xdr:row>59</xdr:row>
      <xdr:rowOff>0</xdr:rowOff>
    </xdr:from>
    <xdr:to>
      <xdr:col>18</xdr:col>
      <xdr:colOff>457200</xdr:colOff>
      <xdr:row>70</xdr:row>
      <xdr:rowOff>61912</xdr:rowOff>
    </xdr:to>
    <xdr:graphicFrame macro="">
      <xdr:nvGraphicFramePr>
        <xdr:cNvPr id="55" name="Gráfico 5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1</xdr:row>
      <xdr:rowOff>19050</xdr:rowOff>
    </xdr:from>
    <xdr:to>
      <xdr:col>0</xdr:col>
      <xdr:colOff>838200</xdr:colOff>
      <xdr:row>1</xdr:row>
      <xdr:rowOff>514350</xdr:rowOff>
    </xdr:to>
    <xdr:pic>
      <xdr:nvPicPr>
        <xdr:cNvPr id="2" name="Picture 1" descr="https://encrypted-tbn1.gstatic.com/images?q=tbn:ANd9GcT7aa8Oc6Yy75jbjzfqoZiHhK-u2wikY7wEt_cPO_fwG2kYZ_WJ"/>
        <xdr:cNvPicPr>
          <a:picLocks noChangeAspect="1" noChangeArrowheads="1"/>
        </xdr:cNvPicPr>
      </xdr:nvPicPr>
      <xdr:blipFill>
        <a:blip xmlns:r="http://schemas.openxmlformats.org/officeDocument/2006/relationships" r:embed="rId1" cstate="print"/>
        <a:srcRect/>
        <a:stretch>
          <a:fillRect/>
        </a:stretch>
      </xdr:blipFill>
      <xdr:spPr bwMode="auto">
        <a:xfrm>
          <a:off x="0" y="476250"/>
          <a:ext cx="2438400" cy="495300"/>
        </a:xfrm>
        <a:prstGeom prst="rect">
          <a:avLst/>
        </a:prstGeom>
        <a:noFill/>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1</xdr:row>
      <xdr:rowOff>19050</xdr:rowOff>
    </xdr:from>
    <xdr:to>
      <xdr:col>0</xdr:col>
      <xdr:colOff>838200</xdr:colOff>
      <xdr:row>1</xdr:row>
      <xdr:rowOff>514350</xdr:rowOff>
    </xdr:to>
    <xdr:pic>
      <xdr:nvPicPr>
        <xdr:cNvPr id="2" name="Picture 1" descr="https://encrypted-tbn1.gstatic.com/images?q=tbn:ANd9GcT7aa8Oc6Yy75jbjzfqoZiHhK-u2wikY7wEt_cPO_fwG2kYZ_WJ"/>
        <xdr:cNvPicPr>
          <a:picLocks noChangeAspect="1" noChangeArrowheads="1"/>
        </xdr:cNvPicPr>
      </xdr:nvPicPr>
      <xdr:blipFill>
        <a:blip xmlns:r="http://schemas.openxmlformats.org/officeDocument/2006/relationships" r:embed="rId1" cstate="print"/>
        <a:srcRect/>
        <a:stretch>
          <a:fillRect/>
        </a:stretch>
      </xdr:blipFill>
      <xdr:spPr bwMode="auto">
        <a:xfrm>
          <a:off x="0" y="476250"/>
          <a:ext cx="838200" cy="495300"/>
        </a:xfrm>
        <a:prstGeom prst="rect">
          <a:avLst/>
        </a:prstGeom>
        <a:noFill/>
      </xdr:spPr>
    </xdr:pic>
    <xdr:clientData/>
  </xdr:twoCellAnchor>
  <xdr:twoCellAnchor editAs="oneCell">
    <xdr:from>
      <xdr:col>0</xdr:col>
      <xdr:colOff>0</xdr:colOff>
      <xdr:row>1</xdr:row>
      <xdr:rowOff>19050</xdr:rowOff>
    </xdr:from>
    <xdr:to>
      <xdr:col>0</xdr:col>
      <xdr:colOff>838200</xdr:colOff>
      <xdr:row>1</xdr:row>
      <xdr:rowOff>514350</xdr:rowOff>
    </xdr:to>
    <xdr:pic>
      <xdr:nvPicPr>
        <xdr:cNvPr id="3" name="Picture 1" descr="https://encrypted-tbn1.gstatic.com/images?q=tbn:ANd9GcT7aa8Oc6Yy75jbjzfqoZiHhK-u2wikY7wEt_cPO_fwG2kYZ_WJ"/>
        <xdr:cNvPicPr>
          <a:picLocks noChangeAspect="1" noChangeArrowheads="1"/>
        </xdr:cNvPicPr>
      </xdr:nvPicPr>
      <xdr:blipFill>
        <a:blip xmlns:r="http://schemas.openxmlformats.org/officeDocument/2006/relationships" r:embed="rId1" cstate="print"/>
        <a:srcRect/>
        <a:stretch>
          <a:fillRect/>
        </a:stretch>
      </xdr:blipFill>
      <xdr:spPr bwMode="auto">
        <a:xfrm>
          <a:off x="0" y="476250"/>
          <a:ext cx="838200" cy="495300"/>
        </a:xfrm>
        <a:prstGeom prst="rect">
          <a:avLst/>
        </a:prstGeom>
        <a:noFill/>
      </xdr:spPr>
    </xdr:pic>
    <xdr:clientData/>
  </xdr:twoCellAnchor>
  <xdr:twoCellAnchor editAs="oneCell">
    <xdr:from>
      <xdr:col>0</xdr:col>
      <xdr:colOff>0</xdr:colOff>
      <xdr:row>1</xdr:row>
      <xdr:rowOff>19050</xdr:rowOff>
    </xdr:from>
    <xdr:to>
      <xdr:col>0</xdr:col>
      <xdr:colOff>838200</xdr:colOff>
      <xdr:row>1</xdr:row>
      <xdr:rowOff>514350</xdr:rowOff>
    </xdr:to>
    <xdr:pic>
      <xdr:nvPicPr>
        <xdr:cNvPr id="4" name="Picture 1" descr="https://encrypted-tbn1.gstatic.com/images?q=tbn:ANd9GcT7aa8Oc6Yy75jbjzfqoZiHhK-u2wikY7wEt_cPO_fwG2kYZ_WJ"/>
        <xdr:cNvPicPr>
          <a:picLocks noChangeAspect="1" noChangeArrowheads="1"/>
        </xdr:cNvPicPr>
      </xdr:nvPicPr>
      <xdr:blipFill>
        <a:blip xmlns:r="http://schemas.openxmlformats.org/officeDocument/2006/relationships" r:embed="rId1" cstate="print"/>
        <a:srcRect/>
        <a:stretch>
          <a:fillRect/>
        </a:stretch>
      </xdr:blipFill>
      <xdr:spPr bwMode="auto">
        <a:xfrm>
          <a:off x="0" y="476250"/>
          <a:ext cx="838200" cy="495300"/>
        </a:xfrm>
        <a:prstGeom prst="rect">
          <a:avLst/>
        </a:prstGeom>
        <a:noFill/>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MATRIZ%20ASISTENCIAL%202015%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ASITENCIAL "/>
      <sheetName val="TENDENCIAS  HOSP"/>
      <sheetName val="TENDENCIAS  UCI"/>
      <sheetName val="DATOS HOSP "/>
      <sheetName val="DATOS UCI"/>
      <sheetName val="INDICADORES"/>
      <sheetName val="INDICADORES DE  RIESGO"/>
      <sheetName val="PRESUPUESTO"/>
    </sheetNames>
    <sheetDataSet>
      <sheetData sheetId="0"/>
      <sheetData sheetId="1"/>
      <sheetData sheetId="2"/>
      <sheetData sheetId="3"/>
      <sheetData sheetId="4">
        <row r="50">
          <cell r="L50">
            <v>1</v>
          </cell>
        </row>
      </sheetData>
      <sheetData sheetId="5"/>
      <sheetData sheetId="6">
        <row r="159">
          <cell r="L159">
            <v>0.875</v>
          </cell>
        </row>
      </sheetData>
      <sheetData sheetId="7"/>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AppData/Local/Microsoft/Windows/Ami/DOCUMENTOS%202015/ABRIL/capacitaci&#243;n%2006%20feb%202015.pdf" TargetMode="External"/><Relationship Id="rId18" Type="http://schemas.openxmlformats.org/officeDocument/2006/relationships/hyperlink" Target="../AppData/Local/Microsoft/Windows/Ami/CAPACITACIONES%202015%20claudia/PLAN%20ACTIVIDADES%20HOSPITALIZACION%202015.xlsx" TargetMode="External"/><Relationship Id="rId26" Type="http://schemas.openxmlformats.org/officeDocument/2006/relationships/hyperlink" Target="../AppData/Local/Microsoft/Windows/Ami/DOCUMENTOS%202015/ABRIL/capacitaci&#243;n%2006%20feb%202015.pdf" TargetMode="External"/><Relationship Id="rId39" Type="http://schemas.openxmlformats.org/officeDocument/2006/relationships/hyperlink" Target="../AppData/Local/Microsoft/Windows/Temporary%20Internet%20Files/Content.Outlook/DOCUMENTOS%202015/REPORTE%20DE%20EVENTOS%20ADVERSO/2015/UCI.xlsx" TargetMode="External"/><Relationship Id="rId21" Type="http://schemas.openxmlformats.org/officeDocument/2006/relationships/hyperlink" Target="../AppData/Local/Microsoft/Windows/Ami/DOCUMENTOS%202015/ABRIL/HOSPITALIZACION%202%20PISO.xls" TargetMode="External"/><Relationship Id="rId34" Type="http://schemas.openxmlformats.org/officeDocument/2006/relationships/hyperlink" Target="../AppData/Local/Microsoft/Windows/Ami/DOCUMENTOS%202015/ABRIL/MEDICI&#211;N%20DE%20AHERENCIA%20EN%20SEGURIDAD%20DEL%20PACIENTE%2027%20ABRL%202015.pdf" TargetMode="External"/><Relationship Id="rId42" Type="http://schemas.openxmlformats.org/officeDocument/2006/relationships/hyperlink" Target="../AppData/Local/Microsoft/Windows/Temporary%20Internet%20Files/Content.Outlook/CAPACITACIONES%202015%20claudia/CRONOGRAMA%20DE%20CAPACITACIONES%202015%20(2).xlsx" TargetMode="External"/><Relationship Id="rId47" Type="http://schemas.openxmlformats.org/officeDocument/2006/relationships/hyperlink" Target="../AppData/Local/Microsoft/Windows/Temporary%20Internet%20Files/Content.Outlook/DOCUMENTOS%202015/JUNIO/CAPACITACI&#211;N%20FORMATOS%20Y%20DOC%20ASISTENCIALES%2026%20JUN.pdf" TargetMode="External"/><Relationship Id="rId50" Type="http://schemas.openxmlformats.org/officeDocument/2006/relationships/hyperlink" Target="../AppData/Local/Microsoft/Windows/Temporary%20Internet%20Files/Content.Outlook/DOCUMENTOS%202015/JUNIO/CAPACITACI&#211;N%20FORMATOS%20Y%20DOC%20ASISTENCIALES%2026%20JUN.pdf" TargetMode="External"/><Relationship Id="rId55" Type="http://schemas.openxmlformats.org/officeDocument/2006/relationships/hyperlink" Target="../AppData/Local/Microsoft/Windows/Temporary%20Internet%20Files/Content.Outlook/YAHVCG67/DOCUMENTOS%202015/EVENTOS%20ADVERSOS/UCI.xlsx" TargetMode="External"/><Relationship Id="rId63" Type="http://schemas.openxmlformats.org/officeDocument/2006/relationships/hyperlink" Target="../AppData/Local/Microsoft/Windows/Temporary%20Internet%20Files/Content.Outlook/DOCUMENTOS%202015/JUNIO/MEDICI&#211;N%20DE%20AHERENCIA%20EN%20SEGURIDAD%20DEL%20PACIENTE.pdf" TargetMode="External"/><Relationship Id="rId68" Type="http://schemas.openxmlformats.org/officeDocument/2006/relationships/hyperlink" Target="../AppData/Local/Microsoft/Windows/Temporary%20Internet%20Files/Content.Outlook/JUNIO/CAPACITACI&#211;N%20FORMATOS%20Y%20DOC%20ASISTENCIALES%2026%20JUN.pdf" TargetMode="External"/><Relationship Id="rId76" Type="http://schemas.openxmlformats.org/officeDocument/2006/relationships/hyperlink" Target="../AppData/Local/Microsoft/Windows/Temporary%20Internet%20Files/Content.Outlook/JULIO/TENDENCIA%20DE%20DEMANDA%20INSATISFECHA.xlsx" TargetMode="External"/><Relationship Id="rId84" Type="http://schemas.openxmlformats.org/officeDocument/2006/relationships/comments" Target="../comments1.xml"/><Relationship Id="rId7" Type="http://schemas.openxmlformats.org/officeDocument/2006/relationships/hyperlink" Target="../AppData/Local/Microsoft/Windows/Ami/DOCUMENTOS%202015/ABRIL/capacitaci&#243;n%2006%20feb%202015.pdf" TargetMode="External"/><Relationship Id="rId71" Type="http://schemas.openxmlformats.org/officeDocument/2006/relationships/hyperlink" Target="../AppData/Local/Microsoft/Windows/Temporary%20Internet%20Files/Content.Outlook/JUNIO/CAPACITACI&#211;N%20FORMATOS%20Y%20DOC%20ASISTENCIALES%2026%20JUN.pdf" TargetMode="External"/><Relationship Id="rId2" Type="http://schemas.openxmlformats.org/officeDocument/2006/relationships/hyperlink" Target="../AppData/Local/Microsoft/Windows/Ami/CAPACITACIONES%202015%20claudia/PLAN%20ACTIVIDADES%20HOSPITALIZACION%202015.xlsx" TargetMode="External"/><Relationship Id="rId16" Type="http://schemas.openxmlformats.org/officeDocument/2006/relationships/hyperlink" Target="../AppData/Local/Microsoft/Windows/Ami/DOCUMENTOS%202015/ABRIL/CAPACITACI&#211;N%2017%20DE%20MARZO%2018%20ABRIL.pdf" TargetMode="External"/><Relationship Id="rId29" Type="http://schemas.openxmlformats.org/officeDocument/2006/relationships/hyperlink" Target="../AppData/Local/Microsoft/Windows/Temporary%20Internet%20Files/Content.Outlook/DOCUMENTOS%202015/ABRIL/CAPACITACI&#211;N%2017%20DE%20MARZO%2018%20ABRIL.pdf" TargetMode="External"/><Relationship Id="rId11" Type="http://schemas.openxmlformats.org/officeDocument/2006/relationships/hyperlink" Target="../AppData/Local/Microsoft/Windows/Ami/DOCUMENTOS%202015/ABRIL/capacitaci&#243;n%2006%20feb%202015.pdf" TargetMode="External"/><Relationship Id="rId24" Type="http://schemas.openxmlformats.org/officeDocument/2006/relationships/hyperlink" Target="../AppData/Local/Microsoft/Windows/Ami/DOCUMENTOS%202015/ABRIL/victimas%20de%20violencia%20sexual.pdf" TargetMode="External"/><Relationship Id="rId32" Type="http://schemas.openxmlformats.org/officeDocument/2006/relationships/hyperlink" Target="../AppData/Local/Microsoft/Windows/Ami/DOCUMENTOS%202015/ABRIL/capacitaci&#243;n%2006%20feb%202015.pdf" TargetMode="External"/><Relationship Id="rId37" Type="http://schemas.openxmlformats.org/officeDocument/2006/relationships/hyperlink" Target="../AppData/Local/Microsoft/Windows/Temporary%20Internet%20Files/Content.Outlook/DOCUMENTOS%202015/REPORTE%20DE%20EVENTOS%20ADVERSO/2015/HOSPITALIZACI&#211;N%202.xlsx" TargetMode="External"/><Relationship Id="rId40" Type="http://schemas.openxmlformats.org/officeDocument/2006/relationships/hyperlink" Target="../AppData/Local/Microsoft/Windows/Temporary%20Internet%20Files/Content.Outlook/CAPACITACIONES%202015%20claudia/PLAN%20ACTIVIDADES%20HOSPITALIZACION%202015.xlsx" TargetMode="External"/><Relationship Id="rId45" Type="http://schemas.openxmlformats.org/officeDocument/2006/relationships/hyperlink" Target="../AppData/Local/Microsoft/Windows/Temporary%20Internet%20Files/Content.Outlook/DOCUMENTOS%202015/JUNIO/ASISTENCIA%20FEBRERO.pdf" TargetMode="External"/><Relationship Id="rId53" Type="http://schemas.openxmlformats.org/officeDocument/2006/relationships/hyperlink" Target="../AppData/Local/Microsoft/Windows/Temporary%20Internet%20Files/Content.Outlook/DOCUMENTOS%202015/JUNIO/ASISTENCIA%20FEBRERO.pdf" TargetMode="External"/><Relationship Id="rId58" Type="http://schemas.openxmlformats.org/officeDocument/2006/relationships/hyperlink" Target="../AppData/Local/Microsoft/Windows/Temporary%20Internet%20Files/Content.Outlook/DOCUMENTOS%202015/JUNIO/CAPACITACI&#211;N%20FORMATOS%20Y%20DOC%20ASISTENCIALES%2026%20JUN.pdf" TargetMode="External"/><Relationship Id="rId66" Type="http://schemas.openxmlformats.org/officeDocument/2006/relationships/hyperlink" Target="../AppData/Local/Microsoft/Windows/Temporary%20Internet%20Files/CAPACITACIONES%202015%20claudia/CRONOGRAMA%20DE%20CAPACITACIONES%202015%20(2).xlsx" TargetMode="External"/><Relationship Id="rId74" Type="http://schemas.openxmlformats.org/officeDocument/2006/relationships/hyperlink" Target="../AppData/Local/Microsoft/Windows/Temporary%20Internet%20Files/Content.Outlook/JUNIO/CAPACITACI&#211;N%20FORMATOS%20Y%20DOC%20ASISTENCIALES%2026%20JUN.pdf" TargetMode="External"/><Relationship Id="rId79" Type="http://schemas.openxmlformats.org/officeDocument/2006/relationships/hyperlink" Target="../AppData/Local/Microsoft/Windows/Temporary%20Internet%20Files/Content.Outlook/JUNIO/CAPACITACI&#211;N%20FORMATOS%20Y%20DOC%20ASISTENCIALES%2026%20JUN.pdf" TargetMode="External"/><Relationship Id="rId5" Type="http://schemas.openxmlformats.org/officeDocument/2006/relationships/hyperlink" Target="../AppData/Local/Microsoft/Windows/Ami/DOCUMENTOS%202015/ABRIL/HOSPITALIZACION%202%20PISO.xls" TargetMode="External"/><Relationship Id="rId61" Type="http://schemas.openxmlformats.org/officeDocument/2006/relationships/hyperlink" Target="../AppData/Local/Microsoft/Windows/Temporary%20Internet%20Files/Content.Outlook/DOCUMENTOS%202015/JUNIO/CAPACITACI&#211;N%20FORMATOS%20Y%20DOC%20ASISTENCIALES%2026%20JUN.pdf" TargetMode="External"/><Relationship Id="rId82" Type="http://schemas.openxmlformats.org/officeDocument/2006/relationships/printerSettings" Target="../printerSettings/printerSettings1.bin"/><Relationship Id="rId10" Type="http://schemas.openxmlformats.org/officeDocument/2006/relationships/hyperlink" Target="../AppData/Local/Microsoft/Windows/Ami/DOCUMENTOS%202015/ABRIL/capacitaci&#243;n%2006%20feb%202015.pdf" TargetMode="External"/><Relationship Id="rId19" Type="http://schemas.openxmlformats.org/officeDocument/2006/relationships/hyperlink" Target="../AppData/Local/Microsoft/Windows/Ami/CAPACITACIONES%202015%20claudia/PLAN%20ACTIVIDADES%20HOSPITALIZACION%202015.xlsx" TargetMode="External"/><Relationship Id="rId31" Type="http://schemas.openxmlformats.org/officeDocument/2006/relationships/hyperlink" Target="../AppData/Local/Microsoft/Windows/Temporary%20Internet%20Files/Content.Outlook/DOCUMENTOS%202015/ABRIL/capacitaci&#243;n%2006%20feb%202015.pdf" TargetMode="External"/><Relationship Id="rId44" Type="http://schemas.openxmlformats.org/officeDocument/2006/relationships/hyperlink" Target="../AppData/Local/Microsoft/Windows/Temporary%20Internet%20Files/Content.Outlook/CAPACITACIONES%202015%20claudia/PLAN%20ACTIVIDADES%20HOSPITALIZACION%202015.xlsx" TargetMode="External"/><Relationship Id="rId52" Type="http://schemas.openxmlformats.org/officeDocument/2006/relationships/hyperlink" Target="../AppData/Local/Microsoft/Windows/Temporary%20Internet%20Files/Content.Outlook/DOCUMENTOS%202015/JUNIO/CAPACITACI&#211;N%20FORMATOS%20Y%20DOC%20ASISTENCIALES%2026%20JUN.pdf" TargetMode="External"/><Relationship Id="rId60" Type="http://schemas.openxmlformats.org/officeDocument/2006/relationships/hyperlink" Target="../AppData/Local/Microsoft/Windows/Temporary%20Internet%20Files/Content.Outlook/DOCUMENTOS%202015/JUNIO/CAPACITACI&#211;N%20TOMA%20DE%20MUESTRAS%20Y%20OTRAS.%2026%20DE%20JUNIO.pdf" TargetMode="External"/><Relationship Id="rId65" Type="http://schemas.openxmlformats.org/officeDocument/2006/relationships/hyperlink" Target="../AppData/Local/Microsoft/Windows/Temporary%20Internet%20Files/Content.Outlook/JULIO/ACTA-%20DOCUMENTACI&#211;N%20ASISTENCIAL%20julio2015.docx" TargetMode="External"/><Relationship Id="rId73" Type="http://schemas.openxmlformats.org/officeDocument/2006/relationships/hyperlink" Target="../AppData/Local/Microsoft/Windows/Temporary%20Internet%20Files/Content.Outlook/JULIO/-2%20DEMANDA%20INSATISFECHA%202015.xlsx" TargetMode="External"/><Relationship Id="rId78" Type="http://schemas.openxmlformats.org/officeDocument/2006/relationships/hyperlink" Target="../AppData/Local/Microsoft/Windows/Temporary%20Internet%20Files/Content.Outlook/JUNIO/CAPACITACI&#211;N%20FORMATOS%20Y%20DOC%20ASISTENCIALES%2026%20JUN.pdf" TargetMode="External"/><Relationship Id="rId81" Type="http://schemas.openxmlformats.org/officeDocument/2006/relationships/hyperlink" Target="../AppData/Local/Microsoft/Windows/Temporary%20Internet%20Files/Content.Outlook/JULIO/MEDICI&#211;N%20DE%20AHERENCIA%20EN%20SEGURIDAD%20DEL%20PACIENTE%2013%20AGO%202015.pdf" TargetMode="External"/><Relationship Id="rId4" Type="http://schemas.openxmlformats.org/officeDocument/2006/relationships/hyperlink" Target="../AppData/Local/Microsoft/Windows/Ami/DOCUMENTOS%202015/ABRIL/capacitaci&#243;n%2006%20feb%202015.pdf" TargetMode="External"/><Relationship Id="rId9" Type="http://schemas.openxmlformats.org/officeDocument/2006/relationships/hyperlink" Target="../AppData/Local/Microsoft/Windows/Ami/DOCUMENTOS%202015/ABRIL/Capacitacion%2031%20Marzo%202015.pdf" TargetMode="External"/><Relationship Id="rId14" Type="http://schemas.openxmlformats.org/officeDocument/2006/relationships/hyperlink" Target="../AppData/Local/Microsoft/Windows/Ami/DOCUMENTOS%202015/ABRIL/CAPACITACI&#211;N%2017%20DE%20MARZO%2018%20ABRIL.pdf" TargetMode="External"/><Relationship Id="rId22" Type="http://schemas.openxmlformats.org/officeDocument/2006/relationships/hyperlink" Target="../AppData/Local/Microsoft/Windows/Ami/DOCUMENTOS%202015/ABRIL/capacitaci&#243;n%2006%20feb%202015.pdf" TargetMode="External"/><Relationship Id="rId27" Type="http://schemas.openxmlformats.org/officeDocument/2006/relationships/hyperlink" Target="../AppData/Local/Microsoft/Windows/Ami/DOCUMENTOS%202015/ABRIL/capacitaci&#243;n%2006%20feb%202015.pdf" TargetMode="External"/><Relationship Id="rId30" Type="http://schemas.openxmlformats.org/officeDocument/2006/relationships/hyperlink" Target="../AppData/Local/Microsoft/Windows/Temporary%20Internet%20Files/Content.Outlook/DOCUMENTOS%202015/ABRIL/capacitaci&#243;n%2006%20feb%202015.pdf" TargetMode="External"/><Relationship Id="rId35" Type="http://schemas.openxmlformats.org/officeDocument/2006/relationships/hyperlink" Target="../AppData/Local/Microsoft/Windows/Ami/DOCUMENTOS%202015/ABRIL/CAPACITACI&#211;N%2017%20DE%20MARZO%2018%20ABRIL.pdf" TargetMode="External"/><Relationship Id="rId43" Type="http://schemas.openxmlformats.org/officeDocument/2006/relationships/hyperlink" Target="../AppData/Local/Microsoft/Windows/Temporary%20Internet%20Files/Content.Outlook/DOCUMENTOS%202015/JUNIO/CAPACITACI&#211;N%20FORMATOS%20Y%20DOC%20ASISTENCIALES%2026%20JUN.pdf" TargetMode="External"/><Relationship Id="rId48" Type="http://schemas.openxmlformats.org/officeDocument/2006/relationships/hyperlink" Target="../AppData/Local/Microsoft/Windows/Temporary%20Internet%20Files/Content.Outlook/DOCUMENTOS%202015/JUNIO/TENDENCIA%20DE%20DEMANDA%20INSATISFECHA.xlsx" TargetMode="External"/><Relationship Id="rId56" Type="http://schemas.openxmlformats.org/officeDocument/2006/relationships/hyperlink" Target="../AppData/Local/Microsoft/Windows/Temporary%20Internet%20Files/Content.Outlook/YAHVCG67/DOCUMENTOS%202015/EVENTOS%20ADVERSOS/UCI.xlsx" TargetMode="External"/><Relationship Id="rId64" Type="http://schemas.openxmlformats.org/officeDocument/2006/relationships/hyperlink" Target="../AppData/Local/Microsoft/Windows/Temporary%20Internet%20Files/Content.Outlook/JULIO/ACTA-%20DOCUMENTACI&#211;N%20ASISTENCIAL%20julio2015.docx" TargetMode="External"/><Relationship Id="rId69" Type="http://schemas.openxmlformats.org/officeDocument/2006/relationships/hyperlink" Target="../AppData/Local/Microsoft/Windows/Temporary%20Internet%20Files/Content.Outlook/JUNIO/CAPACITACI&#211;N%20FORMATOS%20Y%20DOC%20ASISTENCIALES%2026%20JUN.pdf" TargetMode="External"/><Relationship Id="rId77" Type="http://schemas.openxmlformats.org/officeDocument/2006/relationships/hyperlink" Target="../AppData/Local/Microsoft/Windows/Temporary%20Internet%20Files/Content.Outlook/JUNIO/CAPACITACI&#211;N%20FORMATOS%20Y%20DOC%20ASISTENCIALES%2026%20JUN.pdf" TargetMode="External"/><Relationship Id="rId8" Type="http://schemas.openxmlformats.org/officeDocument/2006/relationships/hyperlink" Target="../AppData/Local/Microsoft/Windows/Ami/DOCUMENTOS%202015/ABRIL/victimas%20de%20violencia%20sexual.pdf" TargetMode="External"/><Relationship Id="rId51" Type="http://schemas.openxmlformats.org/officeDocument/2006/relationships/hyperlink" Target="../AppData/Local/Microsoft/Windows/Temporary%20Internet%20Files/Content.Outlook/DOCUMENTOS%202015/JUNIO/CAPACITACI&#211;N%20FORMATOS%20Y%20DOC%20ASISTENCIALES%2026%20JUN.pdf" TargetMode="External"/><Relationship Id="rId72" Type="http://schemas.openxmlformats.org/officeDocument/2006/relationships/hyperlink" Target="../AppData/Local/Microsoft/Windows/Temporary%20Internet%20Files/Content.Outlook/JULIO/UCI%20-%20CAUSAS_DE_NO_PRESTACION_DEL_SERVICIO__DEMANDA_INSATISFECHA_.xlsx" TargetMode="External"/><Relationship Id="rId80" Type="http://schemas.openxmlformats.org/officeDocument/2006/relationships/hyperlink" Target="../AppData/Local/Microsoft/Windows/Temporary%20Internet%20Files/Content.Outlook/JULIO/MEDICI&#211;N%20DE%20AHERENCIA%20EN%20SEGURIDAD%20DEL%20PACIENTE%2031%20JUL%202015.pdf" TargetMode="External"/><Relationship Id="rId3" Type="http://schemas.openxmlformats.org/officeDocument/2006/relationships/hyperlink" Target="../AppData/Local/Microsoft/Windows/Ami/CAPACITACIONES%202015%20claudia/PLAN%20ACTIVIDADES%20HOSPITALIZACION%202015.xlsx" TargetMode="External"/><Relationship Id="rId12" Type="http://schemas.openxmlformats.org/officeDocument/2006/relationships/hyperlink" Target="../AppData/Local/Microsoft/Windows/Ami/DOCUMENTOS%202015/ABRIL/capacitaci&#243;n%2006%20feb%202015.pdf" TargetMode="External"/><Relationship Id="rId17" Type="http://schemas.openxmlformats.org/officeDocument/2006/relationships/hyperlink" Target="../AppData/Local/Microsoft/Windows/Temporary%20Internet%20Files/Content.Outlook/DOCUMENTOS%202015/ABRIL/ACTA-%20DOCUMENTACI&#211;N%20ASISTENCIAL%20abril%202015.docx" TargetMode="External"/><Relationship Id="rId25" Type="http://schemas.openxmlformats.org/officeDocument/2006/relationships/hyperlink" Target="../AppData/Local/Microsoft/Windows/Ami/DOCUMENTOS%202015/ABRIL/Capacitacion%2031%20Marzo%202015.pdf" TargetMode="External"/><Relationship Id="rId33" Type="http://schemas.openxmlformats.org/officeDocument/2006/relationships/hyperlink" Target="../AppData/Local/Microsoft/Windows/Ami/DOCUMENTOS%202015/ABRIL/CAPACITACI&#211;N%2017%20DE%20MARZO%2018%20ABRIL.pdf" TargetMode="External"/><Relationship Id="rId38" Type="http://schemas.openxmlformats.org/officeDocument/2006/relationships/hyperlink" Target="../AppData/Local/Microsoft/Windows/Temporary%20Internet%20Files/Content.Outlook/DOCUMENTOS%202015/REPORTE%20DE%20EVENTOS%20ADVERSO/2015/UCI.xlsx" TargetMode="External"/><Relationship Id="rId46" Type="http://schemas.openxmlformats.org/officeDocument/2006/relationships/hyperlink" Target="../AppData/Local/Microsoft/Windows/Temporary%20Internet%20Files/Content.Outlook/DOCUMENTOS%202015/JUNIO/CAPACITACI&#211;N%20FORMATOS%20Y%20DOC%20ASISTENCIALES%2026%20JUN.pdf" TargetMode="External"/><Relationship Id="rId59" Type="http://schemas.openxmlformats.org/officeDocument/2006/relationships/hyperlink" Target="../AppData/Local/Microsoft/Windows/Temporary%20Internet%20Files/Content.Outlook/DOCUMENTOS%202015/JUNIO/CAPACITACI&#211;N%20FORMATOS%20Y%20DOC%20ASISTENCIALES%2026%20JUN.pdf" TargetMode="External"/><Relationship Id="rId67" Type="http://schemas.openxmlformats.org/officeDocument/2006/relationships/hyperlink" Target="../AppData/Local/Microsoft/Windows/Temporary%20Internet%20Files/CAPACITACIONES%202015%20claudia/PLAN%20ACTIVIDADES%20HOSPITALIZACION%202015.xlsx" TargetMode="External"/><Relationship Id="rId20" Type="http://schemas.openxmlformats.org/officeDocument/2006/relationships/hyperlink" Target="../AppData/Local/Microsoft/Windows/Ami/DOCUMENTOS%202015/ABRIL/capacitaci&#243;n%2006%20feb%202015.pdf" TargetMode="External"/><Relationship Id="rId41" Type="http://schemas.openxmlformats.org/officeDocument/2006/relationships/hyperlink" Target="../AppData/Local/Microsoft/Windows/Temporary%20Internet%20Files/Content.Outlook/DOCUMENTOS%202015/EVENTOS%20ADVERSOS/HOSPITALIZACI&#211;N%202.xlsx" TargetMode="External"/><Relationship Id="rId54" Type="http://schemas.openxmlformats.org/officeDocument/2006/relationships/hyperlink" Target="../AppData/Local/Microsoft/Windows/Temporary%20Internet%20Files/Content.Outlook/YAHVCG67/DOCUMENTOS%202015/MAYO/DEMANDA%20INSATISFECHA%20UCI.xlsx" TargetMode="External"/><Relationship Id="rId62" Type="http://schemas.openxmlformats.org/officeDocument/2006/relationships/hyperlink" Target="../AppData/Local/Microsoft/Windows/Temporary%20Internet%20Files/Content.Outlook/DOCUMENTOS%202015/JUNIO/CAPACITACI&#211;N%20FORMATOS%20Y%20DOC%20ASISTENCIALES%2026%20JUN.pdf" TargetMode="External"/><Relationship Id="rId70" Type="http://schemas.openxmlformats.org/officeDocument/2006/relationships/hyperlink" Target="../AppData/Local/Microsoft/Windows/Temporary%20Internet%20Files/Content.Outlook/JUNIO/CAPACITACI&#211;N%20FORMATOS%20Y%20DOC%20ASISTENCIALES%2026%20JUN.pdf" TargetMode="External"/><Relationship Id="rId75" Type="http://schemas.openxmlformats.org/officeDocument/2006/relationships/hyperlink" Target="../AppData/Local/Microsoft/Windows/Temporary%20Internet%20Files/Content.Outlook/JULIO/UCI%20-%20CAUSAS_DE_NO_PRESTACION_DEL_SERVICIO__DEMANDA_INSATISFECHA_.xlsx" TargetMode="External"/><Relationship Id="rId83" Type="http://schemas.openxmlformats.org/officeDocument/2006/relationships/vmlDrawing" Target="../drawings/vmlDrawing1.vml"/><Relationship Id="rId1" Type="http://schemas.openxmlformats.org/officeDocument/2006/relationships/hyperlink" Target="../AppData/Local/Microsoft/Windows/Temporary%20Internet%20Files/Content.Outlook/DOCUMENTOS%202015/ABRIL/ACTA-%20DOCUMENTACI&#211;N%20ASISTENCIAL%20abril%202015.docx" TargetMode="External"/><Relationship Id="rId6" Type="http://schemas.openxmlformats.org/officeDocument/2006/relationships/hyperlink" Target="../AppData/Local/Microsoft/Windows/Ami/DOCUMENTOS%202015/ABRIL/capacitaci&#243;n%2006%20feb%202015.pdf" TargetMode="External"/><Relationship Id="rId15" Type="http://schemas.openxmlformats.org/officeDocument/2006/relationships/hyperlink" Target="../AppData/Local/Microsoft/Windows/Ami/DOCUMENTOS%202015/ABRIL/MEDICI&#211;N%20DE%20AHERENCIA%20EN%20SEGURIDAD%20DEL%20PACIENTE%2027%20ABRL%202015.pdf" TargetMode="External"/><Relationship Id="rId23" Type="http://schemas.openxmlformats.org/officeDocument/2006/relationships/hyperlink" Target="../AppData/Local/Microsoft/Windows/Ami/DOCUMENTOS%202015/ABRIL/capacitaci&#243;n%2006%20feb%202015.pdf" TargetMode="External"/><Relationship Id="rId28" Type="http://schemas.openxmlformats.org/officeDocument/2006/relationships/hyperlink" Target="../AppData/Local/Microsoft/Windows/Ami/DOCUMENTOS%202015/ABRIL/capacitaci&#243;n%2006%20feb%202015.pdf" TargetMode="External"/><Relationship Id="rId36" Type="http://schemas.openxmlformats.org/officeDocument/2006/relationships/hyperlink" Target="../AppData/Local/Microsoft/Windows/Temporary%20Internet%20Files/Content.Outlook/DOCUMENTOS%202015/REPORTE%20DE%20EVENTOS%20ADVERSO/2015/HOSPITALIZACI&#211;N%202.xlsx" TargetMode="External"/><Relationship Id="rId49" Type="http://schemas.openxmlformats.org/officeDocument/2006/relationships/hyperlink" Target="../AppData/Local/Microsoft/Windows/Temporary%20Internet%20Files/Content.Outlook/DOCUMENTOS%202015/JUNIO/CAPACITACI&#211;N%20FORMATOS%20Y%20DOC%20ASISTENCIALES%2026%20JUN.pdf" TargetMode="External"/><Relationship Id="rId57" Type="http://schemas.openxmlformats.org/officeDocument/2006/relationships/hyperlink" Target="../AppData/Local/Microsoft/Windows/Temporary%20Internet%20Files/Content.Outlook/YAHVCG67/DOCUMENTOS%202015/MAYO/MEDICI&#211;N%20DE%20ADEHERENCIA%20EN%20SEGURIDAD%20DEL%20PACIENTE%20MAYO.pdf"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7.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8.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E735"/>
  <sheetViews>
    <sheetView topLeftCell="E2" zoomScale="80" zoomScaleNormal="80" workbookViewId="0">
      <pane ySplit="1" topLeftCell="A547" activePane="bottomLeft" state="frozen"/>
      <selection activeCell="F2" sqref="F2"/>
      <selection pane="bottomLeft" activeCell="E668" sqref="E668:E675"/>
    </sheetView>
  </sheetViews>
  <sheetFormatPr baseColWidth="10" defaultRowHeight="15.75"/>
  <cols>
    <col min="3" max="3" width="18" customWidth="1"/>
    <col min="4" max="4" width="21.5" customWidth="1"/>
    <col min="5" max="5" width="18" customWidth="1"/>
    <col min="6" max="6" width="57.875" customWidth="1"/>
    <col min="7" max="7" width="43.875" customWidth="1"/>
    <col min="8" max="8" width="11" hidden="1" customWidth="1"/>
    <col min="9" max="9" width="8.25" hidden="1" customWidth="1"/>
    <col min="10" max="10" width="8.875" hidden="1" customWidth="1"/>
    <col min="11" max="11" width="9" hidden="1" customWidth="1"/>
    <col min="12" max="12" width="8.25" hidden="1" customWidth="1"/>
    <col min="13" max="13" width="8.375" hidden="1" customWidth="1"/>
    <col min="14" max="14" width="10" customWidth="1"/>
    <col min="15" max="15" width="8.75" customWidth="1"/>
    <col min="16" max="16" width="8.375" bestFit="1" customWidth="1"/>
    <col min="17" max="17" width="11.625" bestFit="1" customWidth="1"/>
    <col min="18" max="18" width="9.125" bestFit="1" customWidth="1"/>
    <col min="19" max="19" width="11.5" bestFit="1" customWidth="1"/>
    <col min="20" max="20" width="10.5" bestFit="1" customWidth="1"/>
    <col min="21" max="21" width="10.625" bestFit="1" customWidth="1"/>
  </cols>
  <sheetData>
    <row r="1" spans="1:22" ht="30" customHeight="1" thickBot="1">
      <c r="A1" s="1027" t="s">
        <v>0</v>
      </c>
      <c r="B1" s="1028"/>
      <c r="C1" s="1028"/>
      <c r="D1" s="1028"/>
      <c r="E1" s="1028"/>
      <c r="F1" s="1028"/>
      <c r="G1" s="1028"/>
      <c r="H1" s="1029"/>
      <c r="I1" s="1030" t="s">
        <v>1</v>
      </c>
      <c r="J1" s="1031"/>
      <c r="K1" s="1031"/>
      <c r="L1" s="1031"/>
      <c r="M1" s="1031"/>
      <c r="N1" s="1031"/>
      <c r="O1" s="1031"/>
      <c r="P1" s="1031"/>
      <c r="Q1" s="1031"/>
      <c r="R1" s="1031"/>
      <c r="S1" s="1031"/>
      <c r="T1" s="1031"/>
      <c r="U1" s="1032"/>
    </row>
    <row r="2" spans="1:22" ht="38.25" customHeight="1" thickBot="1">
      <c r="A2" s="1" t="s">
        <v>2</v>
      </c>
      <c r="B2" s="2" t="s">
        <v>3</v>
      </c>
      <c r="C2" s="2" t="s">
        <v>4</v>
      </c>
      <c r="D2" s="3" t="s">
        <v>5</v>
      </c>
      <c r="E2" s="3" t="s">
        <v>6</v>
      </c>
      <c r="F2" s="4" t="s">
        <v>7</v>
      </c>
      <c r="G2" s="4" t="s">
        <v>8</v>
      </c>
      <c r="H2" s="5" t="s">
        <v>9</v>
      </c>
      <c r="I2" s="4" t="s">
        <v>10</v>
      </c>
      <c r="J2" s="4" t="s">
        <v>11</v>
      </c>
      <c r="K2" s="4" t="s">
        <v>12</v>
      </c>
      <c r="L2" s="4" t="s">
        <v>13</v>
      </c>
      <c r="M2" s="4" t="s">
        <v>14</v>
      </c>
      <c r="N2" s="4" t="s">
        <v>15</v>
      </c>
      <c r="O2" s="4" t="s">
        <v>16</v>
      </c>
      <c r="P2" s="4" t="s">
        <v>17</v>
      </c>
      <c r="Q2" s="4" t="s">
        <v>18</v>
      </c>
      <c r="R2" s="4" t="s">
        <v>19</v>
      </c>
      <c r="S2" s="4" t="s">
        <v>20</v>
      </c>
      <c r="T2" s="4" t="s">
        <v>21</v>
      </c>
      <c r="U2" s="4" t="s">
        <v>22</v>
      </c>
    </row>
    <row r="3" spans="1:22" ht="32.25" thickBot="1">
      <c r="A3" s="1033"/>
      <c r="B3" s="926" t="s">
        <v>23</v>
      </c>
      <c r="C3" s="936" t="s">
        <v>24</v>
      </c>
      <c r="D3" s="931" t="s">
        <v>25</v>
      </c>
      <c r="E3" s="933" t="s">
        <v>26</v>
      </c>
      <c r="F3" s="6" t="s">
        <v>27</v>
      </c>
      <c r="G3" s="7" t="s">
        <v>28</v>
      </c>
      <c r="H3" s="8">
        <v>0.96</v>
      </c>
      <c r="I3" s="358">
        <f>'DATOS HOSP '!$D$39</f>
        <v>0.99</v>
      </c>
      <c r="J3" s="358">
        <f>'DATOS HOSP '!$F$39</f>
        <v>0.97</v>
      </c>
      <c r="K3" s="358">
        <f>'DATOS HOSP '!$H$39</f>
        <v>0.99819999999999998</v>
      </c>
      <c r="L3" s="358">
        <v>1</v>
      </c>
      <c r="M3" s="358">
        <f>'DATOS HOSP '!$L$39</f>
        <v>1</v>
      </c>
      <c r="N3" s="358">
        <v>1</v>
      </c>
      <c r="O3" s="358">
        <v>1</v>
      </c>
      <c r="P3" s="358">
        <f>'DATOS HOSP '!$R$39</f>
        <v>0</v>
      </c>
      <c r="Q3" s="358">
        <f>'DATOS HOSP '!$T$39</f>
        <v>0</v>
      </c>
      <c r="R3" s="358">
        <f>'DATOS HOSP '!$V$39</f>
        <v>0</v>
      </c>
      <c r="S3" s="358">
        <f>'DATOS HOSP '!$X$39</f>
        <v>0</v>
      </c>
      <c r="T3" s="358">
        <f>'DATOS HOSP '!$Z$39</f>
        <v>0</v>
      </c>
      <c r="U3" s="352">
        <f t="shared" ref="U3:U97" si="0">SUM(I3:T3)/12</f>
        <v>0.57984999999999998</v>
      </c>
    </row>
    <row r="4" spans="1:22" ht="31.5">
      <c r="A4" s="1034"/>
      <c r="B4" s="927"/>
      <c r="C4" s="937"/>
      <c r="D4" s="932"/>
      <c r="E4" s="934"/>
      <c r="F4" s="14" t="s">
        <v>29</v>
      </c>
      <c r="G4" s="15" t="s">
        <v>30</v>
      </c>
      <c r="H4" s="16">
        <v>1</v>
      </c>
      <c r="I4" s="358">
        <f>'DATOS HOSP '!$D$50</f>
        <v>1</v>
      </c>
      <c r="J4" s="358">
        <f>'DATOS HOSP '!$F$50</f>
        <v>1</v>
      </c>
      <c r="K4" s="358">
        <f>'DATOS HOSP '!$H$50</f>
        <v>1</v>
      </c>
      <c r="L4" s="358">
        <f>'DATOS HOSP '!$J$50</f>
        <v>1</v>
      </c>
      <c r="M4" s="358">
        <f>'DATOS HOSP '!$L$50</f>
        <v>1</v>
      </c>
      <c r="N4" s="358">
        <f>'DATOS HOSP '!$N$50</f>
        <v>1</v>
      </c>
      <c r="O4" s="358">
        <f>'DATOS HOSP '!$P$50</f>
        <v>1</v>
      </c>
      <c r="P4" s="358" t="e">
        <f>'DATOS HOSP '!$R$50</f>
        <v>#DIV/0!</v>
      </c>
      <c r="Q4" s="358" t="e">
        <f>'DATOS HOSP '!$T$50</f>
        <v>#DIV/0!</v>
      </c>
      <c r="R4" s="358" t="e">
        <f>'DATOS HOSP '!$V$50</f>
        <v>#DIV/0!</v>
      </c>
      <c r="S4" s="358" t="e">
        <f>'DATOS HOSP '!$X$50</f>
        <v>#DIV/0!</v>
      </c>
      <c r="T4" s="358" t="e">
        <f>'DATOS HOSP '!$Z$50</f>
        <v>#DIV/0!</v>
      </c>
      <c r="U4" s="13" t="e">
        <f t="shared" si="0"/>
        <v>#DIV/0!</v>
      </c>
    </row>
    <row r="5" spans="1:22">
      <c r="A5" s="1034"/>
      <c r="B5" s="927"/>
      <c r="C5" s="937"/>
      <c r="D5" s="932"/>
      <c r="E5" s="934"/>
      <c r="F5" s="14" t="s">
        <v>31</v>
      </c>
      <c r="G5" s="15" t="s">
        <v>32</v>
      </c>
      <c r="H5" s="16">
        <v>1</v>
      </c>
      <c r="I5" s="17">
        <v>0.99</v>
      </c>
      <c r="J5" s="18">
        <v>0</v>
      </c>
      <c r="K5" s="19">
        <v>1</v>
      </c>
      <c r="L5" s="19">
        <v>1</v>
      </c>
      <c r="M5" s="19">
        <v>1</v>
      </c>
      <c r="N5" s="19">
        <v>1</v>
      </c>
      <c r="O5" s="19">
        <v>1</v>
      </c>
      <c r="P5" s="19">
        <v>0</v>
      </c>
      <c r="Q5" s="19">
        <v>0</v>
      </c>
      <c r="R5" s="19">
        <v>0</v>
      </c>
      <c r="S5" s="19">
        <v>0</v>
      </c>
      <c r="T5" s="20">
        <v>0</v>
      </c>
      <c r="U5" s="13">
        <f t="shared" si="0"/>
        <v>0.4991666666666667</v>
      </c>
    </row>
    <row r="6" spans="1:22">
      <c r="A6" s="1034"/>
      <c r="B6" s="927"/>
      <c r="C6" s="937"/>
      <c r="D6" s="932"/>
      <c r="E6" s="934"/>
      <c r="F6" s="14" t="s">
        <v>33</v>
      </c>
      <c r="G6" s="21" t="s">
        <v>34</v>
      </c>
      <c r="H6" s="16">
        <v>1</v>
      </c>
      <c r="I6" s="17">
        <v>0</v>
      </c>
      <c r="J6" s="18">
        <v>0</v>
      </c>
      <c r="K6" s="19">
        <v>1</v>
      </c>
      <c r="L6" s="19">
        <v>1</v>
      </c>
      <c r="M6" s="19">
        <v>1</v>
      </c>
      <c r="N6" s="19">
        <v>1</v>
      </c>
      <c r="O6" s="19">
        <v>1</v>
      </c>
      <c r="P6" s="19">
        <v>0</v>
      </c>
      <c r="Q6" s="19">
        <v>0</v>
      </c>
      <c r="R6" s="19">
        <v>0</v>
      </c>
      <c r="S6" s="19">
        <v>0</v>
      </c>
      <c r="T6" s="20">
        <v>0</v>
      </c>
      <c r="U6" s="13">
        <f t="shared" si="0"/>
        <v>0.41666666666666669</v>
      </c>
    </row>
    <row r="7" spans="1:22">
      <c r="A7" s="1034"/>
      <c r="B7" s="927"/>
      <c r="C7" s="937"/>
      <c r="D7" s="932"/>
      <c r="E7" s="934"/>
      <c r="F7" s="14" t="s">
        <v>35</v>
      </c>
      <c r="G7" s="15" t="s">
        <v>36</v>
      </c>
      <c r="H7" s="16">
        <v>0.95</v>
      </c>
      <c r="I7" s="17">
        <f>'DATOS HOSP '!$D$52</f>
        <v>1</v>
      </c>
      <c r="J7" s="18" t="e">
        <f>'DATOS HOSP '!$F$52</f>
        <v>#DIV/0!</v>
      </c>
      <c r="K7" s="19">
        <f>'DATOS HOSP '!$H$52</f>
        <v>1</v>
      </c>
      <c r="L7" s="19">
        <v>0.57999999999999996</v>
      </c>
      <c r="M7" s="19">
        <v>0.61</v>
      </c>
      <c r="N7" s="19">
        <v>0.73</v>
      </c>
      <c r="O7" s="19">
        <v>0.77</v>
      </c>
      <c r="P7" s="19" t="e">
        <f>'DATOS HOSP '!$R$52</f>
        <v>#DIV/0!</v>
      </c>
      <c r="Q7" s="19" t="e">
        <f>'DATOS HOSP '!$T$52</f>
        <v>#DIV/0!</v>
      </c>
      <c r="R7" s="19" t="e">
        <f>'DATOS HOSP '!$V$52</f>
        <v>#DIV/0!</v>
      </c>
      <c r="S7" s="19" t="e">
        <f>'DATOS HOSP '!$X$52</f>
        <v>#DIV/0!</v>
      </c>
      <c r="T7" s="20" t="e">
        <f>'DATOS HOSP '!$Z$52</f>
        <v>#DIV/0!</v>
      </c>
      <c r="U7" s="13" t="e">
        <f t="shared" si="0"/>
        <v>#DIV/0!</v>
      </c>
    </row>
    <row r="8" spans="1:22" ht="16.5" thickBot="1">
      <c r="A8" s="1034"/>
      <c r="B8" s="927"/>
      <c r="C8" s="940"/>
      <c r="D8" s="932"/>
      <c r="E8" s="935"/>
      <c r="F8" s="22" t="s">
        <v>37</v>
      </c>
      <c r="G8" s="23" t="s">
        <v>38</v>
      </c>
      <c r="H8" s="24">
        <v>1</v>
      </c>
      <c r="I8" s="25">
        <v>1</v>
      </c>
      <c r="J8" s="26">
        <v>0</v>
      </c>
      <c r="K8" s="27">
        <v>1</v>
      </c>
      <c r="L8" s="27">
        <v>1</v>
      </c>
      <c r="M8" s="27">
        <v>1</v>
      </c>
      <c r="N8" s="27">
        <v>1</v>
      </c>
      <c r="O8" s="27">
        <v>1</v>
      </c>
      <c r="P8" s="27">
        <v>0</v>
      </c>
      <c r="Q8" s="27">
        <v>0</v>
      </c>
      <c r="R8" s="27">
        <v>0</v>
      </c>
      <c r="S8" s="27">
        <v>0</v>
      </c>
      <c r="T8" s="28">
        <v>0</v>
      </c>
      <c r="U8" s="13">
        <f t="shared" si="0"/>
        <v>0.5</v>
      </c>
    </row>
    <row r="9" spans="1:22" ht="31.5">
      <c r="A9" s="1034"/>
      <c r="B9" s="927"/>
      <c r="C9" s="936" t="s">
        <v>39</v>
      </c>
      <c r="D9" s="938" t="s">
        <v>40</v>
      </c>
      <c r="E9" s="933" t="s">
        <v>41</v>
      </c>
      <c r="F9" s="6" t="s">
        <v>42</v>
      </c>
      <c r="G9" s="7" t="s">
        <v>43</v>
      </c>
      <c r="H9" s="8">
        <v>1</v>
      </c>
      <c r="I9" s="9" t="e">
        <f>'DATOS HOSP '!$D$54</f>
        <v>#DIV/0!</v>
      </c>
      <c r="J9" s="29">
        <f>'DATOS HOSP '!$F$54</f>
        <v>1</v>
      </c>
      <c r="K9" s="29" t="e">
        <f>'DATOS HOSP '!$H$54</f>
        <v>#DIV/0!</v>
      </c>
      <c r="L9" s="816">
        <v>0.99</v>
      </c>
      <c r="M9" s="29">
        <v>0.98</v>
      </c>
      <c r="N9" s="29">
        <v>0.98</v>
      </c>
      <c r="O9" s="816">
        <v>0.99</v>
      </c>
      <c r="P9" s="29" t="e">
        <f>'DATOS HOSP '!$R$54</f>
        <v>#DIV/0!</v>
      </c>
      <c r="Q9" s="29" t="e">
        <f>'DATOS HOSP '!$T$54</f>
        <v>#DIV/0!</v>
      </c>
      <c r="R9" s="29" t="e">
        <f>'DATOS HOSP '!$V$54</f>
        <v>#DIV/0!</v>
      </c>
      <c r="S9" s="29" t="e">
        <f>'DATOS HOSP '!$X$54</f>
        <v>#DIV/0!</v>
      </c>
      <c r="T9" s="30" t="e">
        <f>'DATOS HOSP '!$Z$54</f>
        <v>#DIV/0!</v>
      </c>
      <c r="U9" s="13" t="e">
        <f t="shared" ref="U9:U19" si="1">SUM(I9:T9)/12</f>
        <v>#DIV/0!</v>
      </c>
      <c r="V9" s="31"/>
    </row>
    <row r="10" spans="1:22" ht="31.5">
      <c r="A10" s="1034"/>
      <c r="B10" s="927"/>
      <c r="C10" s="937"/>
      <c r="D10" s="939"/>
      <c r="E10" s="934"/>
      <c r="F10" s="32" t="s">
        <v>44</v>
      </c>
      <c r="G10" s="15" t="s">
        <v>45</v>
      </c>
      <c r="H10" s="16">
        <v>1</v>
      </c>
      <c r="I10" s="33" t="e">
        <f>'DATOS HOSP '!$D$56</f>
        <v>#DIV/0!</v>
      </c>
      <c r="J10" s="34">
        <f>'DATOS HOSP '!$F$56</f>
        <v>1</v>
      </c>
      <c r="K10" s="34" t="e">
        <f>'DATOS HOSP '!$H$56</f>
        <v>#DIV/0!</v>
      </c>
      <c r="L10" s="35">
        <v>1</v>
      </c>
      <c r="M10" s="35">
        <v>1</v>
      </c>
      <c r="N10" s="35">
        <v>0.98</v>
      </c>
      <c r="O10" s="35">
        <v>0.99</v>
      </c>
      <c r="P10" s="35" t="e">
        <f>'DATOS HOSP '!$R$56</f>
        <v>#DIV/0!</v>
      </c>
      <c r="Q10" s="35" t="e">
        <f>'DATOS HOSP '!$T$56</f>
        <v>#DIV/0!</v>
      </c>
      <c r="R10" s="35" t="e">
        <f>'DATOS HOSP '!$V$56</f>
        <v>#DIV/0!</v>
      </c>
      <c r="S10" s="35" t="e">
        <f>'DATOS HOSP '!$X$56</f>
        <v>#DIV/0!</v>
      </c>
      <c r="T10" s="36" t="e">
        <f>'DATOS HOSP '!$Z$56</f>
        <v>#DIV/0!</v>
      </c>
      <c r="U10" s="13" t="e">
        <f t="shared" si="1"/>
        <v>#DIV/0!</v>
      </c>
      <c r="V10" s="31"/>
    </row>
    <row r="11" spans="1:22" ht="31.5">
      <c r="A11" s="1034"/>
      <c r="B11" s="927"/>
      <c r="C11" s="937"/>
      <c r="D11" s="939"/>
      <c r="E11" s="934"/>
      <c r="F11" s="32" t="s">
        <v>46</v>
      </c>
      <c r="G11" s="15" t="s">
        <v>47</v>
      </c>
      <c r="H11" s="16">
        <v>1</v>
      </c>
      <c r="I11" s="37" t="e">
        <f>'DATOS HOSP '!$D$58</f>
        <v>#DIV/0!</v>
      </c>
      <c r="J11" s="35" t="e">
        <f>'DATOS HOSP '!$F$58</f>
        <v>#DIV/0!</v>
      </c>
      <c r="K11" s="35" t="e">
        <f>'DATOS HOSP '!$H$58</f>
        <v>#DIV/0!</v>
      </c>
      <c r="L11" s="35">
        <v>1</v>
      </c>
      <c r="M11" s="35">
        <v>0</v>
      </c>
      <c r="N11" s="35">
        <v>0</v>
      </c>
      <c r="O11" s="35">
        <v>0</v>
      </c>
      <c r="P11" s="34" t="e">
        <f>'DATOS HOSP '!$R$58</f>
        <v>#DIV/0!</v>
      </c>
      <c r="Q11" s="34" t="e">
        <f>'DATOS HOSP '!$T$58</f>
        <v>#DIV/0!</v>
      </c>
      <c r="R11" s="35" t="e">
        <f>'DATOS HOSP '!$V$58</f>
        <v>#DIV/0!</v>
      </c>
      <c r="S11" s="35" t="e">
        <f>'DATOS HOSP '!$X$58</f>
        <v>#DIV/0!</v>
      </c>
      <c r="T11" s="36" t="e">
        <f>'DATOS HOSP '!$Z$58</f>
        <v>#DIV/0!</v>
      </c>
      <c r="U11" s="13" t="e">
        <f t="shared" si="1"/>
        <v>#DIV/0!</v>
      </c>
      <c r="V11" s="31"/>
    </row>
    <row r="12" spans="1:22" ht="47.25">
      <c r="A12" s="1034"/>
      <c r="B12" s="927"/>
      <c r="C12" s="937"/>
      <c r="D12" s="939"/>
      <c r="E12" s="934"/>
      <c r="F12" s="14" t="s">
        <v>48</v>
      </c>
      <c r="G12" s="15" t="s">
        <v>49</v>
      </c>
      <c r="H12" s="16">
        <v>1</v>
      </c>
      <c r="I12" s="38" t="e">
        <f>'DATOS HOSP '!$D$54</f>
        <v>#DIV/0!</v>
      </c>
      <c r="J12" s="19">
        <f>'DATOS HOSP '!$F$54</f>
        <v>1</v>
      </c>
      <c r="K12" s="19" t="e">
        <f>'DATOS HOSP '!$H$54</f>
        <v>#DIV/0!</v>
      </c>
      <c r="L12" s="39">
        <v>0.99</v>
      </c>
      <c r="M12" s="39">
        <v>0.98</v>
      </c>
      <c r="N12" s="39">
        <v>0.98</v>
      </c>
      <c r="O12" s="39">
        <v>0.99</v>
      </c>
      <c r="P12" s="39" t="e">
        <f>'DATOS HOSP '!$R$54</f>
        <v>#DIV/0!</v>
      </c>
      <c r="Q12" s="39" t="e">
        <f>'DATOS HOSP '!$T$54</f>
        <v>#DIV/0!</v>
      </c>
      <c r="R12" s="39" t="e">
        <f>'DATOS HOSP '!$V$54</f>
        <v>#DIV/0!</v>
      </c>
      <c r="S12" s="39" t="e">
        <f>'DATOS HOSP '!$X$54</f>
        <v>#DIV/0!</v>
      </c>
      <c r="T12" s="40" t="e">
        <f>'DATOS HOSP '!$Z$54</f>
        <v>#DIV/0!</v>
      </c>
      <c r="U12" s="13" t="e">
        <f t="shared" si="1"/>
        <v>#DIV/0!</v>
      </c>
      <c r="V12" s="31"/>
    </row>
    <row r="13" spans="1:22" ht="47.25">
      <c r="A13" s="1034"/>
      <c r="B13" s="927"/>
      <c r="C13" s="937"/>
      <c r="D13" s="939"/>
      <c r="E13" s="934"/>
      <c r="F13" s="14" t="s">
        <v>50</v>
      </c>
      <c r="G13" s="15" t="s">
        <v>49</v>
      </c>
      <c r="H13" s="16">
        <v>1</v>
      </c>
      <c r="I13" s="38" t="e">
        <f>'DATOS HOSP '!$D$56</f>
        <v>#DIV/0!</v>
      </c>
      <c r="J13" s="41">
        <f>'DATOS HOSP '!$F$56</f>
        <v>1</v>
      </c>
      <c r="K13" s="39" t="e">
        <f>'DATOS HOSP '!$H$56</f>
        <v>#DIV/0!</v>
      </c>
      <c r="L13" s="19">
        <v>0.99</v>
      </c>
      <c r="M13" s="19">
        <v>0.98</v>
      </c>
      <c r="N13" s="39">
        <v>0.98</v>
      </c>
      <c r="O13" s="39">
        <v>0.99</v>
      </c>
      <c r="P13" s="39" t="e">
        <f>'DATOS HOSP '!$R$56</f>
        <v>#DIV/0!</v>
      </c>
      <c r="Q13" s="39" t="e">
        <f>'DATOS HOSP '!$T$56</f>
        <v>#DIV/0!</v>
      </c>
      <c r="R13" s="39" t="e">
        <f>'DATOS HOSP '!$V$56</f>
        <v>#DIV/0!</v>
      </c>
      <c r="S13" s="39" t="e">
        <f>'DATOS HOSP '!$X$56</f>
        <v>#DIV/0!</v>
      </c>
      <c r="T13" s="40" t="e">
        <f>'DATOS HOSP '!$Z$56</f>
        <v>#DIV/0!</v>
      </c>
      <c r="U13" s="13" t="e">
        <f t="shared" si="1"/>
        <v>#DIV/0!</v>
      </c>
      <c r="V13" s="31"/>
    </row>
    <row r="14" spans="1:22" ht="31.5">
      <c r="A14" s="1034"/>
      <c r="B14" s="927"/>
      <c r="C14" s="937"/>
      <c r="D14" s="939"/>
      <c r="E14" s="934"/>
      <c r="F14" s="14" t="s">
        <v>51</v>
      </c>
      <c r="G14" s="15" t="s">
        <v>52</v>
      </c>
      <c r="H14" s="16">
        <v>1</v>
      </c>
      <c r="I14" s="38">
        <v>0</v>
      </c>
      <c r="J14" s="41">
        <v>0</v>
      </c>
      <c r="K14" s="39">
        <v>0</v>
      </c>
      <c r="L14" s="39">
        <v>0.99</v>
      </c>
      <c r="M14" s="39">
        <v>0.98</v>
      </c>
      <c r="N14" s="19">
        <v>1</v>
      </c>
      <c r="O14" s="39">
        <v>1</v>
      </c>
      <c r="P14" s="39">
        <v>0</v>
      </c>
      <c r="Q14" s="39">
        <v>0</v>
      </c>
      <c r="R14" s="39">
        <v>0</v>
      </c>
      <c r="S14" s="39">
        <v>0</v>
      </c>
      <c r="T14" s="40">
        <v>0</v>
      </c>
      <c r="U14" s="13">
        <f t="shared" si="1"/>
        <v>0.33083333333333331</v>
      </c>
      <c r="V14" s="31"/>
    </row>
    <row r="15" spans="1:22" ht="16.5" thickBot="1">
      <c r="A15" s="1034"/>
      <c r="B15" s="927"/>
      <c r="C15" s="937"/>
      <c r="D15" s="939"/>
      <c r="E15" s="935"/>
      <c r="F15" s="42" t="s">
        <v>37</v>
      </c>
      <c r="G15" s="43" t="s">
        <v>38</v>
      </c>
      <c r="H15" s="44">
        <v>1</v>
      </c>
      <c r="I15" s="45">
        <v>0</v>
      </c>
      <c r="J15" s="46">
        <v>0</v>
      </c>
      <c r="K15" s="47">
        <v>0</v>
      </c>
      <c r="L15" s="47">
        <v>1</v>
      </c>
      <c r="M15" s="47">
        <v>1</v>
      </c>
      <c r="N15" s="48">
        <v>1</v>
      </c>
      <c r="O15" s="47">
        <v>1</v>
      </c>
      <c r="P15" s="47">
        <v>0</v>
      </c>
      <c r="Q15" s="47">
        <v>0</v>
      </c>
      <c r="R15" s="47">
        <v>0</v>
      </c>
      <c r="S15" s="47">
        <v>0</v>
      </c>
      <c r="T15" s="49">
        <v>0</v>
      </c>
      <c r="U15" s="13">
        <f t="shared" si="1"/>
        <v>0.33333333333333331</v>
      </c>
      <c r="V15" s="31"/>
    </row>
    <row r="16" spans="1:22" ht="63">
      <c r="A16" s="1034"/>
      <c r="B16" s="927"/>
      <c r="C16" s="936" t="s">
        <v>39</v>
      </c>
      <c r="D16" s="941" t="s">
        <v>40</v>
      </c>
      <c r="E16" s="933" t="s">
        <v>53</v>
      </c>
      <c r="F16" s="6" t="s">
        <v>54</v>
      </c>
      <c r="G16" s="7" t="s">
        <v>55</v>
      </c>
      <c r="H16" s="8">
        <v>1</v>
      </c>
      <c r="I16" s="9">
        <v>1</v>
      </c>
      <c r="J16" s="10">
        <v>0</v>
      </c>
      <c r="K16" s="11">
        <v>1</v>
      </c>
      <c r="L16" s="817">
        <v>1</v>
      </c>
      <c r="M16" s="11">
        <v>1</v>
      </c>
      <c r="N16" s="817">
        <v>1</v>
      </c>
      <c r="O16" s="817">
        <v>1</v>
      </c>
      <c r="P16" s="11">
        <v>0</v>
      </c>
      <c r="Q16" s="11">
        <v>0</v>
      </c>
      <c r="R16" s="11">
        <v>0</v>
      </c>
      <c r="S16" s="11">
        <v>0</v>
      </c>
      <c r="T16" s="12">
        <v>0</v>
      </c>
      <c r="U16" s="13">
        <f t="shared" si="1"/>
        <v>0.5</v>
      </c>
      <c r="V16" s="31"/>
    </row>
    <row r="17" spans="1:22" ht="31.5">
      <c r="A17" s="1034"/>
      <c r="B17" s="927"/>
      <c r="C17" s="937"/>
      <c r="D17" s="942"/>
      <c r="E17" s="934"/>
      <c r="F17" s="14" t="s">
        <v>56</v>
      </c>
      <c r="G17" s="21" t="s">
        <v>55</v>
      </c>
      <c r="H17" s="818">
        <v>2</v>
      </c>
      <c r="I17" s="37">
        <f>'DATOS HOSP '!$D$62</f>
        <v>0.94871794871794868</v>
      </c>
      <c r="J17" s="51">
        <f>'DATOS HOSP '!$F$62</f>
        <v>0.94871794871794868</v>
      </c>
      <c r="K17" s="35">
        <f>'DATOS HOSP '!$H$62</f>
        <v>0.94871794871794868</v>
      </c>
      <c r="L17" s="35">
        <v>1</v>
      </c>
      <c r="M17" s="35">
        <v>0</v>
      </c>
      <c r="N17" s="35">
        <v>0</v>
      </c>
      <c r="O17" s="35">
        <v>0</v>
      </c>
      <c r="P17" s="35" t="e">
        <f>'DATOS HOSP '!$R$62</f>
        <v>#DIV/0!</v>
      </c>
      <c r="Q17" s="34" t="e">
        <f>'DATOS HOSP '!$T$62</f>
        <v>#DIV/0!</v>
      </c>
      <c r="R17" s="34" t="e">
        <f>'DATOS HOSP '!$V$62</f>
        <v>#DIV/0!</v>
      </c>
      <c r="S17" s="34" t="e">
        <f>'DATOS HOSP '!$X$62</f>
        <v>#DIV/0!</v>
      </c>
      <c r="T17" s="52" t="e">
        <f>'DATOS HOSP '!$Z$62</f>
        <v>#DIV/0!</v>
      </c>
      <c r="U17" s="13" t="e">
        <f t="shared" si="1"/>
        <v>#DIV/0!</v>
      </c>
      <c r="V17" s="31"/>
    </row>
    <row r="18" spans="1:22" ht="63">
      <c r="A18" s="1034"/>
      <c r="B18" s="927"/>
      <c r="C18" s="937"/>
      <c r="D18" s="942"/>
      <c r="E18" s="934"/>
      <c r="F18" s="14" t="s">
        <v>57</v>
      </c>
      <c r="G18" s="21" t="s">
        <v>58</v>
      </c>
      <c r="H18" s="50">
        <v>1</v>
      </c>
      <c r="I18" s="17">
        <v>1</v>
      </c>
      <c r="J18" s="18">
        <f>'DATOS HOSP '!$F$66</f>
        <v>0.78260869565217395</v>
      </c>
      <c r="K18" s="19">
        <f>'DATOS HOSP '!$H$66</f>
        <v>0.79166666666666663</v>
      </c>
      <c r="L18" s="19">
        <v>0.85</v>
      </c>
      <c r="M18" s="19">
        <v>0.73</v>
      </c>
      <c r="N18" s="19">
        <v>0.92</v>
      </c>
      <c r="O18" s="19">
        <v>0.81</v>
      </c>
      <c r="P18" s="19" t="e">
        <f>'DATOS HOSP '!$R$66</f>
        <v>#DIV/0!</v>
      </c>
      <c r="Q18" s="19" t="e">
        <f>'DATOS HOSP '!$T$66</f>
        <v>#DIV/0!</v>
      </c>
      <c r="R18" s="19" t="e">
        <f>'DATOS HOSP '!$V$66</f>
        <v>#DIV/0!</v>
      </c>
      <c r="S18" s="19" t="e">
        <f>'DATOS HOSP '!$X$66</f>
        <v>#DIV/0!</v>
      </c>
      <c r="T18" s="20" t="e">
        <f>'DATOS HOSP '!$Z$66</f>
        <v>#DIV/0!</v>
      </c>
      <c r="U18" s="13" t="e">
        <f t="shared" si="1"/>
        <v>#DIV/0!</v>
      </c>
      <c r="V18" s="31"/>
    </row>
    <row r="19" spans="1:22" ht="31.5">
      <c r="A19" s="1034"/>
      <c r="B19" s="927"/>
      <c r="C19" s="937"/>
      <c r="D19" s="942"/>
      <c r="E19" s="934"/>
      <c r="F19" s="42" t="s">
        <v>59</v>
      </c>
      <c r="G19" s="21" t="s">
        <v>60</v>
      </c>
      <c r="H19" s="50">
        <v>1</v>
      </c>
      <c r="I19" s="38">
        <v>1</v>
      </c>
      <c r="J19" s="51" t="e">
        <f>'DATOS HOSP '!$F$68</f>
        <v>#DIV/0!</v>
      </c>
      <c r="K19" s="39">
        <v>1</v>
      </c>
      <c r="L19" s="39">
        <v>1</v>
      </c>
      <c r="M19" s="39">
        <v>0</v>
      </c>
      <c r="N19" s="39">
        <v>0</v>
      </c>
      <c r="O19" s="39">
        <v>0</v>
      </c>
      <c r="P19" s="39" t="e">
        <f>'DATOS HOSP '!$R$68</f>
        <v>#DIV/0!</v>
      </c>
      <c r="Q19" s="19" t="e">
        <f>'DATOS HOSP '!$T$68</f>
        <v>#DIV/0!</v>
      </c>
      <c r="R19" s="19" t="e">
        <f>'DATOS HOSP '!$V$68</f>
        <v>#DIV/0!</v>
      </c>
      <c r="S19" s="19" t="e">
        <f>'DATOS HOSP '!$X$68</f>
        <v>#DIV/0!</v>
      </c>
      <c r="T19" s="20" t="e">
        <f>'DATOS HOSP '!$Z$68</f>
        <v>#DIV/0!</v>
      </c>
      <c r="U19" s="13" t="e">
        <f t="shared" si="1"/>
        <v>#DIV/0!</v>
      </c>
      <c r="V19" s="31"/>
    </row>
    <row r="20" spans="1:22">
      <c r="A20" s="1034"/>
      <c r="B20" s="927"/>
      <c r="C20" s="937"/>
      <c r="D20" s="942"/>
      <c r="E20" s="934"/>
      <c r="F20" s="944" t="s">
        <v>61</v>
      </c>
      <c r="G20" s="21" t="s">
        <v>62</v>
      </c>
      <c r="H20" s="50">
        <v>1</v>
      </c>
      <c r="I20" s="38">
        <v>0</v>
      </c>
      <c r="J20" s="18">
        <v>0</v>
      </c>
      <c r="K20" s="19">
        <v>0</v>
      </c>
      <c r="L20" s="19">
        <v>1</v>
      </c>
      <c r="M20" s="19">
        <v>1</v>
      </c>
      <c r="N20" s="820">
        <v>1</v>
      </c>
      <c r="O20" s="19">
        <v>1</v>
      </c>
      <c r="P20" s="19">
        <v>0</v>
      </c>
      <c r="Q20" s="19">
        <v>0</v>
      </c>
      <c r="R20" s="19">
        <v>0</v>
      </c>
      <c r="S20" s="19">
        <v>0</v>
      </c>
      <c r="T20" s="20">
        <v>0</v>
      </c>
      <c r="U20" s="13">
        <f>SUM(I20:T20)/12</f>
        <v>0.33333333333333331</v>
      </c>
    </row>
    <row r="21" spans="1:22">
      <c r="A21" s="1034"/>
      <c r="B21" s="927"/>
      <c r="C21" s="937"/>
      <c r="D21" s="942"/>
      <c r="E21" s="934"/>
      <c r="F21" s="945"/>
      <c r="G21" s="21" t="s">
        <v>63</v>
      </c>
      <c r="H21" s="50">
        <v>1</v>
      </c>
      <c r="I21" s="38">
        <v>0</v>
      </c>
      <c r="J21" s="18">
        <v>0</v>
      </c>
      <c r="K21" s="19">
        <v>0</v>
      </c>
      <c r="L21" s="19">
        <v>1</v>
      </c>
      <c r="M21" s="19">
        <v>1</v>
      </c>
      <c r="N21" s="19">
        <v>1</v>
      </c>
      <c r="O21" s="19">
        <v>1</v>
      </c>
      <c r="P21" s="19">
        <v>0</v>
      </c>
      <c r="Q21" s="19">
        <v>0</v>
      </c>
      <c r="R21" s="19">
        <v>0</v>
      </c>
      <c r="S21" s="19">
        <v>0</v>
      </c>
      <c r="T21" s="20">
        <v>0</v>
      </c>
      <c r="U21" s="13">
        <f>SUM(I21:T21)/12</f>
        <v>0.33333333333333331</v>
      </c>
    </row>
    <row r="22" spans="1:22" ht="32.25" thickBot="1">
      <c r="A22" s="1034"/>
      <c r="B22" s="927"/>
      <c r="C22" s="940"/>
      <c r="D22" s="943"/>
      <c r="E22" s="935"/>
      <c r="F22" s="946"/>
      <c r="G22" s="53" t="s">
        <v>64</v>
      </c>
      <c r="H22" s="54">
        <v>1</v>
      </c>
      <c r="I22" s="55">
        <v>0</v>
      </c>
      <c r="J22" s="26">
        <v>0</v>
      </c>
      <c r="K22" s="27">
        <v>1</v>
      </c>
      <c r="L22" s="27">
        <v>1</v>
      </c>
      <c r="M22" s="27">
        <v>1</v>
      </c>
      <c r="N22" s="27">
        <v>1</v>
      </c>
      <c r="O22" s="27">
        <v>1</v>
      </c>
      <c r="P22" s="27">
        <v>0</v>
      </c>
      <c r="Q22" s="27">
        <v>0</v>
      </c>
      <c r="R22" s="27">
        <v>0</v>
      </c>
      <c r="S22" s="27">
        <v>0</v>
      </c>
      <c r="T22" s="28">
        <v>0</v>
      </c>
      <c r="U22" s="13"/>
    </row>
    <row r="23" spans="1:22" ht="63">
      <c r="A23" s="1034"/>
      <c r="B23" s="927"/>
      <c r="C23" s="928" t="s">
        <v>65</v>
      </c>
      <c r="D23" s="1037" t="s">
        <v>40</v>
      </c>
      <c r="E23" s="933" t="s">
        <v>66</v>
      </c>
      <c r="F23" s="56" t="s">
        <v>67</v>
      </c>
      <c r="G23" s="43" t="s">
        <v>68</v>
      </c>
      <c r="H23" s="44">
        <v>1</v>
      </c>
      <c r="I23" s="33">
        <f>'DATOS HOSP '!$D$70</f>
        <v>0.94736842105263153</v>
      </c>
      <c r="J23" s="18">
        <f>'DATOS HOSP '!$F$70</f>
        <v>1</v>
      </c>
      <c r="K23" s="34">
        <f>'DATOS HOSP '!$H$70</f>
        <v>1</v>
      </c>
      <c r="L23" s="819">
        <v>1</v>
      </c>
      <c r="M23" s="819">
        <v>1</v>
      </c>
      <c r="N23" s="819">
        <v>1</v>
      </c>
      <c r="O23" s="819">
        <v>1</v>
      </c>
      <c r="P23" s="34" t="e">
        <f>'DATOS HOSP '!$R$70</f>
        <v>#DIV/0!</v>
      </c>
      <c r="Q23" s="34" t="e">
        <f>'DATOS HOSP '!$T$70</f>
        <v>#DIV/0!</v>
      </c>
      <c r="R23" s="34" t="e">
        <f>'DATOS HOSP '!$V$70</f>
        <v>#DIV/0!</v>
      </c>
      <c r="S23" s="34" t="e">
        <f>'DATOS HOSP '!$X$70</f>
        <v>#DIV/0!</v>
      </c>
      <c r="T23" s="52" t="e">
        <f>'DATOS HOSP '!$Z$70</f>
        <v>#DIV/0!</v>
      </c>
      <c r="U23" s="13" t="e">
        <f>SUM(I23:T23)/12</f>
        <v>#DIV/0!</v>
      </c>
    </row>
    <row r="24" spans="1:22">
      <c r="A24" s="1034"/>
      <c r="B24" s="927"/>
      <c r="C24" s="929"/>
      <c r="D24" s="1038"/>
      <c r="E24" s="934"/>
      <c r="F24" s="14" t="s">
        <v>69</v>
      </c>
      <c r="G24" s="21" t="s">
        <v>70</v>
      </c>
      <c r="H24" s="50">
        <v>1</v>
      </c>
      <c r="I24" s="33" t="e">
        <f>'DATOS HOSP '!$D$72</f>
        <v>#DIV/0!</v>
      </c>
      <c r="J24" s="18" t="e">
        <f>'DATOS HOSP '!$F$72</f>
        <v>#DIV/0!</v>
      </c>
      <c r="K24" s="34">
        <v>0</v>
      </c>
      <c r="L24" s="34">
        <v>1</v>
      </c>
      <c r="M24" s="34">
        <v>0</v>
      </c>
      <c r="N24" s="34">
        <v>0</v>
      </c>
      <c r="O24" s="34">
        <v>0</v>
      </c>
      <c r="P24" s="34" t="e">
        <f>'DATOS HOSP '!$R$72</f>
        <v>#DIV/0!</v>
      </c>
      <c r="Q24" s="34" t="e">
        <f>'DATOS HOSP '!$T$72</f>
        <v>#DIV/0!</v>
      </c>
      <c r="R24" s="34" t="e">
        <f>'DATOS HOSP '!$V$72</f>
        <v>#DIV/0!</v>
      </c>
      <c r="S24" s="34" t="e">
        <f>'DATOS HOSP '!$X$72</f>
        <v>#DIV/0!</v>
      </c>
      <c r="T24" s="52" t="e">
        <f>'DATOS HOSP '!$Z$72</f>
        <v>#DIV/0!</v>
      </c>
      <c r="U24" s="13" t="e">
        <f>SUM(I24:T24)/12</f>
        <v>#DIV/0!</v>
      </c>
    </row>
    <row r="25" spans="1:22" ht="47.25">
      <c r="A25" s="1034"/>
      <c r="B25" s="927"/>
      <c r="C25" s="929"/>
      <c r="D25" s="1038"/>
      <c r="E25" s="934"/>
      <c r="F25" s="14" t="s">
        <v>71</v>
      </c>
      <c r="G25" s="21" t="s">
        <v>72</v>
      </c>
      <c r="H25" s="50">
        <v>1</v>
      </c>
      <c r="I25" s="38">
        <v>1</v>
      </c>
      <c r="J25" s="18">
        <v>0</v>
      </c>
      <c r="K25" s="370">
        <v>1</v>
      </c>
      <c r="L25" s="370">
        <v>1</v>
      </c>
      <c r="M25" s="370">
        <v>1</v>
      </c>
      <c r="N25" s="370">
        <v>1</v>
      </c>
      <c r="O25" s="370">
        <v>1</v>
      </c>
      <c r="P25" s="370">
        <v>0</v>
      </c>
      <c r="Q25" s="370">
        <v>0</v>
      </c>
      <c r="R25" s="370">
        <v>0</v>
      </c>
      <c r="S25" s="370">
        <v>0</v>
      </c>
      <c r="T25" s="370">
        <v>0</v>
      </c>
      <c r="U25" s="13">
        <f>SUM(I25:T25)/12</f>
        <v>0.5</v>
      </c>
    </row>
    <row r="26" spans="1:22" ht="79.5" thickBot="1">
      <c r="A26" s="1034"/>
      <c r="B26" s="927"/>
      <c r="C26" s="929"/>
      <c r="D26" s="1039"/>
      <c r="E26" s="935"/>
      <c r="F26" s="22" t="s">
        <v>73</v>
      </c>
      <c r="G26" s="23" t="s">
        <v>74</v>
      </c>
      <c r="H26" s="24">
        <v>1</v>
      </c>
      <c r="I26" s="25">
        <v>1</v>
      </c>
      <c r="J26" s="26">
        <f>'DATOS HOSP '!$F$74</f>
        <v>1</v>
      </c>
      <c r="K26" s="27">
        <f>'DATOS HOSP '!$H$74</f>
        <v>1</v>
      </c>
      <c r="L26" s="27">
        <v>1</v>
      </c>
      <c r="M26" s="27">
        <v>1</v>
      </c>
      <c r="N26" s="27">
        <v>1</v>
      </c>
      <c r="O26" s="27">
        <v>1</v>
      </c>
      <c r="P26" s="27">
        <f>'DATOS HOSP '!$R$74</f>
        <v>0</v>
      </c>
      <c r="Q26" s="27">
        <f>'DATOS HOSP '!$T$74</f>
        <v>0</v>
      </c>
      <c r="R26" s="27">
        <f>'DATOS HOSP '!$V$74</f>
        <v>0</v>
      </c>
      <c r="S26" s="27">
        <f>'DATOS HOSP '!$X$74</f>
        <v>0</v>
      </c>
      <c r="T26" s="28">
        <f>'DATOS HOSP '!$Z$74</f>
        <v>0</v>
      </c>
      <c r="U26" s="13">
        <f>SUM(I26:T26)/12</f>
        <v>0.58333333333333337</v>
      </c>
    </row>
    <row r="27" spans="1:22">
      <c r="A27" s="1034"/>
      <c r="B27" s="927"/>
      <c r="C27" s="929"/>
      <c r="D27" s="1040" t="s">
        <v>25</v>
      </c>
      <c r="E27" s="903" t="s">
        <v>75</v>
      </c>
      <c r="F27" s="57" t="s">
        <v>76</v>
      </c>
      <c r="G27" s="58" t="s">
        <v>77</v>
      </c>
      <c r="H27" s="59">
        <v>1</v>
      </c>
      <c r="I27" s="17">
        <v>1</v>
      </c>
      <c r="J27" s="60">
        <v>0</v>
      </c>
      <c r="K27" s="39">
        <v>1</v>
      </c>
      <c r="L27" s="39">
        <v>1</v>
      </c>
      <c r="M27" s="39">
        <v>1</v>
      </c>
      <c r="N27" s="39">
        <v>1</v>
      </c>
      <c r="O27" s="39">
        <v>1</v>
      </c>
      <c r="P27" s="39">
        <v>0</v>
      </c>
      <c r="Q27" s="39">
        <v>0</v>
      </c>
      <c r="R27" s="39">
        <v>0</v>
      </c>
      <c r="S27" s="39">
        <v>0</v>
      </c>
      <c r="T27" s="40">
        <v>0</v>
      </c>
      <c r="U27" s="13">
        <v>0</v>
      </c>
    </row>
    <row r="28" spans="1:22" ht="31.5">
      <c r="A28" s="1034"/>
      <c r="B28" s="927"/>
      <c r="C28" s="929"/>
      <c r="D28" s="1040"/>
      <c r="E28" s="904"/>
      <c r="F28" s="61" t="s">
        <v>78</v>
      </c>
      <c r="G28" s="62" t="s">
        <v>62</v>
      </c>
      <c r="H28" s="63">
        <v>1</v>
      </c>
      <c r="I28" s="38">
        <v>0.9</v>
      </c>
      <c r="J28" s="41">
        <v>0.9</v>
      </c>
      <c r="K28" s="19">
        <v>0.9</v>
      </c>
      <c r="L28" s="820">
        <v>0.9</v>
      </c>
      <c r="M28" s="820">
        <v>0.9</v>
      </c>
      <c r="N28" s="824">
        <v>1</v>
      </c>
      <c r="O28" s="824">
        <v>1</v>
      </c>
      <c r="P28" s="39" t="e">
        <f>'DATOS HOSP '!$R$75</f>
        <v>#DIV/0!</v>
      </c>
      <c r="Q28" s="39" t="e">
        <f>'DATOS HOSP '!$T$75</f>
        <v>#DIV/0!</v>
      </c>
      <c r="R28" s="39" t="e">
        <f>'DATOS HOSP '!$V$75</f>
        <v>#DIV/0!</v>
      </c>
      <c r="S28" s="39" t="e">
        <f>'DATOS HOSP '!$X$75</f>
        <v>#DIV/0!</v>
      </c>
      <c r="T28" s="40" t="e">
        <f>'DATOS HOSP '!$Z$75</f>
        <v>#DIV/0!</v>
      </c>
      <c r="U28" s="13" t="e">
        <f t="shared" ref="U28:U34" si="2">SUM(I28:T28)/12</f>
        <v>#DIV/0!</v>
      </c>
    </row>
    <row r="29" spans="1:22">
      <c r="A29" s="1034"/>
      <c r="B29" s="927"/>
      <c r="C29" s="929"/>
      <c r="D29" s="1040"/>
      <c r="E29" s="904"/>
      <c r="F29" s="906" t="s">
        <v>79</v>
      </c>
      <c r="G29" s="64" t="s">
        <v>80</v>
      </c>
      <c r="H29" s="65">
        <v>1</v>
      </c>
      <c r="I29" s="38">
        <v>1</v>
      </c>
      <c r="J29" s="41">
        <v>0</v>
      </c>
      <c r="K29" s="39">
        <v>0</v>
      </c>
      <c r="L29" s="39">
        <v>1</v>
      </c>
      <c r="M29" s="19">
        <v>1</v>
      </c>
      <c r="N29" s="824">
        <v>1</v>
      </c>
      <c r="O29" s="39">
        <v>1</v>
      </c>
      <c r="P29" s="39">
        <v>0</v>
      </c>
      <c r="Q29" s="39">
        <v>0</v>
      </c>
      <c r="R29" s="39">
        <v>0</v>
      </c>
      <c r="S29" s="39">
        <v>0</v>
      </c>
      <c r="T29" s="40">
        <v>0</v>
      </c>
      <c r="U29" s="13">
        <f t="shared" si="2"/>
        <v>0.41666666666666669</v>
      </c>
    </row>
    <row r="30" spans="1:22" ht="31.5">
      <c r="A30" s="1034"/>
      <c r="B30" s="927"/>
      <c r="C30" s="929"/>
      <c r="D30" s="1040"/>
      <c r="E30" s="904"/>
      <c r="F30" s="907"/>
      <c r="G30" s="66" t="s">
        <v>81</v>
      </c>
      <c r="H30" s="65">
        <v>1</v>
      </c>
      <c r="I30" s="17">
        <v>0</v>
      </c>
      <c r="J30" s="67">
        <v>0</v>
      </c>
      <c r="K30" s="19">
        <v>0</v>
      </c>
      <c r="L30" s="19">
        <v>0</v>
      </c>
      <c r="M30" s="19">
        <v>1</v>
      </c>
      <c r="N30" s="19">
        <v>1</v>
      </c>
      <c r="O30" s="19">
        <v>0</v>
      </c>
      <c r="P30" s="19">
        <v>0</v>
      </c>
      <c r="Q30" s="19">
        <v>0</v>
      </c>
      <c r="R30" s="19">
        <v>0</v>
      </c>
      <c r="S30" s="19">
        <v>0</v>
      </c>
      <c r="T30" s="20">
        <v>0</v>
      </c>
      <c r="U30" s="13">
        <f t="shared" si="2"/>
        <v>0.16666666666666666</v>
      </c>
    </row>
    <row r="31" spans="1:22">
      <c r="A31" s="1034"/>
      <c r="B31" s="927"/>
      <c r="C31" s="929"/>
      <c r="D31" s="1040"/>
      <c r="E31" s="904"/>
      <c r="F31" s="908"/>
      <c r="G31" s="66" t="s">
        <v>82</v>
      </c>
      <c r="H31" s="65">
        <v>1</v>
      </c>
      <c r="I31" s="17">
        <f>'INDICADORES DE  RIESGO'!$D$5</f>
        <v>0</v>
      </c>
      <c r="J31" s="18">
        <f>'INDICADORES DE  RIESGO'!$F$5</f>
        <v>0.8</v>
      </c>
      <c r="K31" s="19">
        <f>'INDICADORES DE  RIESGO'!$H$5</f>
        <v>0.82</v>
      </c>
      <c r="L31" s="19">
        <v>0.85</v>
      </c>
      <c r="M31" s="19">
        <v>0.73</v>
      </c>
      <c r="N31" s="19">
        <v>0.92</v>
      </c>
      <c r="O31" s="19">
        <v>0.81</v>
      </c>
      <c r="P31" s="19">
        <f>'INDICADORES DE  RIESGO'!$R$5</f>
        <v>0</v>
      </c>
      <c r="Q31" s="19">
        <f>'INDICADORES DE  RIESGO'!$T$5</f>
        <v>0</v>
      </c>
      <c r="R31" s="19">
        <f>'INDICADORES DE  RIESGO'!$V$5</f>
        <v>0</v>
      </c>
      <c r="S31" s="19">
        <f>'INDICADORES DE  RIESGO'!$X$5</f>
        <v>0</v>
      </c>
      <c r="T31" s="20">
        <f>'INDICADORES DE  RIESGO'!$Z$5</f>
        <v>0</v>
      </c>
      <c r="U31" s="13">
        <f t="shared" si="2"/>
        <v>0.41083333333333333</v>
      </c>
    </row>
    <row r="32" spans="1:22">
      <c r="A32" s="1034"/>
      <c r="B32" s="927"/>
      <c r="C32" s="929"/>
      <c r="D32" s="1040"/>
      <c r="E32" s="904"/>
      <c r="F32" s="61" t="s">
        <v>33</v>
      </c>
      <c r="G32" s="66" t="s">
        <v>83</v>
      </c>
      <c r="H32" s="65">
        <v>1</v>
      </c>
      <c r="I32" s="17">
        <f>'DATOS HOSP '!$D$81</f>
        <v>0</v>
      </c>
      <c r="J32" s="18">
        <f>'DATOS HOSP '!$F$81</f>
        <v>0</v>
      </c>
      <c r="K32" s="19">
        <f>'DATOS HOSP '!$H$81</f>
        <v>0</v>
      </c>
      <c r="L32" s="19">
        <v>1</v>
      </c>
      <c r="M32" s="19">
        <v>1</v>
      </c>
      <c r="N32" s="19">
        <v>1</v>
      </c>
      <c r="O32" s="19">
        <v>1</v>
      </c>
      <c r="P32" s="19">
        <f>'DATOS HOSP '!$R$81</f>
        <v>0</v>
      </c>
      <c r="Q32" s="19">
        <f>'DATOS HOSP '!$T$81</f>
        <v>0</v>
      </c>
      <c r="R32" s="19">
        <f>'DATOS HOSP '!$V$81</f>
        <v>0</v>
      </c>
      <c r="S32" s="19">
        <f>'DATOS HOSP '!$X$81</f>
        <v>0</v>
      </c>
      <c r="T32" s="20">
        <f>'DATOS HOSP '!$Z$81</f>
        <v>0</v>
      </c>
      <c r="U32" s="13">
        <f t="shared" si="2"/>
        <v>0.33333333333333331</v>
      </c>
    </row>
    <row r="33" spans="1:21">
      <c r="A33" s="1034"/>
      <c r="B33" s="927"/>
      <c r="C33" s="929"/>
      <c r="D33" s="1040"/>
      <c r="E33" s="904"/>
      <c r="F33" s="61" t="s">
        <v>35</v>
      </c>
      <c r="G33" s="66" t="s">
        <v>36</v>
      </c>
      <c r="H33" s="65">
        <v>1</v>
      </c>
      <c r="I33" s="369">
        <f>'DATOS HOSP '!$D$82</f>
        <v>1</v>
      </c>
      <c r="J33" s="370" t="e">
        <f>'DATOS HOSP '!$F$82</f>
        <v>#DIV/0!</v>
      </c>
      <c r="K33" s="367">
        <f>'DATOS HOSP '!$H$82</f>
        <v>0.75</v>
      </c>
      <c r="L33" s="367">
        <f>'DATOS HOSP '!$J$82</f>
        <v>1</v>
      </c>
      <c r="M33" s="367">
        <v>0.88</v>
      </c>
      <c r="N33" s="367">
        <v>1</v>
      </c>
      <c r="O33" s="367">
        <v>1</v>
      </c>
      <c r="P33" s="367" t="e">
        <f>'DATOS HOSP '!$R$82</f>
        <v>#DIV/0!</v>
      </c>
      <c r="Q33" s="367" t="e">
        <f>'DATOS HOSP '!$T$82</f>
        <v>#DIV/0!</v>
      </c>
      <c r="R33" s="367" t="e">
        <f>'DATOS HOSP '!$V$82</f>
        <v>#DIV/0!</v>
      </c>
      <c r="S33" s="367" t="e">
        <f>'DATOS HOSP '!$X$82</f>
        <v>#DIV/0!</v>
      </c>
      <c r="T33" s="368" t="e">
        <f>'DATOS HOSP '!$Z$82</f>
        <v>#DIV/0!</v>
      </c>
      <c r="U33" s="13" t="e">
        <f t="shared" si="2"/>
        <v>#DIV/0!</v>
      </c>
    </row>
    <row r="34" spans="1:21" ht="16.5" thickBot="1">
      <c r="A34" s="1034"/>
      <c r="B34" s="927"/>
      <c r="C34" s="929"/>
      <c r="D34" s="1041"/>
      <c r="E34" s="905"/>
      <c r="F34" s="68" t="s">
        <v>37</v>
      </c>
      <c r="G34" s="69" t="s">
        <v>38</v>
      </c>
      <c r="H34" s="70">
        <v>1</v>
      </c>
      <c r="I34" s="25">
        <v>1</v>
      </c>
      <c r="J34" s="26">
        <v>0</v>
      </c>
      <c r="K34" s="27">
        <v>0</v>
      </c>
      <c r="L34" s="27">
        <v>1</v>
      </c>
      <c r="M34" s="27">
        <v>1</v>
      </c>
      <c r="N34" s="27">
        <v>1</v>
      </c>
      <c r="O34" s="27">
        <v>1</v>
      </c>
      <c r="P34" s="27">
        <v>0</v>
      </c>
      <c r="Q34" s="27">
        <v>0</v>
      </c>
      <c r="R34" s="27">
        <v>0</v>
      </c>
      <c r="S34" s="27">
        <v>0</v>
      </c>
      <c r="T34" s="28">
        <v>0</v>
      </c>
      <c r="U34" s="13">
        <f t="shared" si="2"/>
        <v>0.41666666666666669</v>
      </c>
    </row>
    <row r="35" spans="1:21">
      <c r="A35" s="1034"/>
      <c r="B35" s="927"/>
      <c r="C35" s="929"/>
      <c r="D35" s="1042" t="s">
        <v>84</v>
      </c>
      <c r="E35" s="949" t="s">
        <v>85</v>
      </c>
      <c r="F35" s="71" t="s">
        <v>86</v>
      </c>
      <c r="G35" s="72" t="s">
        <v>77</v>
      </c>
      <c r="H35" s="73">
        <v>1</v>
      </c>
      <c r="I35" s="9">
        <v>0</v>
      </c>
      <c r="J35" s="41">
        <v>0</v>
      </c>
      <c r="K35" s="29">
        <v>1</v>
      </c>
      <c r="L35" s="816">
        <v>1</v>
      </c>
      <c r="M35" s="29">
        <v>1</v>
      </c>
      <c r="N35" s="29">
        <v>1</v>
      </c>
      <c r="O35" s="29">
        <v>1</v>
      </c>
      <c r="P35" s="29">
        <v>0</v>
      </c>
      <c r="Q35" s="29">
        <v>0</v>
      </c>
      <c r="R35" s="29">
        <v>0</v>
      </c>
      <c r="S35" s="29">
        <v>0</v>
      </c>
      <c r="T35" s="30">
        <v>0</v>
      </c>
      <c r="U35" s="13">
        <f t="shared" si="0"/>
        <v>0.41666666666666669</v>
      </c>
    </row>
    <row r="36" spans="1:21" ht="31.5">
      <c r="A36" s="1034"/>
      <c r="B36" s="927"/>
      <c r="C36" s="929"/>
      <c r="D36" s="1043"/>
      <c r="E36" s="950"/>
      <c r="F36" s="74" t="s">
        <v>87</v>
      </c>
      <c r="G36" s="75" t="s">
        <v>62</v>
      </c>
      <c r="H36" s="76">
        <v>1</v>
      </c>
      <c r="I36" s="38">
        <v>0.9</v>
      </c>
      <c r="J36" s="41">
        <v>0.9</v>
      </c>
      <c r="K36" s="39">
        <v>0.9</v>
      </c>
      <c r="L36" s="824">
        <v>0.9</v>
      </c>
      <c r="M36" s="39">
        <v>0.9</v>
      </c>
      <c r="N36" s="820">
        <v>1</v>
      </c>
      <c r="O36" s="824">
        <v>1</v>
      </c>
      <c r="P36" s="39" t="e">
        <f>'DATOS HOSP '!$R$85</f>
        <v>#DIV/0!</v>
      </c>
      <c r="Q36" s="39" t="e">
        <f>'DATOS HOSP '!$T$85</f>
        <v>#DIV/0!</v>
      </c>
      <c r="R36" s="39" t="e">
        <f>'DATOS HOSP '!$V$85</f>
        <v>#DIV/0!</v>
      </c>
      <c r="S36" s="39" t="e">
        <f>'DATOS HOSP '!$X$85</f>
        <v>#DIV/0!</v>
      </c>
      <c r="T36" s="40" t="e">
        <f>'DATOS HOSP '!$Z$85</f>
        <v>#DIV/0!</v>
      </c>
      <c r="U36" s="13" t="e">
        <f t="shared" si="0"/>
        <v>#DIV/0!</v>
      </c>
    </row>
    <row r="37" spans="1:21">
      <c r="A37" s="1034"/>
      <c r="B37" s="927"/>
      <c r="C37" s="929"/>
      <c r="D37" s="1043"/>
      <c r="E37" s="950"/>
      <c r="F37" s="952" t="s">
        <v>79</v>
      </c>
      <c r="G37" s="75" t="s">
        <v>88</v>
      </c>
      <c r="H37" s="76">
        <v>1</v>
      </c>
      <c r="I37" s="17">
        <v>1</v>
      </c>
      <c r="J37" s="67">
        <v>0</v>
      </c>
      <c r="K37" s="19">
        <v>0</v>
      </c>
      <c r="L37" s="19">
        <v>1</v>
      </c>
      <c r="M37" s="19">
        <v>1</v>
      </c>
      <c r="N37" s="19">
        <v>1</v>
      </c>
      <c r="O37" s="820">
        <v>1</v>
      </c>
      <c r="P37" s="19">
        <v>0</v>
      </c>
      <c r="Q37" s="19">
        <v>0</v>
      </c>
      <c r="R37" s="19">
        <v>0</v>
      </c>
      <c r="S37" s="19">
        <v>0</v>
      </c>
      <c r="T37" s="20">
        <v>0</v>
      </c>
      <c r="U37" s="13">
        <f t="shared" si="0"/>
        <v>0.41666666666666669</v>
      </c>
    </row>
    <row r="38" spans="1:21">
      <c r="A38" s="1034"/>
      <c r="B38" s="927"/>
      <c r="C38" s="929"/>
      <c r="D38" s="1043"/>
      <c r="E38" s="950"/>
      <c r="F38" s="953"/>
      <c r="G38" s="75" t="s">
        <v>89</v>
      </c>
      <c r="H38" s="76">
        <v>1</v>
      </c>
      <c r="I38" s="17">
        <v>1</v>
      </c>
      <c r="J38" s="18">
        <v>0</v>
      </c>
      <c r="K38" s="19">
        <v>0</v>
      </c>
      <c r="L38" s="19">
        <v>0</v>
      </c>
      <c r="M38" s="19">
        <v>0</v>
      </c>
      <c r="N38" s="820">
        <v>1</v>
      </c>
      <c r="O38" s="19">
        <v>1</v>
      </c>
      <c r="P38" s="19">
        <v>0</v>
      </c>
      <c r="Q38" s="19">
        <v>0</v>
      </c>
      <c r="R38" s="19">
        <v>0</v>
      </c>
      <c r="S38" s="19">
        <v>0</v>
      </c>
      <c r="T38" s="20">
        <v>0</v>
      </c>
      <c r="U38" s="13"/>
    </row>
    <row r="39" spans="1:21">
      <c r="A39" s="1034"/>
      <c r="B39" s="927"/>
      <c r="C39" s="929"/>
      <c r="D39" s="1043"/>
      <c r="E39" s="950"/>
      <c r="F39" s="77" t="s">
        <v>33</v>
      </c>
      <c r="G39" s="75" t="s">
        <v>34</v>
      </c>
      <c r="H39" s="76">
        <v>1</v>
      </c>
      <c r="I39" s="17">
        <f>'DATOS HOSP '!$D$87</f>
        <v>0</v>
      </c>
      <c r="J39" s="18">
        <f>'DATOS HOSP '!$F$87</f>
        <v>0</v>
      </c>
      <c r="K39" s="19">
        <f>'DATOS HOSP '!$H$87</f>
        <v>0</v>
      </c>
      <c r="L39" s="19">
        <v>1</v>
      </c>
      <c r="M39" s="19">
        <v>1</v>
      </c>
      <c r="N39" s="19">
        <v>1</v>
      </c>
      <c r="O39" s="19">
        <v>1</v>
      </c>
      <c r="P39" s="19">
        <f>'DATOS HOSP '!$R$87</f>
        <v>0</v>
      </c>
      <c r="Q39" s="19">
        <f>'DATOS HOSP '!$T$87</f>
        <v>0</v>
      </c>
      <c r="R39" s="19">
        <f>'DATOS HOSP '!$V$87</f>
        <v>0</v>
      </c>
      <c r="S39" s="19">
        <f>'DATOS HOSP '!$X$87</f>
        <v>0</v>
      </c>
      <c r="T39" s="20">
        <f>'DATOS HOSP '!$Z$87</f>
        <v>0</v>
      </c>
      <c r="U39" s="13">
        <f t="shared" si="0"/>
        <v>0.33333333333333331</v>
      </c>
    </row>
    <row r="40" spans="1:21">
      <c r="A40" s="1034"/>
      <c r="B40" s="927"/>
      <c r="C40" s="929"/>
      <c r="D40" s="1043"/>
      <c r="E40" s="950"/>
      <c r="F40" s="77" t="s">
        <v>35</v>
      </c>
      <c r="G40" s="75" t="s">
        <v>36</v>
      </c>
      <c r="H40" s="76">
        <v>1</v>
      </c>
      <c r="I40" s="369">
        <f>'DATOS HOSP '!$D$88</f>
        <v>0.23076923076923078</v>
      </c>
      <c r="J40" s="370">
        <f>'DATOS HOSP '!$F$88</f>
        <v>1</v>
      </c>
      <c r="K40" s="367">
        <f>'DATOS HOSP '!$H$88</f>
        <v>1</v>
      </c>
      <c r="L40" s="367">
        <v>0.85</v>
      </c>
      <c r="M40" s="367">
        <v>0.82</v>
      </c>
      <c r="N40" s="367">
        <v>0.97</v>
      </c>
      <c r="O40" s="367">
        <v>0.97</v>
      </c>
      <c r="P40" s="367" t="e">
        <f>'DATOS HOSP '!$R$88</f>
        <v>#DIV/0!</v>
      </c>
      <c r="Q40" s="367" t="e">
        <f>'DATOS HOSP '!$T$88</f>
        <v>#DIV/0!</v>
      </c>
      <c r="R40" s="367" t="e">
        <f>'DATOS HOSP '!$V$88</f>
        <v>#DIV/0!</v>
      </c>
      <c r="S40" s="367" t="e">
        <f>'DATOS HOSP '!$X$88</f>
        <v>#DIV/0!</v>
      </c>
      <c r="T40" s="368" t="e">
        <f>'DATOS HOSP '!$Z$88</f>
        <v>#DIV/0!</v>
      </c>
      <c r="U40" s="13" t="e">
        <f t="shared" si="0"/>
        <v>#DIV/0!</v>
      </c>
    </row>
    <row r="41" spans="1:21" ht="16.5" thickBot="1">
      <c r="A41" s="1034"/>
      <c r="B41" s="927"/>
      <c r="C41" s="929"/>
      <c r="D41" s="1043"/>
      <c r="E41" s="950"/>
      <c r="F41" s="77" t="s">
        <v>37</v>
      </c>
      <c r="G41" s="78" t="s">
        <v>38</v>
      </c>
      <c r="H41" s="79">
        <v>1</v>
      </c>
      <c r="I41" s="25">
        <v>1</v>
      </c>
      <c r="J41" s="26">
        <v>0</v>
      </c>
      <c r="K41" s="27">
        <v>0</v>
      </c>
      <c r="L41" s="27">
        <v>1</v>
      </c>
      <c r="M41" s="27">
        <v>1</v>
      </c>
      <c r="N41" s="27">
        <v>1</v>
      </c>
      <c r="O41" s="27">
        <v>1</v>
      </c>
      <c r="P41" s="27">
        <v>0</v>
      </c>
      <c r="Q41" s="27">
        <v>0</v>
      </c>
      <c r="R41" s="27">
        <v>0</v>
      </c>
      <c r="S41" s="27">
        <v>0</v>
      </c>
      <c r="T41" s="28">
        <v>0</v>
      </c>
      <c r="U41" s="13">
        <f t="shared" si="0"/>
        <v>0.41666666666666669</v>
      </c>
    </row>
    <row r="42" spans="1:21" ht="31.5">
      <c r="A42" s="1034"/>
      <c r="B42" s="927"/>
      <c r="C42" s="929"/>
      <c r="D42" s="1043"/>
      <c r="E42" s="950"/>
      <c r="F42" s="954" t="s">
        <v>90</v>
      </c>
      <c r="G42" s="72" t="s">
        <v>91</v>
      </c>
      <c r="H42" s="73">
        <v>1</v>
      </c>
      <c r="I42" s="80">
        <v>0</v>
      </c>
      <c r="J42" s="41">
        <v>0</v>
      </c>
      <c r="K42" s="29">
        <v>0</v>
      </c>
      <c r="L42" s="29">
        <v>0</v>
      </c>
      <c r="M42" s="11">
        <v>0</v>
      </c>
      <c r="N42" s="81">
        <v>1</v>
      </c>
      <c r="O42" s="816">
        <v>1</v>
      </c>
      <c r="P42" s="29">
        <v>0</v>
      </c>
      <c r="Q42" s="29">
        <v>0</v>
      </c>
      <c r="R42" s="29">
        <v>0</v>
      </c>
      <c r="S42" s="29">
        <v>0</v>
      </c>
      <c r="T42" s="30">
        <v>0</v>
      </c>
      <c r="U42" s="13">
        <f>SUM(I42:T42)/12</f>
        <v>0.16666666666666666</v>
      </c>
    </row>
    <row r="43" spans="1:21" ht="31.5">
      <c r="A43" s="1034"/>
      <c r="B43" s="927"/>
      <c r="C43" s="929"/>
      <c r="D43" s="1043"/>
      <c r="E43" s="950"/>
      <c r="F43" s="955"/>
      <c r="G43" s="82" t="s">
        <v>92</v>
      </c>
      <c r="H43" s="76">
        <v>1</v>
      </c>
      <c r="I43" s="17">
        <f>'DATOS HOSP '!$D$90</f>
        <v>0.72727272727272729</v>
      </c>
      <c r="J43" s="67" t="e">
        <f>'DATOS HOSP '!$F$90</f>
        <v>#DIV/0!</v>
      </c>
      <c r="K43" s="19">
        <f>'DATOS HOSP '!$H$90</f>
        <v>1</v>
      </c>
      <c r="L43" s="19">
        <v>1</v>
      </c>
      <c r="M43" s="19">
        <v>1</v>
      </c>
      <c r="N43" s="19">
        <v>1</v>
      </c>
      <c r="O43" s="19">
        <v>1</v>
      </c>
      <c r="P43" s="19" t="e">
        <f>'DATOS HOSP '!$R$90</f>
        <v>#DIV/0!</v>
      </c>
      <c r="Q43" s="19" t="e">
        <f>'DATOS HOSP '!$T$90</f>
        <v>#DIV/0!</v>
      </c>
      <c r="R43" s="19" t="e">
        <f>'DATOS HOSP '!$V$90</f>
        <v>#DIV/0!</v>
      </c>
      <c r="S43" s="19" t="e">
        <f>'DATOS HOSP '!$X$90</f>
        <v>#DIV/0!</v>
      </c>
      <c r="T43" s="20" t="e">
        <f>'DATOS HOSP '!$Z$90</f>
        <v>#DIV/0!</v>
      </c>
      <c r="U43" s="13" t="e">
        <f>SUM(I43:T43)/12</f>
        <v>#DIV/0!</v>
      </c>
    </row>
    <row r="44" spans="1:21">
      <c r="A44" s="1034"/>
      <c r="B44" s="927"/>
      <c r="C44" s="929"/>
      <c r="D44" s="1043"/>
      <c r="E44" s="950"/>
      <c r="F44" s="955"/>
      <c r="G44" s="82" t="s">
        <v>82</v>
      </c>
      <c r="H44" s="76">
        <v>1</v>
      </c>
      <c r="I44" s="17">
        <f>'INDICADORES DE  RIESGO'!$D$11</f>
        <v>0</v>
      </c>
      <c r="J44" s="67">
        <f>'INDICADORES DE  RIESGO'!$F$11</f>
        <v>0.62</v>
      </c>
      <c r="K44" s="19">
        <f>'INDICADORES DE  RIESGO'!$H$11</f>
        <v>0.67</v>
      </c>
      <c r="L44" s="19">
        <v>0.85</v>
      </c>
      <c r="M44" s="19">
        <v>0.73</v>
      </c>
      <c r="N44" s="19">
        <v>0.92</v>
      </c>
      <c r="O44" s="19">
        <v>0.81</v>
      </c>
      <c r="P44" s="19">
        <f>'INDICADORES DE  RIESGO'!$R$11</f>
        <v>0</v>
      </c>
      <c r="Q44" s="19">
        <f>'INDICADORES DE  RIESGO'!$T$11</f>
        <v>0</v>
      </c>
      <c r="R44" s="19">
        <f>'INDICADORES DE  RIESGO'!$V$11</f>
        <v>0</v>
      </c>
      <c r="S44" s="19">
        <f>'INDICADORES DE  RIESGO'!$X$11</f>
        <v>0</v>
      </c>
      <c r="T44" s="20">
        <f>'INDICADORES DE  RIESGO'!$Z$11</f>
        <v>0</v>
      </c>
      <c r="U44" s="13"/>
    </row>
    <row r="45" spans="1:21">
      <c r="A45" s="1034"/>
      <c r="B45" s="927"/>
      <c r="C45" s="929"/>
      <c r="D45" s="1043"/>
      <c r="E45" s="950"/>
      <c r="F45" s="955"/>
      <c r="G45" s="82" t="s">
        <v>34</v>
      </c>
      <c r="H45" s="76">
        <v>1</v>
      </c>
      <c r="I45" s="17">
        <f>'DATOS HOSP '!$D$96</f>
        <v>0</v>
      </c>
      <c r="J45" s="67">
        <f>'DATOS HOSP '!$F$96</f>
        <v>0</v>
      </c>
      <c r="K45" s="19">
        <v>1</v>
      </c>
      <c r="L45" s="19">
        <v>1</v>
      </c>
      <c r="M45" s="19">
        <v>1</v>
      </c>
      <c r="N45" s="19">
        <v>1</v>
      </c>
      <c r="O45" s="19">
        <v>1</v>
      </c>
      <c r="P45" s="19">
        <f>'DATOS HOSP '!$R$96</f>
        <v>0</v>
      </c>
      <c r="Q45" s="19">
        <f>'DATOS HOSP '!$T$96</f>
        <v>0</v>
      </c>
      <c r="R45" s="19">
        <f>'DATOS HOSP '!$V$96</f>
        <v>0</v>
      </c>
      <c r="S45" s="19">
        <f>'DATOS HOSP '!$X$96</f>
        <v>0</v>
      </c>
      <c r="T45" s="20">
        <f>'DATOS HOSP '!$Z$96</f>
        <v>0</v>
      </c>
      <c r="U45" s="13">
        <f>SUM(I45:T45)/12</f>
        <v>0.41666666666666669</v>
      </c>
    </row>
    <row r="46" spans="1:21">
      <c r="A46" s="1034"/>
      <c r="B46" s="927"/>
      <c r="C46" s="929"/>
      <c r="D46" s="1043"/>
      <c r="E46" s="950"/>
      <c r="F46" s="955"/>
      <c r="G46" s="82" t="s">
        <v>36</v>
      </c>
      <c r="H46" s="76">
        <v>1</v>
      </c>
      <c r="I46" s="17">
        <f>'DATOS HOSP '!$D$97</f>
        <v>1</v>
      </c>
      <c r="J46" s="67">
        <f>'DATOS HOSP '!$F$97</f>
        <v>1</v>
      </c>
      <c r="K46" s="19">
        <f>'DATOS HOSP '!$H$97</f>
        <v>1</v>
      </c>
      <c r="L46" s="19">
        <v>0.85</v>
      </c>
      <c r="M46" s="19">
        <v>0.82</v>
      </c>
      <c r="N46" s="19">
        <v>0.97</v>
      </c>
      <c r="O46" s="19">
        <v>0.97</v>
      </c>
      <c r="P46" s="19" t="e">
        <f>'DATOS HOSP '!$R$97</f>
        <v>#DIV/0!</v>
      </c>
      <c r="Q46" s="19" t="e">
        <f>'DATOS HOSP '!$T$97</f>
        <v>#DIV/0!</v>
      </c>
      <c r="R46" s="19" t="e">
        <f>'DATOS HOSP '!$V$97</f>
        <v>#DIV/0!</v>
      </c>
      <c r="S46" s="19" t="e">
        <f>'DATOS HOSP '!$X$97</f>
        <v>#DIV/0!</v>
      </c>
      <c r="T46" s="20" t="e">
        <f>'DATOS HOSP '!$Z$97</f>
        <v>#DIV/0!</v>
      </c>
      <c r="U46" s="13" t="e">
        <f>SUM(I46:T46)/12</f>
        <v>#DIV/0!</v>
      </c>
    </row>
    <row r="47" spans="1:21" ht="16.5" thickBot="1">
      <c r="A47" s="1034"/>
      <c r="B47" s="927"/>
      <c r="C47" s="929"/>
      <c r="D47" s="1044"/>
      <c r="E47" s="951"/>
      <c r="F47" s="956"/>
      <c r="G47" s="83" t="s">
        <v>38</v>
      </c>
      <c r="H47" s="79">
        <v>1</v>
      </c>
      <c r="I47" s="25">
        <v>1</v>
      </c>
      <c r="J47" s="84">
        <v>0</v>
      </c>
      <c r="K47" s="27">
        <v>0</v>
      </c>
      <c r="L47" s="27">
        <v>1</v>
      </c>
      <c r="M47" s="27">
        <v>1</v>
      </c>
      <c r="N47" s="34">
        <v>1</v>
      </c>
      <c r="O47" s="27">
        <v>1</v>
      </c>
      <c r="P47" s="27">
        <v>0</v>
      </c>
      <c r="Q47" s="27">
        <v>0</v>
      </c>
      <c r="R47" s="27">
        <v>0</v>
      </c>
      <c r="S47" s="27">
        <v>0</v>
      </c>
      <c r="T47" s="28">
        <v>0</v>
      </c>
      <c r="U47" s="13">
        <f>SUM(I47:T47)/12</f>
        <v>0.41666666666666669</v>
      </c>
    </row>
    <row r="48" spans="1:21" ht="31.5">
      <c r="A48" s="1034"/>
      <c r="B48" s="927"/>
      <c r="C48" s="929"/>
      <c r="D48" s="1016" t="s">
        <v>93</v>
      </c>
      <c r="E48" s="881" t="s">
        <v>94</v>
      </c>
      <c r="F48" s="85" t="s">
        <v>95</v>
      </c>
      <c r="G48" s="86" t="s">
        <v>77</v>
      </c>
      <c r="H48" s="87">
        <v>1</v>
      </c>
      <c r="I48" s="80">
        <v>1</v>
      </c>
      <c r="J48" s="67">
        <v>0</v>
      </c>
      <c r="K48" s="29">
        <v>1</v>
      </c>
      <c r="L48" s="29">
        <v>1</v>
      </c>
      <c r="M48" s="29">
        <v>1</v>
      </c>
      <c r="N48" s="29">
        <v>1</v>
      </c>
      <c r="O48" s="29">
        <v>1</v>
      </c>
      <c r="P48" s="29">
        <v>0</v>
      </c>
      <c r="Q48" s="29">
        <v>0</v>
      </c>
      <c r="R48" s="29">
        <v>0</v>
      </c>
      <c r="S48" s="29">
        <v>0</v>
      </c>
      <c r="T48" s="30">
        <v>0</v>
      </c>
      <c r="U48" s="13">
        <f t="shared" si="0"/>
        <v>0.5</v>
      </c>
    </row>
    <row r="49" spans="1:21" ht="31.5" customHeight="1">
      <c r="A49" s="1034"/>
      <c r="B49" s="927"/>
      <c r="C49" s="929"/>
      <c r="D49" s="1017"/>
      <c r="E49" s="882"/>
      <c r="F49" s="88" t="s">
        <v>96</v>
      </c>
      <c r="G49" s="89" t="s">
        <v>62</v>
      </c>
      <c r="H49" s="90">
        <v>1</v>
      </c>
      <c r="I49" s="38" t="e">
        <f>'DATOS HOSP '!$D$99</f>
        <v>#DIV/0!</v>
      </c>
      <c r="J49" s="41" t="e">
        <f>'DATOS HOSP '!$F$99</f>
        <v>#DIV/0!</v>
      </c>
      <c r="K49" s="39">
        <f>'DATOS HOSP '!$H$99</f>
        <v>0.9642857142857143</v>
      </c>
      <c r="L49" s="39">
        <v>0</v>
      </c>
      <c r="M49" s="39">
        <v>0</v>
      </c>
      <c r="N49" s="820">
        <v>1</v>
      </c>
      <c r="O49" s="824">
        <v>1</v>
      </c>
      <c r="P49" s="39" t="e">
        <f>'DATOS HOSP '!$R$99</f>
        <v>#DIV/0!</v>
      </c>
      <c r="Q49" s="39" t="e">
        <f>'DATOS HOSP '!$T$99</f>
        <v>#DIV/0!</v>
      </c>
      <c r="R49" s="39" t="e">
        <f>'DATOS HOSP '!$V$99</f>
        <v>#DIV/0!</v>
      </c>
      <c r="S49" s="39" t="e">
        <f>'DATOS HOSP '!$X$99</f>
        <v>#DIV/0!</v>
      </c>
      <c r="T49" s="40" t="e">
        <f>'DATOS HOSP '!$Z$99</f>
        <v>#DIV/0!</v>
      </c>
      <c r="U49" s="13" t="e">
        <f t="shared" si="0"/>
        <v>#DIV/0!</v>
      </c>
    </row>
    <row r="50" spans="1:21" ht="47.25">
      <c r="A50" s="1034"/>
      <c r="B50" s="927"/>
      <c r="C50" s="929"/>
      <c r="D50" s="1017"/>
      <c r="E50" s="882"/>
      <c r="F50" s="884" t="s">
        <v>97</v>
      </c>
      <c r="G50" s="91" t="s">
        <v>98</v>
      </c>
      <c r="H50" s="90">
        <v>0.95</v>
      </c>
      <c r="I50" s="17">
        <f>'DATOS HOSP '!$D$102</f>
        <v>0</v>
      </c>
      <c r="J50" s="18">
        <f>'DATOS HOSP '!$F$102</f>
        <v>0.3</v>
      </c>
      <c r="K50" s="19">
        <f>'DATOS HOSP '!$H$102</f>
        <v>0.47</v>
      </c>
      <c r="L50" s="19">
        <v>0.67</v>
      </c>
      <c r="M50" s="19">
        <v>0.82</v>
      </c>
      <c r="N50" s="19">
        <v>0.89</v>
      </c>
      <c r="O50" s="19">
        <v>0.82</v>
      </c>
      <c r="P50" s="19">
        <f>'DATOS HOSP '!$R$102</f>
        <v>0</v>
      </c>
      <c r="Q50" s="19">
        <f>'DATOS HOSP '!$T$102</f>
        <v>0</v>
      </c>
      <c r="R50" s="19">
        <f>'DATOS HOSP '!$V$102</f>
        <v>0</v>
      </c>
      <c r="S50" s="19">
        <f>'DATOS HOSP '!$X$102</f>
        <v>0</v>
      </c>
      <c r="T50" s="20">
        <f>'DATOS HOSP '!$Z$102</f>
        <v>0</v>
      </c>
      <c r="U50" s="13">
        <f t="shared" si="0"/>
        <v>0.33083333333333331</v>
      </c>
    </row>
    <row r="51" spans="1:21" ht="63">
      <c r="A51" s="1034"/>
      <c r="B51" s="927"/>
      <c r="C51" s="929"/>
      <c r="D51" s="1017"/>
      <c r="E51" s="882"/>
      <c r="F51" s="885"/>
      <c r="G51" s="91" t="s">
        <v>99</v>
      </c>
      <c r="H51" s="90">
        <v>1</v>
      </c>
      <c r="I51" s="17">
        <f>'DATOS HOSP '!$D$104</f>
        <v>0</v>
      </c>
      <c r="J51" s="18">
        <f>'DATOS HOSP '!$F$104</f>
        <v>0.8</v>
      </c>
      <c r="K51" s="19">
        <f>'DATOS HOSP '!$H$104</f>
        <v>0.84</v>
      </c>
      <c r="L51" s="19">
        <v>1</v>
      </c>
      <c r="M51" s="19">
        <v>1</v>
      </c>
      <c r="N51" s="19">
        <v>1</v>
      </c>
      <c r="O51" s="19">
        <v>1</v>
      </c>
      <c r="P51" s="19">
        <f>'DATOS HOSP '!$R$104</f>
        <v>0</v>
      </c>
      <c r="Q51" s="19">
        <f>'DATOS HOSP '!$T$104</f>
        <v>0</v>
      </c>
      <c r="R51" s="19">
        <f>'DATOS HOSP '!$V$104</f>
        <v>0</v>
      </c>
      <c r="S51" s="19">
        <f>'DATOS HOSP '!$X$104</f>
        <v>0</v>
      </c>
      <c r="T51" s="20">
        <f>'DATOS HOSP '!$Z$104</f>
        <v>0</v>
      </c>
      <c r="U51" s="13">
        <f t="shared" si="0"/>
        <v>0.47000000000000003</v>
      </c>
    </row>
    <row r="52" spans="1:21">
      <c r="A52" s="1034"/>
      <c r="B52" s="927"/>
      <c r="C52" s="929"/>
      <c r="D52" s="1017"/>
      <c r="E52" s="882"/>
      <c r="F52" s="886"/>
      <c r="G52" s="89" t="s">
        <v>82</v>
      </c>
      <c r="H52" s="90">
        <v>0.99</v>
      </c>
      <c r="I52" s="17">
        <f>'INDICADORES DE  RIESGO'!$D$17</f>
        <v>0</v>
      </c>
      <c r="J52" s="18">
        <f>'INDICADORES DE  RIESGO'!$F$17</f>
        <v>1</v>
      </c>
      <c r="K52" s="19">
        <f>'INDICADORES DE  RIESGO'!$H$17</f>
        <v>0.31</v>
      </c>
      <c r="L52" s="19">
        <v>0.85</v>
      </c>
      <c r="M52" s="19">
        <v>0.73</v>
      </c>
      <c r="N52" s="19">
        <v>0.92</v>
      </c>
      <c r="O52" s="19">
        <v>0.81</v>
      </c>
      <c r="P52" s="19">
        <f>'INDICADORES DE  RIESGO'!$R$17</f>
        <v>0</v>
      </c>
      <c r="Q52" s="19">
        <f>'INDICADORES DE  RIESGO'!$T$17</f>
        <v>0</v>
      </c>
      <c r="R52" s="19">
        <f>'INDICADORES DE  RIESGO'!$V$17</f>
        <v>0</v>
      </c>
      <c r="S52" s="19">
        <f>'INDICADORES DE  RIESGO'!$X$17</f>
        <v>0</v>
      </c>
      <c r="T52" s="20">
        <f>'INDICADORES DE  RIESGO'!$Z$17</f>
        <v>0</v>
      </c>
      <c r="U52" s="13">
        <f t="shared" si="0"/>
        <v>0.38500000000000001</v>
      </c>
    </row>
    <row r="53" spans="1:21" ht="31.5">
      <c r="A53" s="1034"/>
      <c r="B53" s="927"/>
      <c r="C53" s="929"/>
      <c r="D53" s="1017"/>
      <c r="E53" s="882"/>
      <c r="F53" s="92" t="s">
        <v>100</v>
      </c>
      <c r="G53" s="89" t="s">
        <v>34</v>
      </c>
      <c r="H53" s="90">
        <v>1</v>
      </c>
      <c r="I53" s="17">
        <f>'DATOS HOSP '!$D$106</f>
        <v>0</v>
      </c>
      <c r="J53" s="18">
        <f>'DATOS HOSP '!$F$106</f>
        <v>0</v>
      </c>
      <c r="K53" s="19">
        <f>'DATOS HOSP '!$H$106</f>
        <v>0</v>
      </c>
      <c r="L53" s="19">
        <v>1</v>
      </c>
      <c r="M53" s="19">
        <v>1</v>
      </c>
      <c r="N53" s="19">
        <v>1</v>
      </c>
      <c r="O53" s="19">
        <v>1</v>
      </c>
      <c r="P53" s="19">
        <f>'DATOS HOSP '!$R$106</f>
        <v>0</v>
      </c>
      <c r="Q53" s="19">
        <f>'DATOS HOSP '!$T$106</f>
        <v>0</v>
      </c>
      <c r="R53" s="19">
        <f>'DATOS HOSP '!$V$106</f>
        <v>0</v>
      </c>
      <c r="S53" s="19">
        <f>'DATOS HOSP '!$X$106</f>
        <v>0</v>
      </c>
      <c r="T53" s="20">
        <f>'DATOS HOSP '!$Z$106</f>
        <v>0</v>
      </c>
      <c r="U53" s="13">
        <f t="shared" si="0"/>
        <v>0.33333333333333331</v>
      </c>
    </row>
    <row r="54" spans="1:21">
      <c r="A54" s="1034"/>
      <c r="B54" s="927"/>
      <c r="C54" s="929"/>
      <c r="D54" s="1017"/>
      <c r="E54" s="882"/>
      <c r="F54" s="92" t="s">
        <v>35</v>
      </c>
      <c r="G54" s="89" t="s">
        <v>36</v>
      </c>
      <c r="H54" s="90">
        <v>1</v>
      </c>
      <c r="I54" s="369">
        <f>'DATOS HOSP '!$D$107</f>
        <v>1</v>
      </c>
      <c r="J54" s="370">
        <f>'DATOS HOSP '!$F$107</f>
        <v>1</v>
      </c>
      <c r="K54" s="367">
        <f>'DATOS HOSP '!$H$107</f>
        <v>1</v>
      </c>
      <c r="L54" s="367">
        <v>0.81</v>
      </c>
      <c r="M54" s="367">
        <v>0.85</v>
      </c>
      <c r="N54" s="367">
        <v>0.95</v>
      </c>
      <c r="O54" s="367">
        <v>0.95</v>
      </c>
      <c r="P54" s="367" t="e">
        <f>'DATOS HOSP '!$R$107</f>
        <v>#DIV/0!</v>
      </c>
      <c r="Q54" s="367" t="e">
        <f>'DATOS HOSP '!$T$107</f>
        <v>#DIV/0!</v>
      </c>
      <c r="R54" s="367" t="e">
        <f>'DATOS HOSP '!$V$107</f>
        <v>#DIV/0!</v>
      </c>
      <c r="S54" s="367" t="e">
        <f>'DATOS HOSP '!$X$107</f>
        <v>#DIV/0!</v>
      </c>
      <c r="T54" s="368" t="e">
        <f>'DATOS HOSP '!$Z$107</f>
        <v>#DIV/0!</v>
      </c>
      <c r="U54" s="13" t="e">
        <f t="shared" si="0"/>
        <v>#DIV/0!</v>
      </c>
    </row>
    <row r="55" spans="1:21" ht="16.5" thickBot="1">
      <c r="A55" s="1034"/>
      <c r="B55" s="927"/>
      <c r="C55" s="929"/>
      <c r="D55" s="1017"/>
      <c r="E55" s="883"/>
      <c r="F55" s="93" t="s">
        <v>37</v>
      </c>
      <c r="G55" s="94" t="s">
        <v>38</v>
      </c>
      <c r="H55" s="95">
        <v>1</v>
      </c>
      <c r="I55" s="25">
        <v>1</v>
      </c>
      <c r="J55" s="26">
        <v>0</v>
      </c>
      <c r="K55" s="27">
        <v>0</v>
      </c>
      <c r="L55" s="27">
        <v>1</v>
      </c>
      <c r="M55" s="27">
        <v>1</v>
      </c>
      <c r="N55" s="19">
        <v>1</v>
      </c>
      <c r="O55" s="27">
        <v>1</v>
      </c>
      <c r="P55" s="27">
        <v>0</v>
      </c>
      <c r="Q55" s="27">
        <v>0</v>
      </c>
      <c r="R55" s="27">
        <v>0</v>
      </c>
      <c r="S55" s="27">
        <v>0</v>
      </c>
      <c r="T55" s="28">
        <v>0</v>
      </c>
      <c r="U55" s="13">
        <f t="shared" si="0"/>
        <v>0.41666666666666669</v>
      </c>
    </row>
    <row r="56" spans="1:21">
      <c r="A56" s="1034"/>
      <c r="B56" s="927"/>
      <c r="C56" s="929"/>
      <c r="D56" s="1017"/>
      <c r="E56" s="848" t="s">
        <v>101</v>
      </c>
      <c r="F56" s="96" t="s">
        <v>102</v>
      </c>
      <c r="G56" s="97" t="s">
        <v>103</v>
      </c>
      <c r="H56" s="98">
        <v>1</v>
      </c>
      <c r="I56" s="598">
        <f>'DATOS HOSP '!$D$109</f>
        <v>0.89473684210526316</v>
      </c>
      <c r="J56" s="598">
        <f>'DATOS HOSP '!$F$109</f>
        <v>0.91304347826086951</v>
      </c>
      <c r="K56" s="825">
        <f>'DATOS HOSP '!$H$109</f>
        <v>0.8571428571428571</v>
      </c>
      <c r="L56" s="825">
        <v>1</v>
      </c>
      <c r="M56" s="598">
        <v>1</v>
      </c>
      <c r="N56" s="598">
        <v>1</v>
      </c>
      <c r="O56" s="598">
        <v>1</v>
      </c>
      <c r="P56" s="598" t="e">
        <f>'DATOS HOSP '!$R$109</f>
        <v>#DIV/0!</v>
      </c>
      <c r="Q56" s="598" t="e">
        <f>'DATOS HOSP '!$T$109</f>
        <v>#DIV/0!</v>
      </c>
      <c r="R56" s="598" t="e">
        <f>'DATOS HOSP '!$V$109</f>
        <v>#DIV/0!</v>
      </c>
      <c r="S56" s="598" t="e">
        <f>'DATOS HOSP '!$X$109</f>
        <v>#DIV/0!</v>
      </c>
      <c r="T56" s="598" t="e">
        <f>'DATOS HOSP '!$Z$109</f>
        <v>#DIV/0!</v>
      </c>
      <c r="U56" s="13" t="e">
        <f t="shared" si="0"/>
        <v>#DIV/0!</v>
      </c>
    </row>
    <row r="57" spans="1:21">
      <c r="A57" s="1034"/>
      <c r="B57" s="927"/>
      <c r="C57" s="929"/>
      <c r="D57" s="1017"/>
      <c r="E57" s="849"/>
      <c r="F57" s="99" t="s">
        <v>104</v>
      </c>
      <c r="G57" s="100" t="s">
        <v>62</v>
      </c>
      <c r="H57" s="101">
        <v>1</v>
      </c>
      <c r="I57" s="38">
        <v>1</v>
      </c>
      <c r="J57" s="41">
        <v>0</v>
      </c>
      <c r="K57" s="39">
        <v>0</v>
      </c>
      <c r="L57" s="824">
        <v>0.9</v>
      </c>
      <c r="M57" s="39">
        <v>0.9</v>
      </c>
      <c r="N57" s="19">
        <v>0.9</v>
      </c>
      <c r="O57" s="39">
        <v>0.9</v>
      </c>
      <c r="P57" s="39">
        <v>0</v>
      </c>
      <c r="Q57" s="39">
        <v>0</v>
      </c>
      <c r="R57" s="39">
        <v>0</v>
      </c>
      <c r="S57" s="39">
        <v>0</v>
      </c>
      <c r="T57" s="40">
        <v>0</v>
      </c>
      <c r="U57" s="13">
        <f t="shared" si="0"/>
        <v>0.3833333333333333</v>
      </c>
    </row>
    <row r="58" spans="1:21">
      <c r="A58" s="1034"/>
      <c r="B58" s="927"/>
      <c r="C58" s="929"/>
      <c r="D58" s="1017"/>
      <c r="E58" s="849"/>
      <c r="F58" s="851" t="s">
        <v>105</v>
      </c>
      <c r="G58" s="102" t="s">
        <v>63</v>
      </c>
      <c r="H58" s="101">
        <v>1</v>
      </c>
      <c r="I58" s="38">
        <v>1</v>
      </c>
      <c r="J58" s="41">
        <v>0</v>
      </c>
      <c r="K58" s="39">
        <v>0</v>
      </c>
      <c r="L58" s="39">
        <v>0.9</v>
      </c>
      <c r="M58" s="39">
        <v>1</v>
      </c>
      <c r="N58" s="39">
        <v>1</v>
      </c>
      <c r="O58" s="19">
        <v>1</v>
      </c>
      <c r="P58" s="39">
        <v>0</v>
      </c>
      <c r="Q58" s="39">
        <v>0</v>
      </c>
      <c r="R58" s="39">
        <v>0</v>
      </c>
      <c r="S58" s="39">
        <v>0</v>
      </c>
      <c r="T58" s="40">
        <v>0</v>
      </c>
      <c r="U58" s="13">
        <f t="shared" si="0"/>
        <v>0.40833333333333338</v>
      </c>
    </row>
    <row r="59" spans="1:21" ht="31.5">
      <c r="A59" s="1034"/>
      <c r="B59" s="927"/>
      <c r="C59" s="929"/>
      <c r="D59" s="1017"/>
      <c r="E59" s="849"/>
      <c r="F59" s="851"/>
      <c r="G59" s="102" t="s">
        <v>106</v>
      </c>
      <c r="H59" s="101">
        <v>1</v>
      </c>
      <c r="I59" s="17">
        <f>'DATOS HOSP '!$D$111</f>
        <v>1</v>
      </c>
      <c r="J59" s="18">
        <f>'DATOS HOSP '!$F$111</f>
        <v>1</v>
      </c>
      <c r="K59" s="19">
        <f>'DATOS HOSP '!$H$111</f>
        <v>1</v>
      </c>
      <c r="L59" s="19">
        <v>1</v>
      </c>
      <c r="M59" s="19">
        <v>0.21</v>
      </c>
      <c r="N59" s="19">
        <v>0.5</v>
      </c>
      <c r="O59" s="19">
        <v>1</v>
      </c>
      <c r="P59" s="19" t="e">
        <f>'DATOS HOSP '!$R$111</f>
        <v>#DIV/0!</v>
      </c>
      <c r="Q59" s="19" t="e">
        <f>'DATOS HOSP '!$T$111</f>
        <v>#DIV/0!</v>
      </c>
      <c r="R59" s="19" t="e">
        <f>'DATOS HOSP '!$V$111</f>
        <v>#DIV/0!</v>
      </c>
      <c r="S59" s="19" t="e">
        <f>'DATOS HOSP '!$X$111</f>
        <v>#DIV/0!</v>
      </c>
      <c r="T59" s="20" t="e">
        <f>'DATOS HOSP '!$Z$111</f>
        <v>#DIV/0!</v>
      </c>
      <c r="U59" s="13" t="e">
        <f t="shared" si="0"/>
        <v>#DIV/0!</v>
      </c>
    </row>
    <row r="60" spans="1:21" ht="31.5">
      <c r="A60" s="1034"/>
      <c r="B60" s="927"/>
      <c r="C60" s="929"/>
      <c r="D60" s="1017"/>
      <c r="E60" s="849"/>
      <c r="F60" s="851"/>
      <c r="G60" s="102" t="s">
        <v>107</v>
      </c>
      <c r="H60" s="101">
        <v>1</v>
      </c>
      <c r="I60" s="17">
        <f>'DATOS HOSP '!$D$113</f>
        <v>1</v>
      </c>
      <c r="J60" s="18">
        <f>'DATOS HOSP '!$F$113</f>
        <v>0.89189189189189189</v>
      </c>
      <c r="K60" s="19">
        <v>0.35</v>
      </c>
      <c r="L60" s="19">
        <v>0.86</v>
      </c>
      <c r="M60" s="19">
        <v>0.86</v>
      </c>
      <c r="N60" s="19">
        <v>1</v>
      </c>
      <c r="O60" s="19">
        <v>1</v>
      </c>
      <c r="P60" s="19" t="e">
        <f>'DATOS HOSP '!$R$113</f>
        <v>#DIV/0!</v>
      </c>
      <c r="Q60" s="19" t="e">
        <f>'DATOS HOSP '!$T$113</f>
        <v>#DIV/0!</v>
      </c>
      <c r="R60" s="19" t="e">
        <f>'DATOS HOSP '!$V$113</f>
        <v>#DIV/0!</v>
      </c>
      <c r="S60" s="19" t="e">
        <f>'DATOS HOSP '!$X$113</f>
        <v>#DIV/0!</v>
      </c>
      <c r="T60" s="20" t="e">
        <f>'DATOS HOSP '!$Z$113</f>
        <v>#DIV/0!</v>
      </c>
      <c r="U60" s="13" t="e">
        <f t="shared" si="0"/>
        <v>#DIV/0!</v>
      </c>
    </row>
    <row r="61" spans="1:21">
      <c r="A61" s="1034"/>
      <c r="B61" s="927"/>
      <c r="C61" s="929"/>
      <c r="D61" s="1017"/>
      <c r="E61" s="849"/>
      <c r="F61" s="851"/>
      <c r="G61" s="102" t="s">
        <v>82</v>
      </c>
      <c r="H61" s="101">
        <v>1</v>
      </c>
      <c r="I61" s="17">
        <f>'INDICADORES DE  RIESGO'!$D$20</f>
        <v>1</v>
      </c>
      <c r="J61" s="18">
        <f>'INDICADORES DE  RIESGO'!$F$20</f>
        <v>1</v>
      </c>
      <c r="K61" s="19">
        <f>'INDICADORES DE  RIESGO'!$H$20</f>
        <v>1</v>
      </c>
      <c r="L61" s="19">
        <v>0.85</v>
      </c>
      <c r="M61" s="19">
        <v>0.73</v>
      </c>
      <c r="N61" s="19">
        <v>0.92</v>
      </c>
      <c r="O61" s="19">
        <v>0.81</v>
      </c>
      <c r="P61" s="19">
        <f>'INDICADORES DE  RIESGO'!$R$20</f>
        <v>0</v>
      </c>
      <c r="Q61" s="19">
        <f>'INDICADORES DE  RIESGO'!$T$20</f>
        <v>0</v>
      </c>
      <c r="R61" s="19">
        <f>'INDICADORES DE  RIESGO'!$V$20</f>
        <v>0</v>
      </c>
      <c r="S61" s="19">
        <f>'INDICADORES DE  RIESGO'!$X$20</f>
        <v>0</v>
      </c>
      <c r="T61" s="20">
        <f>'INDICADORES DE  RIESGO'!$Z$20</f>
        <v>0</v>
      </c>
      <c r="U61" s="13">
        <f t="shared" si="0"/>
        <v>0.52583333333333337</v>
      </c>
    </row>
    <row r="62" spans="1:21">
      <c r="A62" s="1034"/>
      <c r="B62" s="927"/>
      <c r="C62" s="929"/>
      <c r="D62" s="1017"/>
      <c r="E62" s="849"/>
      <c r="F62" s="851" t="s">
        <v>108</v>
      </c>
      <c r="G62" s="100" t="s">
        <v>103</v>
      </c>
      <c r="H62" s="101">
        <v>1</v>
      </c>
      <c r="I62" s="38">
        <f>'DATOS HOSP '!$D$115</f>
        <v>1</v>
      </c>
      <c r="J62" s="18" t="e">
        <f>'DATOS HOSP '!$F$115</f>
        <v>#DIV/0!</v>
      </c>
      <c r="K62" s="19">
        <v>1</v>
      </c>
      <c r="L62" s="19">
        <v>1</v>
      </c>
      <c r="M62" s="19">
        <v>1</v>
      </c>
      <c r="N62" s="19">
        <v>1</v>
      </c>
      <c r="O62" s="19">
        <v>1</v>
      </c>
      <c r="P62" s="19" t="e">
        <f>'DATOS HOSP '!$R$115</f>
        <v>#DIV/0!</v>
      </c>
      <c r="Q62" s="19" t="e">
        <f>'DATOS HOSP '!$T$115</f>
        <v>#DIV/0!</v>
      </c>
      <c r="R62" s="19" t="e">
        <f>'DATOS HOSP '!$V$115</f>
        <v>#DIV/0!</v>
      </c>
      <c r="S62" s="19" t="e">
        <f>'DATOS HOSP '!$X$115</f>
        <v>#DIV/0!</v>
      </c>
      <c r="T62" s="20" t="e">
        <f>'DATOS HOSP '!$Z$115</f>
        <v>#DIV/0!</v>
      </c>
      <c r="U62" s="13" t="e">
        <f t="shared" si="0"/>
        <v>#DIV/0!</v>
      </c>
    </row>
    <row r="63" spans="1:21" ht="47.25">
      <c r="A63" s="1034"/>
      <c r="B63" s="927"/>
      <c r="C63" s="929"/>
      <c r="D63" s="1017"/>
      <c r="E63" s="849"/>
      <c r="F63" s="851"/>
      <c r="G63" s="100" t="s">
        <v>109</v>
      </c>
      <c r="H63" s="101">
        <v>1</v>
      </c>
      <c r="I63" s="38">
        <f>'DATOS HOSP '!$D$117</f>
        <v>1</v>
      </c>
      <c r="J63" s="18">
        <f>'DATOS HOSP '!$F$117</f>
        <v>1</v>
      </c>
      <c r="K63" s="19">
        <f>'DATOS HOSP '!$H$117</f>
        <v>1</v>
      </c>
      <c r="L63" s="820">
        <v>0.65</v>
      </c>
      <c r="M63" s="19">
        <v>0.65</v>
      </c>
      <c r="N63" s="19">
        <v>0.65</v>
      </c>
      <c r="O63" s="19">
        <v>0.65</v>
      </c>
      <c r="P63" s="19" t="e">
        <f>'DATOS HOSP '!$R$117</f>
        <v>#DIV/0!</v>
      </c>
      <c r="Q63" s="19" t="e">
        <f>'DATOS HOSP '!$T$117</f>
        <v>#DIV/0!</v>
      </c>
      <c r="R63" s="19" t="e">
        <f>'DATOS HOSP '!$V$117</f>
        <v>#DIV/0!</v>
      </c>
      <c r="S63" s="19" t="e">
        <f>'DATOS HOSP '!$X$117</f>
        <v>#DIV/0!</v>
      </c>
      <c r="T63" s="20" t="e">
        <f>'DATOS HOSP '!$Z$117</f>
        <v>#DIV/0!</v>
      </c>
      <c r="U63" s="13" t="e">
        <f t="shared" si="0"/>
        <v>#DIV/0!</v>
      </c>
    </row>
    <row r="64" spans="1:21">
      <c r="A64" s="1034"/>
      <c r="B64" s="927"/>
      <c r="C64" s="929"/>
      <c r="D64" s="1017"/>
      <c r="E64" s="849"/>
      <c r="F64" s="851"/>
      <c r="G64" s="102" t="s">
        <v>63</v>
      </c>
      <c r="H64" s="101">
        <v>1</v>
      </c>
      <c r="I64" s="38">
        <v>0</v>
      </c>
      <c r="J64" s="51">
        <v>0</v>
      </c>
      <c r="K64" s="19">
        <v>0</v>
      </c>
      <c r="L64" s="19">
        <v>0</v>
      </c>
      <c r="M64" s="19">
        <v>1</v>
      </c>
      <c r="N64" s="19">
        <v>1</v>
      </c>
      <c r="O64" s="19">
        <v>1</v>
      </c>
      <c r="P64" s="19">
        <v>0</v>
      </c>
      <c r="Q64" s="19">
        <v>0</v>
      </c>
      <c r="R64" s="19">
        <v>0</v>
      </c>
      <c r="S64" s="19">
        <v>0</v>
      </c>
      <c r="T64" s="20">
        <v>0</v>
      </c>
      <c r="U64" s="13">
        <f t="shared" si="0"/>
        <v>0.25</v>
      </c>
    </row>
    <row r="65" spans="1:21">
      <c r="A65" s="1034"/>
      <c r="B65" s="927"/>
      <c r="C65" s="929"/>
      <c r="D65" s="1017"/>
      <c r="E65" s="849"/>
      <c r="F65" s="851"/>
      <c r="G65" s="102" t="s">
        <v>82</v>
      </c>
      <c r="H65" s="101">
        <v>1</v>
      </c>
      <c r="I65" s="17">
        <f>'INDICADORES DE  RIESGO'!$D$23</f>
        <v>1</v>
      </c>
      <c r="J65" s="18">
        <f>'INDICADORES DE  RIESGO'!$F$23</f>
        <v>1</v>
      </c>
      <c r="K65" s="19">
        <f>'INDICADORES DE  RIESGO'!$H$23</f>
        <v>1</v>
      </c>
      <c r="L65" s="19">
        <v>0.85</v>
      </c>
      <c r="M65" s="19">
        <v>0.73</v>
      </c>
      <c r="N65" s="19">
        <v>0.92</v>
      </c>
      <c r="O65" s="19">
        <v>0.81</v>
      </c>
      <c r="P65" s="19">
        <f>'INDICADORES DE  RIESGO'!$R$23</f>
        <v>0</v>
      </c>
      <c r="Q65" s="19">
        <f>'INDICADORES DE  RIESGO'!$T$23</f>
        <v>0</v>
      </c>
      <c r="R65" s="19">
        <f>'INDICADORES DE  RIESGO'!$V$23</f>
        <v>0</v>
      </c>
      <c r="S65" s="19">
        <f>'INDICADORES DE  RIESGO'!$X$23</f>
        <v>0</v>
      </c>
      <c r="T65" s="20">
        <f>'INDICADORES DE  RIESGO'!$Z$23</f>
        <v>0</v>
      </c>
      <c r="U65" s="13">
        <f t="shared" si="0"/>
        <v>0.52583333333333337</v>
      </c>
    </row>
    <row r="66" spans="1:21">
      <c r="A66" s="1034"/>
      <c r="B66" s="927"/>
      <c r="C66" s="929"/>
      <c r="D66" s="1017"/>
      <c r="E66" s="849"/>
      <c r="F66" s="99" t="s">
        <v>33</v>
      </c>
      <c r="G66" s="102" t="s">
        <v>34</v>
      </c>
      <c r="H66" s="101">
        <v>1</v>
      </c>
      <c r="I66" s="17">
        <f>'DATOS HOSP '!$D$121</f>
        <v>0</v>
      </c>
      <c r="J66" s="18">
        <f>'DATOS HOSP '!$F$121</f>
        <v>1</v>
      </c>
      <c r="K66" s="19">
        <f>'DATOS HOSP '!$H$121</f>
        <v>0</v>
      </c>
      <c r="L66" s="19">
        <v>1</v>
      </c>
      <c r="M66" s="19">
        <v>1</v>
      </c>
      <c r="N66" s="19">
        <v>1</v>
      </c>
      <c r="O66" s="19">
        <v>1</v>
      </c>
      <c r="P66" s="19">
        <f>'DATOS HOSP '!$R$121</f>
        <v>0</v>
      </c>
      <c r="Q66" s="19">
        <f>'DATOS HOSP '!$T$121</f>
        <v>0</v>
      </c>
      <c r="R66" s="19">
        <f>'DATOS HOSP '!$V$121</f>
        <v>0</v>
      </c>
      <c r="S66" s="19">
        <f>'DATOS HOSP '!$X$121</f>
        <v>0</v>
      </c>
      <c r="T66" s="20">
        <f>'DATOS HOSP '!$Z$121</f>
        <v>0</v>
      </c>
      <c r="U66" s="13">
        <f t="shared" si="0"/>
        <v>0.41666666666666669</v>
      </c>
    </row>
    <row r="67" spans="1:21">
      <c r="A67" s="1034"/>
      <c r="B67" s="927"/>
      <c r="C67" s="929"/>
      <c r="D67" s="1017"/>
      <c r="E67" s="849"/>
      <c r="F67" s="99" t="s">
        <v>35</v>
      </c>
      <c r="G67" s="102" t="s">
        <v>36</v>
      </c>
      <c r="H67" s="101">
        <v>1</v>
      </c>
      <c r="I67" s="17">
        <f>'DATOS HOSP '!$D$122</f>
        <v>1</v>
      </c>
      <c r="J67" s="18">
        <f>'DATOS HOSP '!$F$122</f>
        <v>1</v>
      </c>
      <c r="K67" s="19">
        <f>'DATOS HOSP '!$H$122</f>
        <v>1</v>
      </c>
      <c r="L67" s="19">
        <v>0.5</v>
      </c>
      <c r="M67" s="19">
        <v>0.5</v>
      </c>
      <c r="N67" s="19">
        <v>0.33</v>
      </c>
      <c r="O67" s="19">
        <v>1</v>
      </c>
      <c r="P67" s="19" t="e">
        <f>'DATOS HOSP '!$R$122</f>
        <v>#DIV/0!</v>
      </c>
      <c r="Q67" s="19" t="e">
        <f>'DATOS HOSP '!$T$122</f>
        <v>#DIV/0!</v>
      </c>
      <c r="R67" s="19" t="e">
        <f>'DATOS HOSP '!$V$122</f>
        <v>#DIV/0!</v>
      </c>
      <c r="S67" s="19" t="e">
        <f>'DATOS HOSP '!$X$122</f>
        <v>#DIV/0!</v>
      </c>
      <c r="T67" s="20" t="e">
        <f>'DATOS HOSP '!$Z$122</f>
        <v>#DIV/0!</v>
      </c>
      <c r="U67" s="13" t="e">
        <f t="shared" si="0"/>
        <v>#DIV/0!</v>
      </c>
    </row>
    <row r="68" spans="1:21" ht="16.5" thickBot="1">
      <c r="A68" s="1034"/>
      <c r="B68" s="927"/>
      <c r="C68" s="929"/>
      <c r="D68" s="1017"/>
      <c r="E68" s="902"/>
      <c r="F68" s="103" t="s">
        <v>37</v>
      </c>
      <c r="G68" s="104" t="s">
        <v>38</v>
      </c>
      <c r="H68" s="105">
        <v>1</v>
      </c>
      <c r="I68" s="25">
        <v>1</v>
      </c>
      <c r="J68" s="26">
        <v>0</v>
      </c>
      <c r="K68" s="27">
        <v>0</v>
      </c>
      <c r="L68" s="27">
        <v>1</v>
      </c>
      <c r="M68" s="27">
        <v>1</v>
      </c>
      <c r="N68" s="19">
        <v>1</v>
      </c>
      <c r="O68" s="27">
        <v>1</v>
      </c>
      <c r="P68" s="27">
        <v>0</v>
      </c>
      <c r="Q68" s="27">
        <v>0</v>
      </c>
      <c r="R68" s="27">
        <v>0</v>
      </c>
      <c r="S68" s="27">
        <v>0</v>
      </c>
      <c r="T68" s="28">
        <v>0</v>
      </c>
      <c r="U68" s="13">
        <f t="shared" si="0"/>
        <v>0.41666666666666669</v>
      </c>
    </row>
    <row r="69" spans="1:21" ht="30">
      <c r="A69" s="1034"/>
      <c r="B69" s="927"/>
      <c r="C69" s="929"/>
      <c r="D69" s="1017"/>
      <c r="E69" s="974" t="s">
        <v>110</v>
      </c>
      <c r="F69" s="106" t="s">
        <v>111</v>
      </c>
      <c r="G69" s="107" t="s">
        <v>112</v>
      </c>
      <c r="H69" s="108">
        <v>1</v>
      </c>
      <c r="I69" s="80">
        <f>'DATOS HOSP '!$D$124</f>
        <v>1</v>
      </c>
      <c r="J69" s="41">
        <f>'DATOS HOSP '!$F$124</f>
        <v>1</v>
      </c>
      <c r="K69" s="11">
        <f>'DATOS HOSP '!$H$124</f>
        <v>1</v>
      </c>
      <c r="L69" s="29">
        <v>1</v>
      </c>
      <c r="M69" s="29">
        <v>1</v>
      </c>
      <c r="N69" s="29">
        <v>1</v>
      </c>
      <c r="O69" s="29">
        <v>1</v>
      </c>
      <c r="P69" s="29" t="e">
        <f>'DATOS HOSP '!$R$124</f>
        <v>#DIV/0!</v>
      </c>
      <c r="Q69" s="29" t="e">
        <f>'DATOS HOSP '!$T$124</f>
        <v>#DIV/0!</v>
      </c>
      <c r="R69" s="29" t="e">
        <f>'DATOS HOSP '!$V$124</f>
        <v>#DIV/0!</v>
      </c>
      <c r="S69" s="29" t="e">
        <f>'DATOS HOSP '!$X$124</f>
        <v>#DIV/0!</v>
      </c>
      <c r="T69" s="30" t="e">
        <f>'DATOS HOSP '!$Z$124</f>
        <v>#DIV/0!</v>
      </c>
      <c r="U69" s="13" t="e">
        <f t="shared" si="0"/>
        <v>#DIV/0!</v>
      </c>
    </row>
    <row r="70" spans="1:21" ht="25.5" customHeight="1">
      <c r="A70" s="1034"/>
      <c r="B70" s="927"/>
      <c r="C70" s="929"/>
      <c r="D70" s="1017"/>
      <c r="E70" s="975"/>
      <c r="F70" s="109" t="s">
        <v>113</v>
      </c>
      <c r="G70" s="107" t="s">
        <v>62</v>
      </c>
      <c r="H70" s="110">
        <v>1</v>
      </c>
      <c r="I70" s="38">
        <v>0</v>
      </c>
      <c r="J70" s="41">
        <f>'DATOS HOSP '!$F$126</f>
        <v>0.66666666666666663</v>
      </c>
      <c r="K70" s="39">
        <f>'DATOS HOSP '!$H$126</f>
        <v>0.70588235294117652</v>
      </c>
      <c r="L70" s="824">
        <v>0.5</v>
      </c>
      <c r="M70" s="19">
        <v>0.5</v>
      </c>
      <c r="N70" s="39">
        <v>0.5</v>
      </c>
      <c r="O70" s="39">
        <v>0.5</v>
      </c>
      <c r="P70" s="39" t="e">
        <f>'DATOS HOSP '!$R$126</f>
        <v>#DIV/0!</v>
      </c>
      <c r="Q70" s="39" t="e">
        <f>'DATOS HOSP '!$T$126</f>
        <v>#DIV/0!</v>
      </c>
      <c r="R70" s="39" t="e">
        <f>'DATOS HOSP '!$V$126</f>
        <v>#DIV/0!</v>
      </c>
      <c r="S70" s="39" t="e">
        <f>'DATOS HOSP '!$X$126</f>
        <v>#DIV/0!</v>
      </c>
      <c r="T70" s="40" t="e">
        <f>'DATOS HOSP '!$Z$126</f>
        <v>#DIV/0!</v>
      </c>
      <c r="U70" s="13" t="e">
        <f t="shared" si="0"/>
        <v>#DIV/0!</v>
      </c>
    </row>
    <row r="71" spans="1:21">
      <c r="A71" s="1034"/>
      <c r="B71" s="927"/>
      <c r="C71" s="929"/>
      <c r="D71" s="1017"/>
      <c r="E71" s="975"/>
      <c r="F71" s="977" t="s">
        <v>79</v>
      </c>
      <c r="G71" s="111" t="s">
        <v>63</v>
      </c>
      <c r="H71" s="110">
        <v>1</v>
      </c>
      <c r="I71" s="38">
        <v>0</v>
      </c>
      <c r="J71" s="41">
        <v>0</v>
      </c>
      <c r="K71" s="39">
        <v>0</v>
      </c>
      <c r="L71" s="39">
        <v>0.5</v>
      </c>
      <c r="M71" s="39">
        <v>0.5</v>
      </c>
      <c r="N71" s="19">
        <v>0.5</v>
      </c>
      <c r="O71" s="39">
        <v>0.5</v>
      </c>
      <c r="P71" s="39">
        <v>0</v>
      </c>
      <c r="Q71" s="39">
        <v>0</v>
      </c>
      <c r="R71" s="39">
        <v>0</v>
      </c>
      <c r="S71" s="39">
        <v>0</v>
      </c>
      <c r="T71" s="40">
        <v>0</v>
      </c>
      <c r="U71" s="13">
        <f t="shared" si="0"/>
        <v>0.16666666666666666</v>
      </c>
    </row>
    <row r="72" spans="1:21">
      <c r="A72" s="1034"/>
      <c r="B72" s="927"/>
      <c r="C72" s="929"/>
      <c r="D72" s="1017"/>
      <c r="E72" s="975"/>
      <c r="F72" s="978"/>
      <c r="G72" s="111" t="s">
        <v>114</v>
      </c>
      <c r="H72" s="110">
        <v>0</v>
      </c>
      <c r="I72" s="17">
        <v>1</v>
      </c>
      <c r="J72" s="67">
        <v>0</v>
      </c>
      <c r="K72" s="19">
        <v>0</v>
      </c>
      <c r="L72" s="19">
        <v>1</v>
      </c>
      <c r="M72" s="19">
        <v>1</v>
      </c>
      <c r="N72" s="19">
        <v>1</v>
      </c>
      <c r="O72" s="19">
        <v>1</v>
      </c>
      <c r="P72" s="19">
        <v>0</v>
      </c>
      <c r="Q72" s="19">
        <v>0</v>
      </c>
      <c r="R72" s="19">
        <v>0</v>
      </c>
      <c r="S72" s="19">
        <v>0</v>
      </c>
      <c r="T72" s="20">
        <v>0</v>
      </c>
      <c r="U72" s="13">
        <f t="shared" si="0"/>
        <v>0.41666666666666669</v>
      </c>
    </row>
    <row r="73" spans="1:21">
      <c r="A73" s="1034"/>
      <c r="B73" s="927"/>
      <c r="C73" s="929"/>
      <c r="D73" s="1017"/>
      <c r="E73" s="975"/>
      <c r="F73" s="979"/>
      <c r="G73" s="111" t="s">
        <v>82</v>
      </c>
      <c r="H73" s="110">
        <v>1</v>
      </c>
      <c r="I73" s="17">
        <f>'INDICADORES DE  RIESGO'!$D$26</f>
        <v>1</v>
      </c>
      <c r="J73" s="67">
        <f>'INDICADORES DE  RIESGO'!$F$26</f>
        <v>0.8</v>
      </c>
      <c r="K73" s="19">
        <f>'INDICADORES DE  RIESGO'!$H$26</f>
        <v>0.92</v>
      </c>
      <c r="L73" s="19">
        <v>0.85</v>
      </c>
      <c r="M73" s="19">
        <v>0.73</v>
      </c>
      <c r="N73" s="19">
        <v>0.92</v>
      </c>
      <c r="O73" s="19">
        <v>0.81</v>
      </c>
      <c r="P73" s="19">
        <f>'INDICADORES DE  RIESGO'!$R$26</f>
        <v>0</v>
      </c>
      <c r="Q73" s="19">
        <f>'INDICADORES DE  RIESGO'!$T$26</f>
        <v>0</v>
      </c>
      <c r="R73" s="19">
        <f>'INDICADORES DE  RIESGO'!$V$26</f>
        <v>0</v>
      </c>
      <c r="S73" s="19">
        <f>'INDICADORES DE  RIESGO'!$X$26</f>
        <v>0</v>
      </c>
      <c r="T73" s="20">
        <f>'INDICADORES DE  RIESGO'!$Z$26</f>
        <v>0</v>
      </c>
      <c r="U73" s="13">
        <f t="shared" si="0"/>
        <v>0.50250000000000006</v>
      </c>
    </row>
    <row r="74" spans="1:21">
      <c r="A74" s="1034"/>
      <c r="B74" s="927"/>
      <c r="C74" s="929"/>
      <c r="D74" s="1017"/>
      <c r="E74" s="975"/>
      <c r="F74" s="109" t="s">
        <v>33</v>
      </c>
      <c r="G74" s="111" t="s">
        <v>34</v>
      </c>
      <c r="H74" s="110">
        <v>1</v>
      </c>
      <c r="I74" s="376">
        <f>'DATOS HOSP '!$D$130</f>
        <v>0</v>
      </c>
      <c r="J74" s="67">
        <f>'DATOS HOSP '!$F$130</f>
        <v>1</v>
      </c>
      <c r="K74" s="374">
        <f>'DATOS HOSP '!$H$130</f>
        <v>0</v>
      </c>
      <c r="L74" s="374">
        <v>1</v>
      </c>
      <c r="M74" s="374">
        <v>1</v>
      </c>
      <c r="N74" s="374">
        <v>1</v>
      </c>
      <c r="O74" s="374">
        <v>1</v>
      </c>
      <c r="P74" s="374">
        <f>'DATOS HOSP '!$R$130</f>
        <v>0</v>
      </c>
      <c r="Q74" s="374">
        <f>'DATOS HOSP '!$T$130</f>
        <v>0</v>
      </c>
      <c r="R74" s="374">
        <f>'DATOS HOSP '!$V$130</f>
        <v>0</v>
      </c>
      <c r="S74" s="374">
        <f>'DATOS HOSP '!$X$130</f>
        <v>0</v>
      </c>
      <c r="T74" s="375">
        <f>'DATOS HOSP '!$Z$130</f>
        <v>0</v>
      </c>
      <c r="U74" s="13">
        <f t="shared" si="0"/>
        <v>0.41666666666666669</v>
      </c>
    </row>
    <row r="75" spans="1:21">
      <c r="A75" s="1034"/>
      <c r="B75" s="927"/>
      <c r="C75" s="929"/>
      <c r="D75" s="1017"/>
      <c r="E75" s="975"/>
      <c r="F75" s="109" t="s">
        <v>35</v>
      </c>
      <c r="G75" s="111" t="s">
        <v>36</v>
      </c>
      <c r="H75" s="110">
        <v>1</v>
      </c>
      <c r="I75" s="17">
        <f>'DATOS HOSP '!$D$131</f>
        <v>1</v>
      </c>
      <c r="J75" s="67">
        <f>'DATOS HOSP '!$F$131</f>
        <v>1</v>
      </c>
      <c r="K75" s="19">
        <f>'DATOS HOSP '!$H$131</f>
        <v>1</v>
      </c>
      <c r="L75" s="19">
        <v>0.75</v>
      </c>
      <c r="M75" s="19">
        <v>1</v>
      </c>
      <c r="N75" s="19">
        <v>1</v>
      </c>
      <c r="O75" s="19">
        <v>1</v>
      </c>
      <c r="P75" s="19" t="e">
        <f>'DATOS HOSP '!$R$131</f>
        <v>#DIV/0!</v>
      </c>
      <c r="Q75" s="19" t="e">
        <f>'DATOS HOSP '!$T$131</f>
        <v>#DIV/0!</v>
      </c>
      <c r="R75" s="19" t="e">
        <f>'DATOS HOSP '!$V$131</f>
        <v>#DIV/0!</v>
      </c>
      <c r="S75" s="19" t="e">
        <f>'DATOS HOSP '!$X$131</f>
        <v>#DIV/0!</v>
      </c>
      <c r="T75" s="20" t="e">
        <f>'DATOS HOSP '!$Z$131</f>
        <v>#DIV/0!</v>
      </c>
      <c r="U75" s="13" t="e">
        <f t="shared" si="0"/>
        <v>#DIV/0!</v>
      </c>
    </row>
    <row r="76" spans="1:21" ht="16.5" thickBot="1">
      <c r="A76" s="1034"/>
      <c r="B76" s="927"/>
      <c r="C76" s="929"/>
      <c r="D76" s="1017"/>
      <c r="E76" s="976"/>
      <c r="F76" s="112" t="s">
        <v>37</v>
      </c>
      <c r="G76" s="113" t="s">
        <v>38</v>
      </c>
      <c r="H76" s="114">
        <v>1</v>
      </c>
      <c r="I76" s="25">
        <v>1</v>
      </c>
      <c r="J76" s="84">
        <v>0</v>
      </c>
      <c r="K76" s="27">
        <v>0</v>
      </c>
      <c r="L76" s="27">
        <v>1</v>
      </c>
      <c r="M76" s="27">
        <v>1</v>
      </c>
      <c r="N76" s="27">
        <v>1</v>
      </c>
      <c r="O76" s="27">
        <v>1</v>
      </c>
      <c r="P76" s="27">
        <v>0</v>
      </c>
      <c r="Q76" s="27">
        <v>0</v>
      </c>
      <c r="R76" s="27">
        <v>0</v>
      </c>
      <c r="S76" s="27">
        <v>0</v>
      </c>
      <c r="T76" s="28">
        <v>0</v>
      </c>
      <c r="U76" s="13">
        <f t="shared" si="0"/>
        <v>0.41666666666666669</v>
      </c>
    </row>
    <row r="77" spans="1:21">
      <c r="A77" s="1034"/>
      <c r="B77" s="927"/>
      <c r="C77" s="929"/>
      <c r="D77" s="1017"/>
      <c r="E77" s="903" t="s">
        <v>115</v>
      </c>
      <c r="F77" s="115" t="s">
        <v>116</v>
      </c>
      <c r="G77" s="116" t="s">
        <v>112</v>
      </c>
      <c r="H77" s="117">
        <v>1</v>
      </c>
      <c r="I77" s="118">
        <f>'DATOS HOSP '!$D$133</f>
        <v>1</v>
      </c>
      <c r="J77" s="119">
        <f>'DATOS HOSP '!$F$133</f>
        <v>1</v>
      </c>
      <c r="K77" s="120">
        <f>'DATOS HOSP '!$H$133</f>
        <v>1</v>
      </c>
      <c r="L77" s="120">
        <v>1</v>
      </c>
      <c r="M77" s="81">
        <v>1</v>
      </c>
      <c r="N77" s="81">
        <v>1</v>
      </c>
      <c r="O77" s="81">
        <v>1</v>
      </c>
      <c r="P77" s="81" t="e">
        <f>'DATOS HOSP '!$R$133</f>
        <v>#DIV/0!</v>
      </c>
      <c r="Q77" s="81" t="e">
        <f>'DATOS HOSP '!$T$133</f>
        <v>#DIV/0!</v>
      </c>
      <c r="R77" s="81" t="e">
        <f>'DATOS HOSP '!$V$133</f>
        <v>#DIV/0!</v>
      </c>
      <c r="S77" s="81" t="e">
        <f>'DATOS HOSP '!$X$133</f>
        <v>#DIV/0!</v>
      </c>
      <c r="T77" s="121" t="e">
        <f>'DATOS HOSP '!$Z$133</f>
        <v>#DIV/0!</v>
      </c>
      <c r="U77" s="13" t="e">
        <f t="shared" si="0"/>
        <v>#DIV/0!</v>
      </c>
    </row>
    <row r="78" spans="1:21">
      <c r="A78" s="1034"/>
      <c r="B78" s="927"/>
      <c r="C78" s="929"/>
      <c r="D78" s="1017"/>
      <c r="E78" s="904"/>
      <c r="F78" s="61" t="s">
        <v>117</v>
      </c>
      <c r="G78" s="122" t="s">
        <v>62</v>
      </c>
      <c r="H78" s="65">
        <v>1</v>
      </c>
      <c r="I78" s="38">
        <f>'DATOS HOSP '!$D$135</f>
        <v>0.89473684210526316</v>
      </c>
      <c r="J78" s="123">
        <f>'DATOS HOSP '!$F$135</f>
        <v>0.66666666666666663</v>
      </c>
      <c r="K78" s="39">
        <v>0.9</v>
      </c>
      <c r="L78" s="824">
        <v>0.9</v>
      </c>
      <c r="M78" s="19">
        <v>0.9</v>
      </c>
      <c r="N78" s="39">
        <v>0.9</v>
      </c>
      <c r="O78" s="39">
        <v>0.9</v>
      </c>
      <c r="P78" s="39" t="e">
        <f>'DATOS HOSP '!$R$135</f>
        <v>#DIV/0!</v>
      </c>
      <c r="Q78" s="39" t="e">
        <f>'DATOS HOSP '!$T$135</f>
        <v>#DIV/0!</v>
      </c>
      <c r="R78" s="39" t="e">
        <f>'DATOS HOSP '!$V$135</f>
        <v>#DIV/0!</v>
      </c>
      <c r="S78" s="39" t="e">
        <f>'DATOS HOSP '!$X$135</f>
        <v>#DIV/0!</v>
      </c>
      <c r="T78" s="40" t="e">
        <f>'DATOS HOSP '!$Z$135</f>
        <v>#DIV/0!</v>
      </c>
      <c r="U78" s="13" t="e">
        <f t="shared" si="0"/>
        <v>#DIV/0!</v>
      </c>
    </row>
    <row r="79" spans="1:21">
      <c r="A79" s="1034"/>
      <c r="B79" s="927"/>
      <c r="C79" s="929"/>
      <c r="D79" s="1017"/>
      <c r="E79" s="904"/>
      <c r="F79" s="906" t="s">
        <v>79</v>
      </c>
      <c r="G79" s="124" t="s">
        <v>63</v>
      </c>
      <c r="H79" s="65">
        <v>1</v>
      </c>
      <c r="I79" s="38">
        <v>1</v>
      </c>
      <c r="J79" s="41">
        <v>0</v>
      </c>
      <c r="K79" s="39">
        <v>0</v>
      </c>
      <c r="L79" s="39">
        <v>0.9</v>
      </c>
      <c r="M79" s="39">
        <v>0.9</v>
      </c>
      <c r="N79" s="19">
        <v>0.9</v>
      </c>
      <c r="O79" s="39">
        <v>0.9</v>
      </c>
      <c r="P79" s="39">
        <v>0</v>
      </c>
      <c r="Q79" s="39">
        <v>0</v>
      </c>
      <c r="R79" s="39">
        <v>0</v>
      </c>
      <c r="S79" s="39">
        <v>0</v>
      </c>
      <c r="T79" s="40">
        <v>0</v>
      </c>
      <c r="U79" s="13">
        <f t="shared" si="0"/>
        <v>0.3833333333333333</v>
      </c>
    </row>
    <row r="80" spans="1:21">
      <c r="A80" s="1034"/>
      <c r="B80" s="927"/>
      <c r="C80" s="929"/>
      <c r="D80" s="1017"/>
      <c r="E80" s="904"/>
      <c r="F80" s="907"/>
      <c r="G80" s="124" t="s">
        <v>82</v>
      </c>
      <c r="H80" s="65">
        <v>1</v>
      </c>
      <c r="I80" s="17">
        <f>'INDICADORES DE  RIESGO'!$D$29</f>
        <v>1</v>
      </c>
      <c r="J80" s="67">
        <f>'INDICADORES DE  RIESGO'!$F$29</f>
        <v>0</v>
      </c>
      <c r="K80" s="19">
        <f>'INDICADORES DE  RIESGO'!$H$29</f>
        <v>1</v>
      </c>
      <c r="L80" s="19">
        <v>0.85</v>
      </c>
      <c r="M80" s="19">
        <v>0.73</v>
      </c>
      <c r="N80" s="19">
        <v>0.92</v>
      </c>
      <c r="O80" s="19">
        <v>0.81</v>
      </c>
      <c r="P80" s="19">
        <f>'INDICADORES DE  RIESGO'!$R$29</f>
        <v>0</v>
      </c>
      <c r="Q80" s="19">
        <f>'INDICADORES DE  RIESGO'!$T$29</f>
        <v>0</v>
      </c>
      <c r="R80" s="19">
        <f>'INDICADORES DE  RIESGO'!$V$29</f>
        <v>0</v>
      </c>
      <c r="S80" s="19">
        <f>'INDICADORES DE  RIESGO'!$X$29</f>
        <v>0</v>
      </c>
      <c r="T80" s="20">
        <f>'INDICADORES DE  RIESGO'!$Z$29</f>
        <v>0</v>
      </c>
      <c r="U80" s="13">
        <f t="shared" si="0"/>
        <v>0.44250000000000006</v>
      </c>
    </row>
    <row r="81" spans="1:21" ht="31.5">
      <c r="A81" s="1034"/>
      <c r="B81" s="927"/>
      <c r="C81" s="929"/>
      <c r="D81" s="1017"/>
      <c r="E81" s="904"/>
      <c r="F81" s="907"/>
      <c r="G81" s="124" t="s">
        <v>118</v>
      </c>
      <c r="H81" s="125">
        <v>0.01</v>
      </c>
      <c r="I81" s="17">
        <f>'DATOS HOSP '!$D$137</f>
        <v>1.4778325123152709E-2</v>
      </c>
      <c r="J81" s="67">
        <f>'DATOS HOSP '!$F$137</f>
        <v>2.3696682464454975E-2</v>
      </c>
      <c r="K81" s="19">
        <f>'DATOS HOSP '!$H$137</f>
        <v>1.2195121951219513E-2</v>
      </c>
      <c r="L81" s="19">
        <v>0</v>
      </c>
      <c r="M81" s="19">
        <v>1</v>
      </c>
      <c r="N81" s="19">
        <v>1</v>
      </c>
      <c r="O81" s="19">
        <v>0</v>
      </c>
      <c r="P81" s="19" t="e">
        <f>'DATOS HOSP '!$R$137</f>
        <v>#DIV/0!</v>
      </c>
      <c r="Q81" s="19" t="e">
        <f>'DATOS HOSP '!$T$137</f>
        <v>#DIV/0!</v>
      </c>
      <c r="R81" s="19" t="e">
        <f>'DATOS HOSP '!$V$137</f>
        <v>#DIV/0!</v>
      </c>
      <c r="S81" s="19" t="e">
        <f>'DATOS HOSP '!$X$137</f>
        <v>#DIV/0!</v>
      </c>
      <c r="T81" s="20" t="e">
        <f>'DATOS HOSP '!$Z$137</f>
        <v>#DIV/0!</v>
      </c>
      <c r="U81" s="13" t="e">
        <f t="shared" si="0"/>
        <v>#DIV/0!</v>
      </c>
    </row>
    <row r="82" spans="1:21">
      <c r="A82" s="1034"/>
      <c r="B82" s="927"/>
      <c r="C82" s="929"/>
      <c r="D82" s="1017"/>
      <c r="E82" s="904"/>
      <c r="F82" s="907"/>
      <c r="G82" s="124" t="s">
        <v>119</v>
      </c>
      <c r="H82" s="65">
        <v>1</v>
      </c>
      <c r="I82" s="17">
        <v>1</v>
      </c>
      <c r="J82" s="67">
        <v>0</v>
      </c>
      <c r="K82" s="19">
        <v>0</v>
      </c>
      <c r="L82" s="820">
        <v>1</v>
      </c>
      <c r="M82" s="19">
        <v>1</v>
      </c>
      <c r="N82" s="19">
        <v>1</v>
      </c>
      <c r="O82" s="19">
        <v>1</v>
      </c>
      <c r="P82" s="19">
        <v>0</v>
      </c>
      <c r="Q82" s="19">
        <v>0</v>
      </c>
      <c r="R82" s="19">
        <v>0</v>
      </c>
      <c r="S82" s="19">
        <v>0</v>
      </c>
      <c r="T82" s="20">
        <v>0</v>
      </c>
      <c r="U82" s="13">
        <f t="shared" si="0"/>
        <v>0.41666666666666669</v>
      </c>
    </row>
    <row r="83" spans="1:21" ht="31.5">
      <c r="A83" s="1034"/>
      <c r="B83" s="927"/>
      <c r="C83" s="929"/>
      <c r="D83" s="1017"/>
      <c r="E83" s="904"/>
      <c r="F83" s="908"/>
      <c r="G83" s="124" t="s">
        <v>106</v>
      </c>
      <c r="H83" s="65">
        <v>1</v>
      </c>
      <c r="I83" s="17">
        <f>'DATOS HOSP '!$D$139</f>
        <v>1</v>
      </c>
      <c r="J83" s="67">
        <f>'DATOS HOSP '!$F$139</f>
        <v>1</v>
      </c>
      <c r="K83" s="19">
        <f>'DATOS HOSP '!$H$139</f>
        <v>1</v>
      </c>
      <c r="L83" s="19">
        <v>1</v>
      </c>
      <c r="M83" s="19">
        <v>0.21</v>
      </c>
      <c r="N83" s="19">
        <v>0.5</v>
      </c>
      <c r="O83" s="19">
        <v>1</v>
      </c>
      <c r="P83" s="19" t="e">
        <f>'DATOS HOSP '!$R$139</f>
        <v>#DIV/0!</v>
      </c>
      <c r="Q83" s="19" t="e">
        <f>'DATOS HOSP '!$T$139</f>
        <v>#DIV/0!</v>
      </c>
      <c r="R83" s="19" t="e">
        <f>'DATOS HOSP '!$V$139</f>
        <v>#DIV/0!</v>
      </c>
      <c r="S83" s="19" t="e">
        <f>'DATOS HOSP '!$X$139</f>
        <v>#DIV/0!</v>
      </c>
      <c r="T83" s="20" t="e">
        <f>'DATOS HOSP '!$Z$139</f>
        <v>#DIV/0!</v>
      </c>
      <c r="U83" s="13" t="e">
        <f t="shared" si="0"/>
        <v>#DIV/0!</v>
      </c>
    </row>
    <row r="84" spans="1:21">
      <c r="A84" s="1034"/>
      <c r="B84" s="927"/>
      <c r="C84" s="929"/>
      <c r="D84" s="1017"/>
      <c r="E84" s="904"/>
      <c r="F84" s="61" t="s">
        <v>33</v>
      </c>
      <c r="G84" s="124" t="s">
        <v>34</v>
      </c>
      <c r="H84" s="65">
        <v>1</v>
      </c>
      <c r="I84" s="17">
        <f>'DATOS HOSP '!$D$141</f>
        <v>0</v>
      </c>
      <c r="J84" s="67">
        <f>'DATOS HOSP '!$F$141</f>
        <v>0</v>
      </c>
      <c r="K84" s="19">
        <v>1</v>
      </c>
      <c r="L84" s="19">
        <v>1</v>
      </c>
      <c r="M84" s="19">
        <v>1</v>
      </c>
      <c r="N84" s="19">
        <v>1</v>
      </c>
      <c r="O84" s="19">
        <v>1</v>
      </c>
      <c r="P84" s="19">
        <f>'DATOS HOSP '!$R$141</f>
        <v>0</v>
      </c>
      <c r="Q84" s="19">
        <f>'DATOS HOSP '!$T$141</f>
        <v>0</v>
      </c>
      <c r="R84" s="19">
        <f>'DATOS HOSP '!$V$141</f>
        <v>0</v>
      </c>
      <c r="S84" s="19">
        <f>'DATOS HOSP '!$X$141</f>
        <v>0</v>
      </c>
      <c r="T84" s="20">
        <f>'DATOS HOSP '!$Z$141</f>
        <v>0</v>
      </c>
      <c r="U84" s="13">
        <f t="shared" si="0"/>
        <v>0.41666666666666669</v>
      </c>
    </row>
    <row r="85" spans="1:21">
      <c r="A85" s="1034"/>
      <c r="B85" s="927"/>
      <c r="C85" s="929"/>
      <c r="D85" s="1017"/>
      <c r="E85" s="904"/>
      <c r="F85" s="61" t="s">
        <v>35</v>
      </c>
      <c r="G85" s="124" t="s">
        <v>36</v>
      </c>
      <c r="H85" s="65">
        <v>1</v>
      </c>
      <c r="I85" s="376" t="e">
        <f>'DATOS HOSP '!$D$142</f>
        <v>#DIV/0!</v>
      </c>
      <c r="J85" s="67">
        <f>'DATOS HOSP '!$F$142</f>
        <v>1</v>
      </c>
      <c r="K85" s="374">
        <f>'DATOS HOSP '!$H$142</f>
        <v>1</v>
      </c>
      <c r="L85" s="374">
        <v>0.84</v>
      </c>
      <c r="M85" s="374">
        <v>0.8</v>
      </c>
      <c r="N85" s="374">
        <v>1</v>
      </c>
      <c r="O85" s="374">
        <v>0.83</v>
      </c>
      <c r="P85" s="374" t="e">
        <f>'DATOS HOSP '!$R$142</f>
        <v>#DIV/0!</v>
      </c>
      <c r="Q85" s="374" t="e">
        <f>'DATOS HOSP '!$T$142</f>
        <v>#DIV/0!</v>
      </c>
      <c r="R85" s="374" t="e">
        <f>'DATOS HOSP '!$V$142</f>
        <v>#DIV/0!</v>
      </c>
      <c r="S85" s="374" t="e">
        <f>'DATOS HOSP '!$X$142</f>
        <v>#DIV/0!</v>
      </c>
      <c r="T85" s="375" t="e">
        <f>'DATOS HOSP '!$Z$142</f>
        <v>#DIV/0!</v>
      </c>
      <c r="U85" s="13" t="e">
        <f t="shared" si="0"/>
        <v>#DIV/0!</v>
      </c>
    </row>
    <row r="86" spans="1:21" ht="16.5" thickBot="1">
      <c r="A86" s="1034"/>
      <c r="B86" s="927"/>
      <c r="C86" s="929"/>
      <c r="D86" s="1017"/>
      <c r="E86" s="905"/>
      <c r="F86" s="68" t="s">
        <v>37</v>
      </c>
      <c r="G86" s="126" t="s">
        <v>38</v>
      </c>
      <c r="H86" s="70">
        <v>1</v>
      </c>
      <c r="I86" s="25">
        <v>1</v>
      </c>
      <c r="J86" s="84">
        <v>0</v>
      </c>
      <c r="K86" s="27">
        <v>0</v>
      </c>
      <c r="L86" s="27">
        <v>1</v>
      </c>
      <c r="M86" s="27">
        <v>1</v>
      </c>
      <c r="N86" s="19">
        <v>1</v>
      </c>
      <c r="O86" s="27">
        <v>1</v>
      </c>
      <c r="P86" s="27">
        <v>0</v>
      </c>
      <c r="Q86" s="27">
        <v>0</v>
      </c>
      <c r="R86" s="27">
        <v>0</v>
      </c>
      <c r="S86" s="27">
        <v>0</v>
      </c>
      <c r="T86" s="28">
        <v>0</v>
      </c>
      <c r="U86" s="13">
        <f t="shared" si="0"/>
        <v>0.41666666666666669</v>
      </c>
    </row>
    <row r="87" spans="1:21">
      <c r="A87" s="1034"/>
      <c r="B87" s="927"/>
      <c r="C87" s="929"/>
      <c r="D87" s="1017"/>
      <c r="E87" s="909" t="s">
        <v>120</v>
      </c>
      <c r="F87" s="127" t="s">
        <v>121</v>
      </c>
      <c r="G87" s="72" t="s">
        <v>112</v>
      </c>
      <c r="H87" s="73">
        <v>1</v>
      </c>
      <c r="I87" s="80">
        <f>'DATOS HOSP '!$D$144</f>
        <v>1</v>
      </c>
      <c r="J87" s="41">
        <f>'DATOS HOSP '!$F$144</f>
        <v>1</v>
      </c>
      <c r="K87" s="11">
        <f>'DATOS HOSP '!$H$144</f>
        <v>1</v>
      </c>
      <c r="L87" s="11">
        <v>1</v>
      </c>
      <c r="M87" s="29">
        <v>1</v>
      </c>
      <c r="N87" s="29">
        <v>1</v>
      </c>
      <c r="O87" s="29">
        <v>1</v>
      </c>
      <c r="P87" s="29">
        <f>'DATOS HOSP '!$R$144</f>
        <v>0</v>
      </c>
      <c r="Q87" s="29">
        <f>'DATOS HOSP '!$T$144</f>
        <v>0</v>
      </c>
      <c r="R87" s="29">
        <f>'DATOS HOSP '!$V$144</f>
        <v>0</v>
      </c>
      <c r="S87" s="29">
        <f>'DATOS HOSP '!$X$144</f>
        <v>0</v>
      </c>
      <c r="T87" s="30">
        <f>'DATOS HOSP '!$Z$144</f>
        <v>0</v>
      </c>
      <c r="U87" s="13">
        <f t="shared" si="0"/>
        <v>0.58333333333333337</v>
      </c>
    </row>
    <row r="88" spans="1:21">
      <c r="A88" s="1034"/>
      <c r="B88" s="927"/>
      <c r="C88" s="929"/>
      <c r="D88" s="1017"/>
      <c r="E88" s="910"/>
      <c r="F88" s="128" t="s">
        <v>117</v>
      </c>
      <c r="G88" s="129" t="s">
        <v>62</v>
      </c>
      <c r="H88" s="76">
        <v>1</v>
      </c>
      <c r="I88" s="38" t="e">
        <f>'DATOS HOSP '!$D$145</f>
        <v>#DIV/0!</v>
      </c>
      <c r="J88" s="41" t="e">
        <f>'DATOS HOSP '!$F$145</f>
        <v>#DIV/0!</v>
      </c>
      <c r="K88" s="39">
        <f>'DATOS HOSP '!$H$145</f>
        <v>0.15789473684210525</v>
      </c>
      <c r="L88" s="824">
        <v>0.7</v>
      </c>
      <c r="M88" s="39">
        <v>0.7</v>
      </c>
      <c r="N88" s="39">
        <v>0.7</v>
      </c>
      <c r="O88" s="39">
        <v>0.7</v>
      </c>
      <c r="P88" s="19" t="e">
        <f>'DATOS HOSP '!$R$145</f>
        <v>#DIV/0!</v>
      </c>
      <c r="Q88" s="39" t="e">
        <f>'DATOS HOSP '!$T$145</f>
        <v>#DIV/0!</v>
      </c>
      <c r="R88" s="39" t="e">
        <f>'DATOS HOSP '!$V$145</f>
        <v>#DIV/0!</v>
      </c>
      <c r="S88" s="39" t="e">
        <f>'DATOS HOSP '!$X$145</f>
        <v>#DIV/0!</v>
      </c>
      <c r="T88" s="40" t="e">
        <f>'DATOS HOSP '!$Z$145</f>
        <v>#DIV/0!</v>
      </c>
      <c r="U88" s="13" t="e">
        <f t="shared" si="0"/>
        <v>#DIV/0!</v>
      </c>
    </row>
    <row r="89" spans="1:21">
      <c r="A89" s="1034"/>
      <c r="B89" s="927"/>
      <c r="C89" s="929"/>
      <c r="D89" s="1017"/>
      <c r="E89" s="910"/>
      <c r="F89" s="878" t="s">
        <v>79</v>
      </c>
      <c r="G89" s="129" t="s">
        <v>63</v>
      </c>
      <c r="H89" s="76">
        <v>1</v>
      </c>
      <c r="I89" s="38">
        <v>0</v>
      </c>
      <c r="J89" s="41">
        <v>0</v>
      </c>
      <c r="K89" s="39">
        <v>0</v>
      </c>
      <c r="L89" s="39">
        <v>0.7</v>
      </c>
      <c r="M89" s="39">
        <v>0.7</v>
      </c>
      <c r="N89" s="39">
        <v>1</v>
      </c>
      <c r="O89" s="39">
        <v>1</v>
      </c>
      <c r="P89" s="39">
        <v>0</v>
      </c>
      <c r="Q89" s="19">
        <v>0</v>
      </c>
      <c r="R89" s="39">
        <v>0</v>
      </c>
      <c r="S89" s="39">
        <v>0</v>
      </c>
      <c r="T89" s="40">
        <v>0</v>
      </c>
      <c r="U89" s="13">
        <f t="shared" si="0"/>
        <v>0.28333333333333333</v>
      </c>
    </row>
    <row r="90" spans="1:21" ht="31.5">
      <c r="A90" s="1034"/>
      <c r="B90" s="927"/>
      <c r="C90" s="929"/>
      <c r="D90" s="1017"/>
      <c r="E90" s="910"/>
      <c r="F90" s="879"/>
      <c r="G90" s="129" t="s">
        <v>122</v>
      </c>
      <c r="H90" s="76">
        <v>1</v>
      </c>
      <c r="I90" s="17">
        <f>'DATOS HOSP '!$D$147</f>
        <v>1</v>
      </c>
      <c r="J90" s="18">
        <f>'DATOS HOSP '!$F$147</f>
        <v>1</v>
      </c>
      <c r="K90" s="19">
        <f>'DATOS HOSP '!$H$147</f>
        <v>1</v>
      </c>
      <c r="L90" s="19">
        <v>1</v>
      </c>
      <c r="M90" s="19">
        <v>0</v>
      </c>
      <c r="N90" s="19">
        <v>1</v>
      </c>
      <c r="O90" s="19">
        <v>0</v>
      </c>
      <c r="P90" s="19" t="e">
        <f>'DATOS HOSP '!$R$147</f>
        <v>#DIV/0!</v>
      </c>
      <c r="Q90" s="19" t="e">
        <f>'DATOS HOSP '!$T$147</f>
        <v>#DIV/0!</v>
      </c>
      <c r="R90" s="19" t="e">
        <f>'DATOS HOSP '!$V$147</f>
        <v>#DIV/0!</v>
      </c>
      <c r="S90" s="130" t="e">
        <f>'DATOS HOSP '!$X$147</f>
        <v>#DIV/0!</v>
      </c>
      <c r="T90" s="20" t="e">
        <f>'DATOS HOSP '!$Z$147</f>
        <v>#DIV/0!</v>
      </c>
      <c r="U90" s="13" t="e">
        <f t="shared" si="0"/>
        <v>#DIV/0!</v>
      </c>
    </row>
    <row r="91" spans="1:21">
      <c r="A91" s="1034"/>
      <c r="B91" s="927"/>
      <c r="C91" s="929"/>
      <c r="D91" s="1017"/>
      <c r="E91" s="910"/>
      <c r="F91" s="880"/>
      <c r="G91" s="129" t="s">
        <v>82</v>
      </c>
      <c r="H91" s="76">
        <v>1</v>
      </c>
      <c r="I91" s="17">
        <f>'INDICADORES DE  RIESGO'!$D$32</f>
        <v>1</v>
      </c>
      <c r="J91" s="18">
        <f>'INDICADORES DE  RIESGO'!$F$32</f>
        <v>1</v>
      </c>
      <c r="K91" s="19">
        <f>'INDICADORES DE  RIESGO'!$H$32</f>
        <v>1</v>
      </c>
      <c r="L91" s="19">
        <v>0.85</v>
      </c>
      <c r="M91" s="19">
        <v>0.73</v>
      </c>
      <c r="N91" s="19">
        <v>0.92</v>
      </c>
      <c r="O91" s="19">
        <v>0.81</v>
      </c>
      <c r="P91" s="19">
        <f>'INDICADORES DE  RIESGO'!$R$32</f>
        <v>0</v>
      </c>
      <c r="Q91" s="19">
        <f>'INDICADORES DE  RIESGO'!$T$32</f>
        <v>0</v>
      </c>
      <c r="R91" s="19">
        <f>'INDICADORES DE  RIESGO'!$V$32</f>
        <v>0</v>
      </c>
      <c r="S91" s="130">
        <f>'INDICADORES DE  RIESGO'!$X$32</f>
        <v>0</v>
      </c>
      <c r="T91" s="20">
        <f>'INDICADORES DE  RIESGO'!$Z$32</f>
        <v>0</v>
      </c>
      <c r="U91" s="13">
        <f t="shared" si="0"/>
        <v>0.52583333333333337</v>
      </c>
    </row>
    <row r="92" spans="1:21">
      <c r="A92" s="1034"/>
      <c r="B92" s="927"/>
      <c r="C92" s="929"/>
      <c r="D92" s="1017"/>
      <c r="E92" s="910"/>
      <c r="F92" s="128" t="s">
        <v>33</v>
      </c>
      <c r="G92" s="129" t="s">
        <v>34</v>
      </c>
      <c r="H92" s="76">
        <v>1</v>
      </c>
      <c r="I92" s="17">
        <f>'DATOS HOSP '!$D$151</f>
        <v>0</v>
      </c>
      <c r="J92" s="18">
        <f>'DATOS HOSP '!$F$151</f>
        <v>0</v>
      </c>
      <c r="K92" s="19">
        <f>'DATOS HOSP '!$H$151</f>
        <v>0</v>
      </c>
      <c r="L92" s="19">
        <v>1</v>
      </c>
      <c r="M92" s="19">
        <v>1</v>
      </c>
      <c r="N92" s="19">
        <v>1</v>
      </c>
      <c r="O92" s="19">
        <v>1</v>
      </c>
      <c r="P92" s="19">
        <f>'DATOS HOSP '!$R$151</f>
        <v>0</v>
      </c>
      <c r="Q92" s="19">
        <f>'DATOS HOSP '!$T$151</f>
        <v>0</v>
      </c>
      <c r="R92" s="19">
        <f>'DATOS HOSP '!$V$151</f>
        <v>0</v>
      </c>
      <c r="S92" s="19">
        <f>'DATOS HOSP '!$X$151</f>
        <v>0</v>
      </c>
      <c r="T92" s="20">
        <f>'DATOS HOSP '!$Z$151</f>
        <v>0</v>
      </c>
      <c r="U92" s="13">
        <f t="shared" si="0"/>
        <v>0.33333333333333331</v>
      </c>
    </row>
    <row r="93" spans="1:21">
      <c r="A93" s="1034"/>
      <c r="B93" s="927"/>
      <c r="C93" s="929"/>
      <c r="D93" s="1017"/>
      <c r="E93" s="910"/>
      <c r="F93" s="128" t="s">
        <v>35</v>
      </c>
      <c r="G93" s="129" t="s">
        <v>36</v>
      </c>
      <c r="H93" s="76">
        <v>1</v>
      </c>
      <c r="I93" s="17">
        <v>1</v>
      </c>
      <c r="J93" s="18">
        <f>'DATOS HOSP '!$F$152</f>
        <v>1</v>
      </c>
      <c r="K93" s="19">
        <f>'DATOS HOSP '!$H$152</f>
        <v>1</v>
      </c>
      <c r="L93" s="19">
        <v>1</v>
      </c>
      <c r="M93" s="19">
        <v>1</v>
      </c>
      <c r="N93" s="19">
        <v>0.78</v>
      </c>
      <c r="O93" s="19">
        <v>1</v>
      </c>
      <c r="P93" s="19" t="e">
        <f>'DATOS HOSP '!$R$152</f>
        <v>#DIV/0!</v>
      </c>
      <c r="Q93" s="19" t="e">
        <f>'DATOS HOSP '!$T$152</f>
        <v>#DIV/0!</v>
      </c>
      <c r="R93" s="19" t="e">
        <f>'DATOS HOSP '!$V$152</f>
        <v>#DIV/0!</v>
      </c>
      <c r="S93" s="19" t="e">
        <f>'DATOS HOSP '!$X$152</f>
        <v>#DIV/0!</v>
      </c>
      <c r="T93" s="20" t="e">
        <f>'DATOS HOSP '!$Z$152</f>
        <v>#DIV/0!</v>
      </c>
      <c r="U93" s="13" t="e">
        <f t="shared" si="0"/>
        <v>#DIV/0!</v>
      </c>
    </row>
    <row r="94" spans="1:21" ht="16.5" thickBot="1">
      <c r="A94" s="1034"/>
      <c r="B94" s="927"/>
      <c r="C94" s="929"/>
      <c r="D94" s="1017"/>
      <c r="E94" s="911"/>
      <c r="F94" s="131" t="s">
        <v>37</v>
      </c>
      <c r="G94" s="132" t="s">
        <v>38</v>
      </c>
      <c r="H94" s="79">
        <v>1</v>
      </c>
      <c r="I94" s="25">
        <v>1</v>
      </c>
      <c r="J94" s="26">
        <v>0</v>
      </c>
      <c r="K94" s="27">
        <v>0</v>
      </c>
      <c r="L94" s="27">
        <v>1</v>
      </c>
      <c r="M94" s="27">
        <v>1</v>
      </c>
      <c r="N94" s="19">
        <v>1</v>
      </c>
      <c r="O94" s="27">
        <v>1</v>
      </c>
      <c r="P94" s="27">
        <v>0</v>
      </c>
      <c r="Q94" s="27">
        <v>0</v>
      </c>
      <c r="R94" s="27">
        <v>0</v>
      </c>
      <c r="S94" s="27">
        <v>0</v>
      </c>
      <c r="T94" s="28">
        <v>0</v>
      </c>
      <c r="U94" s="13">
        <f t="shared" si="0"/>
        <v>0.41666666666666669</v>
      </c>
    </row>
    <row r="95" spans="1:21" ht="47.25">
      <c r="A95" s="1034"/>
      <c r="B95" s="927"/>
      <c r="C95" s="929"/>
      <c r="D95" s="1017"/>
      <c r="E95" s="881" t="s">
        <v>123</v>
      </c>
      <c r="F95" s="85" t="s">
        <v>124</v>
      </c>
      <c r="G95" s="86" t="s">
        <v>112</v>
      </c>
      <c r="H95" s="87">
        <v>1</v>
      </c>
      <c r="I95" s="80">
        <f>'DATOS HOSP '!$D$154</f>
        <v>1</v>
      </c>
      <c r="J95" s="41">
        <f>'DATOS HOSP '!$F$154</f>
        <v>1</v>
      </c>
      <c r="K95" s="11">
        <f>'DATOS HOSP '!$H$154</f>
        <v>1</v>
      </c>
      <c r="L95" s="29">
        <v>1</v>
      </c>
      <c r="M95" s="29">
        <v>1</v>
      </c>
      <c r="N95" s="81">
        <v>1</v>
      </c>
      <c r="O95" s="29">
        <v>1</v>
      </c>
      <c r="P95" s="29">
        <f>'DATOS HOSP '!$R$154</f>
        <v>0</v>
      </c>
      <c r="Q95" s="29">
        <f>'DATOS HOSP '!$T$154</f>
        <v>0</v>
      </c>
      <c r="R95" s="29">
        <f>'DATOS HOSP '!$V$154</f>
        <v>0</v>
      </c>
      <c r="S95" s="29">
        <f>'DATOS HOSP '!$X$154</f>
        <v>0</v>
      </c>
      <c r="T95" s="30">
        <f>'DATOS HOSP '!$Z$154</f>
        <v>0</v>
      </c>
      <c r="U95" s="13">
        <f t="shared" si="0"/>
        <v>0.58333333333333337</v>
      </c>
    </row>
    <row r="96" spans="1:21">
      <c r="A96" s="1034"/>
      <c r="B96" s="927"/>
      <c r="C96" s="929"/>
      <c r="D96" s="1017"/>
      <c r="E96" s="882"/>
      <c r="F96" s="92" t="s">
        <v>117</v>
      </c>
      <c r="G96" s="133" t="s">
        <v>62</v>
      </c>
      <c r="H96" s="90">
        <v>1</v>
      </c>
      <c r="I96" s="38">
        <f>'DATOS HOSP '!$D$155</f>
        <v>0</v>
      </c>
      <c r="J96" s="41">
        <f>'DATOS HOSP '!$F$155</f>
        <v>0.66666666666666663</v>
      </c>
      <c r="K96" s="39">
        <f>'DATOS HOSP '!$H$155</f>
        <v>1</v>
      </c>
      <c r="L96" s="39">
        <v>0</v>
      </c>
      <c r="M96" s="19">
        <v>0</v>
      </c>
      <c r="N96" s="39">
        <v>1</v>
      </c>
      <c r="O96" s="39">
        <v>1</v>
      </c>
      <c r="P96" s="39" t="e">
        <f>'DATOS HOSP '!$R$155</f>
        <v>#DIV/0!</v>
      </c>
      <c r="Q96" s="39" t="e">
        <f>'DATOS HOSP '!$T$155</f>
        <v>#DIV/0!</v>
      </c>
      <c r="R96" s="39" t="e">
        <f>'DATOS HOSP '!$V$155</f>
        <v>#DIV/0!</v>
      </c>
      <c r="S96" s="39" t="e">
        <f>'DATOS HOSP '!$X$155</f>
        <v>#DIV/0!</v>
      </c>
      <c r="T96" s="40" t="e">
        <f>'DATOS HOSP '!$Z$155</f>
        <v>#DIV/0!</v>
      </c>
      <c r="U96" s="13" t="e">
        <f t="shared" si="0"/>
        <v>#DIV/0!</v>
      </c>
    </row>
    <row r="97" spans="1:21">
      <c r="A97" s="1034"/>
      <c r="B97" s="927"/>
      <c r="C97" s="929"/>
      <c r="D97" s="1017"/>
      <c r="E97" s="882"/>
      <c r="F97" s="884" t="s">
        <v>79</v>
      </c>
      <c r="G97" s="133" t="s">
        <v>63</v>
      </c>
      <c r="H97" s="90">
        <v>1</v>
      </c>
      <c r="I97" s="38">
        <v>0</v>
      </c>
      <c r="J97" s="41">
        <v>0</v>
      </c>
      <c r="K97" s="39">
        <v>0</v>
      </c>
      <c r="L97" s="39">
        <v>0</v>
      </c>
      <c r="M97" s="19">
        <v>0</v>
      </c>
      <c r="N97" s="828">
        <v>1</v>
      </c>
      <c r="O97" s="39">
        <v>1</v>
      </c>
      <c r="P97" s="39">
        <v>0</v>
      </c>
      <c r="Q97" s="39">
        <v>0</v>
      </c>
      <c r="R97" s="39">
        <v>0</v>
      </c>
      <c r="S97" s="39">
        <v>0</v>
      </c>
      <c r="T97" s="40">
        <v>0</v>
      </c>
      <c r="U97" s="13">
        <f t="shared" si="0"/>
        <v>0.16666666666666666</v>
      </c>
    </row>
    <row r="98" spans="1:21" ht="31.5">
      <c r="A98" s="1034"/>
      <c r="B98" s="927"/>
      <c r="C98" s="929"/>
      <c r="D98" s="1017"/>
      <c r="E98" s="882"/>
      <c r="F98" s="885"/>
      <c r="G98" s="133" t="s">
        <v>125</v>
      </c>
      <c r="H98" s="90">
        <v>1</v>
      </c>
      <c r="I98" s="17">
        <f>'DATOS HOSP '!$D$157</f>
        <v>1.4778325123152709E-2</v>
      </c>
      <c r="J98" s="18">
        <f>'DATOS HOSP '!$F$157</f>
        <v>2.3696682464454975E-2</v>
      </c>
      <c r="K98" s="19">
        <v>1</v>
      </c>
      <c r="L98" s="19">
        <v>0</v>
      </c>
      <c r="M98" s="19">
        <v>1</v>
      </c>
      <c r="N98" s="19">
        <v>1</v>
      </c>
      <c r="O98" s="19">
        <v>0</v>
      </c>
      <c r="P98" s="19" t="e">
        <f>'DATOS HOSP '!$R$157</f>
        <v>#DIV/0!</v>
      </c>
      <c r="Q98" s="19" t="e">
        <f>'DATOS HOSP '!$T$157</f>
        <v>#DIV/0!</v>
      </c>
      <c r="R98" s="19" t="e">
        <f>'DATOS HOSP '!$V$157</f>
        <v>#DIV/0!</v>
      </c>
      <c r="S98" s="19" t="e">
        <f>'DATOS HOSP '!$X$157</f>
        <v>#DIV/0!</v>
      </c>
      <c r="T98" s="20" t="e">
        <f>'DATOS HOSP '!$Z$157</f>
        <v>#DIV/0!</v>
      </c>
      <c r="U98" s="13" t="e">
        <f t="shared" ref="U98:U158" si="3">SUM(I98:T98)/12</f>
        <v>#DIV/0!</v>
      </c>
    </row>
    <row r="99" spans="1:21" ht="31.5">
      <c r="A99" s="1034"/>
      <c r="B99" s="927"/>
      <c r="C99" s="929"/>
      <c r="D99" s="1017"/>
      <c r="E99" s="882"/>
      <c r="F99" s="885"/>
      <c r="G99" s="133" t="s">
        <v>126</v>
      </c>
      <c r="H99" s="90">
        <v>1</v>
      </c>
      <c r="I99" s="17">
        <f>'DATOS HOSP '!$D$159</f>
        <v>1</v>
      </c>
      <c r="J99" s="18">
        <f>'DATOS HOSP '!$F$159</f>
        <v>1</v>
      </c>
      <c r="K99" s="19">
        <f>'DATOS HOSP '!$H$159</f>
        <v>1</v>
      </c>
      <c r="L99" s="820">
        <v>1</v>
      </c>
      <c r="M99" s="820">
        <v>1</v>
      </c>
      <c r="N99" s="19">
        <v>1</v>
      </c>
      <c r="O99" s="19">
        <v>1</v>
      </c>
      <c r="P99" s="19" t="e">
        <f>'DATOS HOSP '!$R$159</f>
        <v>#DIV/0!</v>
      </c>
      <c r="Q99" s="19" t="e">
        <f>'DATOS HOSP '!$T$159</f>
        <v>#DIV/0!</v>
      </c>
      <c r="R99" s="19" t="e">
        <f>'DATOS HOSP '!$V$159</f>
        <v>#DIV/0!</v>
      </c>
      <c r="S99" s="19" t="e">
        <f>'DATOS HOSP '!$X$159</f>
        <v>#DIV/0!</v>
      </c>
      <c r="T99" s="20" t="e">
        <f>'DATOS HOSP '!$Z$159</f>
        <v>#DIV/0!</v>
      </c>
      <c r="U99" s="13" t="e">
        <f t="shared" si="3"/>
        <v>#DIV/0!</v>
      </c>
    </row>
    <row r="100" spans="1:21">
      <c r="A100" s="1034"/>
      <c r="B100" s="927"/>
      <c r="C100" s="929"/>
      <c r="D100" s="1017"/>
      <c r="E100" s="882"/>
      <c r="F100" s="886"/>
      <c r="G100" s="133" t="s">
        <v>82</v>
      </c>
      <c r="H100" s="90">
        <v>1</v>
      </c>
      <c r="I100" s="17">
        <f>'INDICADORES DE  RIESGO'!$D$35</f>
        <v>1</v>
      </c>
      <c r="J100" s="18">
        <f>'INDICADORES DE  RIESGO'!$F$35</f>
        <v>1</v>
      </c>
      <c r="K100" s="19">
        <f>'INDICADORES DE  RIESGO'!$H$35</f>
        <v>1</v>
      </c>
      <c r="L100" s="19">
        <v>1</v>
      </c>
      <c r="M100" s="19">
        <v>0.73</v>
      </c>
      <c r="N100" s="19">
        <v>0.92</v>
      </c>
      <c r="O100" s="19">
        <v>0.81</v>
      </c>
      <c r="P100" s="19">
        <f>'INDICADORES DE  RIESGO'!$R$35</f>
        <v>0</v>
      </c>
      <c r="Q100" s="19">
        <f>'INDICADORES DE  RIESGO'!$T$35</f>
        <v>0</v>
      </c>
      <c r="R100" s="19">
        <f>'INDICADORES DE  RIESGO'!$V$35</f>
        <v>0</v>
      </c>
      <c r="S100" s="19">
        <f>'INDICADORES DE  RIESGO'!$X$35</f>
        <v>0</v>
      </c>
      <c r="T100" s="20">
        <f>'INDICADORES DE  RIESGO'!$Z$35</f>
        <v>0</v>
      </c>
      <c r="U100" s="13"/>
    </row>
    <row r="101" spans="1:21">
      <c r="A101" s="1034"/>
      <c r="B101" s="927"/>
      <c r="C101" s="929"/>
      <c r="D101" s="1017"/>
      <c r="E101" s="882"/>
      <c r="F101" s="92" t="s">
        <v>33</v>
      </c>
      <c r="G101" s="133" t="s">
        <v>34</v>
      </c>
      <c r="H101" s="90">
        <v>1</v>
      </c>
      <c r="I101" s="17">
        <f>'DATOS HOSP '!$D$161</f>
        <v>0</v>
      </c>
      <c r="J101" s="18">
        <f>'DATOS HOSP '!$F$161</f>
        <v>0</v>
      </c>
      <c r="K101" s="19">
        <f>'DATOS HOSP '!$H$161</f>
        <v>0</v>
      </c>
      <c r="L101" s="19">
        <v>0.84</v>
      </c>
      <c r="M101" s="19">
        <v>1</v>
      </c>
      <c r="N101" s="19">
        <v>1</v>
      </c>
      <c r="O101" s="19">
        <v>1</v>
      </c>
      <c r="P101" s="19">
        <f>'DATOS HOSP '!$R$161</f>
        <v>0</v>
      </c>
      <c r="Q101" s="19">
        <f>'DATOS HOSP '!$T$161</f>
        <v>0</v>
      </c>
      <c r="R101" s="19">
        <f>'DATOS HOSP '!$V$161</f>
        <v>0</v>
      </c>
      <c r="S101" s="19">
        <f>'DATOS HOSP '!$X$161</f>
        <v>0</v>
      </c>
      <c r="T101" s="20">
        <f>'DATOS HOSP '!$Z$161</f>
        <v>0</v>
      </c>
      <c r="U101" s="13">
        <f t="shared" si="3"/>
        <v>0.32</v>
      </c>
    </row>
    <row r="102" spans="1:21">
      <c r="A102" s="1034"/>
      <c r="B102" s="927"/>
      <c r="C102" s="929"/>
      <c r="D102" s="1017"/>
      <c r="E102" s="882"/>
      <c r="F102" s="92" t="s">
        <v>35</v>
      </c>
      <c r="G102" s="133" t="s">
        <v>36</v>
      </c>
      <c r="H102" s="90">
        <v>1</v>
      </c>
      <c r="I102" s="376" t="e">
        <f>'DATOS HOSP '!$D$162</f>
        <v>#DIV/0!</v>
      </c>
      <c r="J102" s="377">
        <f>'DATOS HOSP '!$F$162</f>
        <v>1</v>
      </c>
      <c r="K102" s="374">
        <f>'DATOS HOSP '!$H$162</f>
        <v>0</v>
      </c>
      <c r="L102" s="374">
        <v>1</v>
      </c>
      <c r="M102" s="374">
        <v>0.8</v>
      </c>
      <c r="N102" s="374">
        <v>1</v>
      </c>
      <c r="O102" s="374">
        <v>0.95</v>
      </c>
      <c r="P102" s="374" t="e">
        <f>'DATOS HOSP '!$R$162</f>
        <v>#DIV/0!</v>
      </c>
      <c r="Q102" s="374" t="e">
        <f>'DATOS HOSP '!$T$162</f>
        <v>#DIV/0!</v>
      </c>
      <c r="R102" s="374" t="e">
        <f>'DATOS HOSP '!$V$162</f>
        <v>#DIV/0!</v>
      </c>
      <c r="S102" s="374" t="e">
        <f>'DATOS HOSP '!$X$162</f>
        <v>#DIV/0!</v>
      </c>
      <c r="T102" s="375" t="e">
        <f>'DATOS HOSP '!$Z$162</f>
        <v>#DIV/0!</v>
      </c>
      <c r="U102" s="13" t="e">
        <f t="shared" si="3"/>
        <v>#DIV/0!</v>
      </c>
    </row>
    <row r="103" spans="1:21" ht="16.5" thickBot="1">
      <c r="A103" s="1034"/>
      <c r="B103" s="927"/>
      <c r="C103" s="929"/>
      <c r="D103" s="1017"/>
      <c r="E103" s="883"/>
      <c r="F103" s="134" t="s">
        <v>37</v>
      </c>
      <c r="G103" s="135" t="s">
        <v>38</v>
      </c>
      <c r="H103" s="136">
        <v>1</v>
      </c>
      <c r="I103" s="25">
        <v>1</v>
      </c>
      <c r="J103" s="26">
        <v>0</v>
      </c>
      <c r="K103" s="27">
        <v>0</v>
      </c>
      <c r="L103" s="27">
        <v>1</v>
      </c>
      <c r="M103" s="27">
        <v>1</v>
      </c>
      <c r="N103" s="19">
        <v>1</v>
      </c>
      <c r="O103" s="27">
        <v>1</v>
      </c>
      <c r="P103" s="27">
        <v>0</v>
      </c>
      <c r="Q103" s="27">
        <v>0</v>
      </c>
      <c r="R103" s="27">
        <v>0</v>
      </c>
      <c r="S103" s="27">
        <v>0</v>
      </c>
      <c r="T103" s="28">
        <v>0</v>
      </c>
      <c r="U103" s="13">
        <f t="shared" si="3"/>
        <v>0.41666666666666669</v>
      </c>
    </row>
    <row r="104" spans="1:21" ht="31.5">
      <c r="A104" s="1034"/>
      <c r="B104" s="927"/>
      <c r="C104" s="929"/>
      <c r="D104" s="1017"/>
      <c r="E104" s="1019" t="s">
        <v>127</v>
      </c>
      <c r="F104" s="301" t="s">
        <v>128</v>
      </c>
      <c r="G104" s="303" t="s">
        <v>52</v>
      </c>
      <c r="H104" s="304">
        <v>1</v>
      </c>
      <c r="I104" s="80">
        <v>0</v>
      </c>
      <c r="J104" s="41">
        <f>'DATOS HOSP '!$F$164</f>
        <v>1</v>
      </c>
      <c r="K104" s="11">
        <f>'DATOS HOSP '!$H$164</f>
        <v>1</v>
      </c>
      <c r="L104" s="29">
        <v>1</v>
      </c>
      <c r="M104" s="29">
        <v>1</v>
      </c>
      <c r="N104" s="81">
        <v>1</v>
      </c>
      <c r="O104" s="29">
        <v>1</v>
      </c>
      <c r="P104" s="29" t="e">
        <f>'DATOS HOSP '!$R$164</f>
        <v>#DIV/0!</v>
      </c>
      <c r="Q104" s="29" t="e">
        <f>'DATOS HOSP '!$T$164</f>
        <v>#DIV/0!</v>
      </c>
      <c r="R104" s="29" t="e">
        <f>'DATOS HOSP '!$V$164</f>
        <v>#DIV/0!</v>
      </c>
      <c r="S104" s="29" t="e">
        <f>'DATOS HOSP '!$X$164</f>
        <v>#DIV/0!</v>
      </c>
      <c r="T104" s="30" t="e">
        <f>'DATOS HOSP '!$Z$164</f>
        <v>#DIV/0!</v>
      </c>
      <c r="U104" s="13" t="e">
        <f t="shared" si="3"/>
        <v>#DIV/0!</v>
      </c>
    </row>
    <row r="105" spans="1:21" ht="31.5">
      <c r="A105" s="1034"/>
      <c r="B105" s="927"/>
      <c r="C105" s="929"/>
      <c r="D105" s="1017"/>
      <c r="E105" s="1020"/>
      <c r="F105" s="305" t="s">
        <v>129</v>
      </c>
      <c r="G105" s="306" t="s">
        <v>62</v>
      </c>
      <c r="H105" s="307">
        <v>1</v>
      </c>
      <c r="I105" s="38">
        <v>0</v>
      </c>
      <c r="J105" s="41">
        <f>'DATOS HOSP '!$F$166</f>
        <v>0.66666666666666663</v>
      </c>
      <c r="K105" s="39">
        <f>'DATOS HOSP '!$H$166</f>
        <v>0.73333333333333328</v>
      </c>
      <c r="L105" s="39">
        <v>0</v>
      </c>
      <c r="M105" s="19">
        <v>0</v>
      </c>
      <c r="N105" s="824">
        <v>1</v>
      </c>
      <c r="O105" s="39">
        <v>1</v>
      </c>
      <c r="P105" s="39" t="e">
        <f>'DATOS HOSP '!$R$166</f>
        <v>#DIV/0!</v>
      </c>
      <c r="Q105" s="39" t="e">
        <f>'DATOS HOSP '!$T$166</f>
        <v>#DIV/0!</v>
      </c>
      <c r="R105" s="39" t="e">
        <f>'DATOS HOSP '!$V$166</f>
        <v>#DIV/0!</v>
      </c>
      <c r="S105" s="39" t="e">
        <f>'DATOS HOSP '!$X$166</f>
        <v>#DIV/0!</v>
      </c>
      <c r="T105" s="40" t="e">
        <f>'DATOS HOSP '!$Z$166</f>
        <v>#DIV/0!</v>
      </c>
      <c r="U105" s="13" t="e">
        <f t="shared" si="3"/>
        <v>#DIV/0!</v>
      </c>
    </row>
    <row r="106" spans="1:21">
      <c r="A106" s="1034"/>
      <c r="B106" s="927"/>
      <c r="C106" s="929"/>
      <c r="D106" s="1017"/>
      <c r="E106" s="1020"/>
      <c r="F106" s="1022" t="s">
        <v>130</v>
      </c>
      <c r="G106" s="308" t="s">
        <v>63</v>
      </c>
      <c r="H106" s="307">
        <v>1</v>
      </c>
      <c r="I106" s="38">
        <v>0</v>
      </c>
      <c r="J106" s="41">
        <v>0</v>
      </c>
      <c r="K106" s="39">
        <v>0</v>
      </c>
      <c r="L106" s="39">
        <v>0</v>
      </c>
      <c r="M106" s="19">
        <v>0</v>
      </c>
      <c r="N106" s="35">
        <v>1</v>
      </c>
      <c r="O106" s="39">
        <v>1</v>
      </c>
      <c r="P106" s="39">
        <v>0</v>
      </c>
      <c r="Q106" s="39">
        <v>0</v>
      </c>
      <c r="R106" s="39">
        <v>0</v>
      </c>
      <c r="S106" s="39">
        <v>0</v>
      </c>
      <c r="T106" s="40">
        <v>0</v>
      </c>
      <c r="U106" s="13">
        <f t="shared" si="3"/>
        <v>0.16666666666666666</v>
      </c>
    </row>
    <row r="107" spans="1:21">
      <c r="A107" s="1034"/>
      <c r="B107" s="927"/>
      <c r="C107" s="929"/>
      <c r="D107" s="1017"/>
      <c r="E107" s="1020"/>
      <c r="F107" s="1023"/>
      <c r="G107" s="308" t="s">
        <v>82</v>
      </c>
      <c r="H107" s="307">
        <v>1</v>
      </c>
      <c r="I107" s="17">
        <f>'INDICADORES DE  RIESGO'!$D$38</f>
        <v>1</v>
      </c>
      <c r="J107" s="67">
        <f>'INDICADORES DE  RIESGO'!$F$38</f>
        <v>1</v>
      </c>
      <c r="K107" s="19">
        <f>'INDICADORES DE  RIESGO'!$H$38</f>
        <v>1</v>
      </c>
      <c r="L107" s="19">
        <v>0.85</v>
      </c>
      <c r="M107" s="19">
        <v>0.73</v>
      </c>
      <c r="N107" s="19">
        <v>0.92</v>
      </c>
      <c r="O107" s="19">
        <v>0.81</v>
      </c>
      <c r="P107" s="19">
        <f>'INDICADORES DE  RIESGO'!$R$38</f>
        <v>0</v>
      </c>
      <c r="Q107" s="19">
        <f>'INDICADORES DE  RIESGO'!$T$38</f>
        <v>0</v>
      </c>
      <c r="R107" s="19">
        <f>'INDICADORES DE  RIESGO'!$V$38</f>
        <v>0</v>
      </c>
      <c r="S107" s="19">
        <f>'INDICADORES DE  RIESGO'!$X$38</f>
        <v>0</v>
      </c>
      <c r="T107" s="20">
        <f>'INDICADORES DE  RIESGO'!$Z$38</f>
        <v>0</v>
      </c>
      <c r="U107" s="13"/>
    </row>
    <row r="108" spans="1:21">
      <c r="A108" s="1034"/>
      <c r="B108" s="927"/>
      <c r="C108" s="929"/>
      <c r="D108" s="1017"/>
      <c r="E108" s="1020"/>
      <c r="F108" s="309" t="s">
        <v>33</v>
      </c>
      <c r="G108" s="308" t="s">
        <v>34</v>
      </c>
      <c r="H108" s="307">
        <v>1</v>
      </c>
      <c r="I108" s="17">
        <f>'DATOS HOSP '!$D$170</f>
        <v>0</v>
      </c>
      <c r="J108" s="67">
        <f>'DATOS HOSP '!$F$170</f>
        <v>0</v>
      </c>
      <c r="K108" s="19">
        <f>'DATOS HOSP '!$H$170</f>
        <v>0</v>
      </c>
      <c r="L108" s="19">
        <v>1</v>
      </c>
      <c r="M108" s="19">
        <v>1</v>
      </c>
      <c r="N108" s="19">
        <v>1</v>
      </c>
      <c r="O108" s="19">
        <v>1</v>
      </c>
      <c r="P108" s="19">
        <f>'DATOS HOSP '!$R$170</f>
        <v>0</v>
      </c>
      <c r="Q108" s="19">
        <f>'DATOS HOSP '!$T$170</f>
        <v>0</v>
      </c>
      <c r="R108" s="19">
        <f>'DATOS HOSP '!$V$170</f>
        <v>0</v>
      </c>
      <c r="S108" s="19">
        <f>'DATOS HOSP '!$X$170</f>
        <v>0</v>
      </c>
      <c r="T108" s="20">
        <f>'DATOS HOSP '!$Z$170</f>
        <v>0</v>
      </c>
      <c r="U108" s="13">
        <f t="shared" si="3"/>
        <v>0.33333333333333331</v>
      </c>
    </row>
    <row r="109" spans="1:21">
      <c r="A109" s="1034"/>
      <c r="B109" s="927"/>
      <c r="C109" s="929"/>
      <c r="D109" s="1017"/>
      <c r="E109" s="1020"/>
      <c r="F109" s="309" t="s">
        <v>35</v>
      </c>
      <c r="G109" s="308" t="s">
        <v>36</v>
      </c>
      <c r="H109" s="307">
        <v>1</v>
      </c>
      <c r="I109" s="17">
        <f>'DATOS HOSP '!$D$171</f>
        <v>1</v>
      </c>
      <c r="J109" s="67">
        <f>'DATOS HOSP '!$F$171</f>
        <v>1</v>
      </c>
      <c r="K109" s="19">
        <f>'DATOS HOSP '!$H$171</f>
        <v>1</v>
      </c>
      <c r="L109" s="19">
        <v>0.5</v>
      </c>
      <c r="M109" s="19">
        <v>0.5</v>
      </c>
      <c r="N109" s="19">
        <v>1</v>
      </c>
      <c r="O109" s="19">
        <v>1</v>
      </c>
      <c r="P109" s="19" t="e">
        <f>'DATOS HOSP '!$R$171</f>
        <v>#DIV/0!</v>
      </c>
      <c r="Q109" s="19" t="e">
        <f>'DATOS HOSP '!$T$171</f>
        <v>#DIV/0!</v>
      </c>
      <c r="R109" s="19" t="e">
        <f>'DATOS HOSP '!$V$171</f>
        <v>#DIV/0!</v>
      </c>
      <c r="S109" s="19" t="e">
        <f>'DATOS HOSP '!$X$171</f>
        <v>#DIV/0!</v>
      </c>
      <c r="T109" s="20" t="e">
        <f>'DATOS HOSP '!$Z$171</f>
        <v>#DIV/0!</v>
      </c>
      <c r="U109" s="13" t="e">
        <f t="shared" si="3"/>
        <v>#DIV/0!</v>
      </c>
    </row>
    <row r="110" spans="1:21" ht="16.5" thickBot="1">
      <c r="A110" s="1034"/>
      <c r="B110" s="927"/>
      <c r="C110" s="929"/>
      <c r="D110" s="1017"/>
      <c r="E110" s="1021"/>
      <c r="F110" s="310" t="s">
        <v>37</v>
      </c>
      <c r="G110" s="311" t="s">
        <v>38</v>
      </c>
      <c r="H110" s="312">
        <v>1</v>
      </c>
      <c r="I110" s="25">
        <v>1</v>
      </c>
      <c r="J110" s="84">
        <v>0</v>
      </c>
      <c r="K110" s="27">
        <v>0</v>
      </c>
      <c r="L110" s="27">
        <v>1</v>
      </c>
      <c r="M110" s="27">
        <v>1</v>
      </c>
      <c r="N110" s="27">
        <v>1</v>
      </c>
      <c r="O110" s="27">
        <v>1</v>
      </c>
      <c r="P110" s="27">
        <v>0</v>
      </c>
      <c r="Q110" s="27">
        <v>0</v>
      </c>
      <c r="R110" s="27">
        <v>0</v>
      </c>
      <c r="S110" s="27">
        <v>0</v>
      </c>
      <c r="T110" s="28">
        <v>0</v>
      </c>
      <c r="U110" s="13">
        <f t="shared" si="3"/>
        <v>0.41666666666666669</v>
      </c>
    </row>
    <row r="111" spans="1:21">
      <c r="A111" s="1034"/>
      <c r="B111" s="927"/>
      <c r="C111" s="929"/>
      <c r="D111" s="1017"/>
      <c r="E111" s="1024" t="s">
        <v>131</v>
      </c>
      <c r="F111" s="147" t="s">
        <v>132</v>
      </c>
      <c r="G111" s="148" t="s">
        <v>77</v>
      </c>
      <c r="H111" s="149">
        <v>1</v>
      </c>
      <c r="I111" s="80">
        <f>'DATOS HOSP '!$D$171</f>
        <v>1</v>
      </c>
      <c r="J111" s="41">
        <f>'DATOS HOSP '!$F$171</f>
        <v>1</v>
      </c>
      <c r="K111" s="11">
        <f>'DATOS HOSP '!$H$171</f>
        <v>1</v>
      </c>
      <c r="L111" s="11">
        <v>1</v>
      </c>
      <c r="M111" s="29">
        <v>1</v>
      </c>
      <c r="N111" s="29">
        <v>1</v>
      </c>
      <c r="O111" s="29">
        <v>1</v>
      </c>
      <c r="P111" s="29" t="e">
        <f>'DATOS HOSP '!$R$171</f>
        <v>#DIV/0!</v>
      </c>
      <c r="Q111" s="29" t="e">
        <f>'DATOS HOSP '!$T$171</f>
        <v>#DIV/0!</v>
      </c>
      <c r="R111" s="29" t="e">
        <f>'DATOS HOSP '!$V$171</f>
        <v>#DIV/0!</v>
      </c>
      <c r="S111" s="29" t="e">
        <f>'DATOS HOSP '!$X$171</f>
        <v>#DIV/0!</v>
      </c>
      <c r="T111" s="30" t="e">
        <f>'DATOS HOSP '!$Z$171</f>
        <v>#DIV/0!</v>
      </c>
      <c r="U111" s="13" t="e">
        <f t="shared" si="3"/>
        <v>#DIV/0!</v>
      </c>
    </row>
    <row r="112" spans="1:21">
      <c r="A112" s="1034"/>
      <c r="B112" s="927"/>
      <c r="C112" s="929"/>
      <c r="D112" s="1017"/>
      <c r="E112" s="1025"/>
      <c r="F112" s="150" t="s">
        <v>133</v>
      </c>
      <c r="G112" s="151" t="s">
        <v>62</v>
      </c>
      <c r="H112" s="152">
        <v>1</v>
      </c>
      <c r="I112" s="38">
        <f>'DATOS HOSP '!$D$175</f>
        <v>0.89473684210526316</v>
      </c>
      <c r="J112" s="41">
        <f>'DATOS HOSP '!$F$175</f>
        <v>1.5</v>
      </c>
      <c r="K112" s="39">
        <v>0.9</v>
      </c>
      <c r="L112" s="824">
        <v>0.9</v>
      </c>
      <c r="M112" s="19">
        <v>0.9</v>
      </c>
      <c r="N112" s="39">
        <v>0.9</v>
      </c>
      <c r="O112" s="39">
        <v>0.9</v>
      </c>
      <c r="P112" s="39" t="e">
        <f>'DATOS HOSP '!$R$175</f>
        <v>#DIV/0!</v>
      </c>
      <c r="Q112" s="39" t="e">
        <f>'DATOS HOSP '!$T$175</f>
        <v>#DIV/0!</v>
      </c>
      <c r="R112" s="39" t="e">
        <f>'DATOS HOSP '!$V$175</f>
        <v>#DIV/0!</v>
      </c>
      <c r="S112" s="39" t="e">
        <f>'DATOS HOSP '!$X$175</f>
        <v>#DIV/0!</v>
      </c>
      <c r="T112" s="40" t="e">
        <f>'DATOS HOSP '!$Z$175</f>
        <v>#DIV/0!</v>
      </c>
      <c r="U112" s="13" t="e">
        <f t="shared" si="3"/>
        <v>#DIV/0!</v>
      </c>
    </row>
    <row r="113" spans="1:21">
      <c r="A113" s="1034"/>
      <c r="B113" s="927"/>
      <c r="C113" s="929"/>
      <c r="D113" s="1017"/>
      <c r="E113" s="1025"/>
      <c r="F113" s="890" t="s">
        <v>130</v>
      </c>
      <c r="G113" s="151" t="s">
        <v>63</v>
      </c>
      <c r="H113" s="152">
        <v>1</v>
      </c>
      <c r="I113" s="38">
        <v>1</v>
      </c>
      <c r="J113" s="41">
        <v>0</v>
      </c>
      <c r="K113" s="39">
        <v>0</v>
      </c>
      <c r="L113" s="39">
        <v>0.9</v>
      </c>
      <c r="M113" s="19">
        <v>0.9</v>
      </c>
      <c r="N113" s="39">
        <v>0.9</v>
      </c>
      <c r="O113" s="39">
        <v>0.9</v>
      </c>
      <c r="P113" s="39">
        <v>0</v>
      </c>
      <c r="Q113" s="39">
        <v>0</v>
      </c>
      <c r="R113" s="39">
        <v>0</v>
      </c>
      <c r="S113" s="39">
        <v>0</v>
      </c>
      <c r="T113" s="40">
        <v>0</v>
      </c>
      <c r="U113" s="13">
        <f t="shared" si="3"/>
        <v>0.3833333333333333</v>
      </c>
    </row>
    <row r="114" spans="1:21" ht="31.5">
      <c r="A114" s="1034"/>
      <c r="B114" s="927"/>
      <c r="C114" s="929"/>
      <c r="D114" s="1017"/>
      <c r="E114" s="1025"/>
      <c r="F114" s="891"/>
      <c r="G114" s="826" t="s">
        <v>81</v>
      </c>
      <c r="H114" s="152">
        <v>1</v>
      </c>
      <c r="I114" s="17">
        <v>0</v>
      </c>
      <c r="J114" s="18">
        <v>0</v>
      </c>
      <c r="K114" s="19">
        <v>0</v>
      </c>
      <c r="L114" s="19">
        <v>0</v>
      </c>
      <c r="M114" s="19">
        <v>0</v>
      </c>
      <c r="N114" s="19">
        <v>1</v>
      </c>
      <c r="O114" s="19">
        <v>0</v>
      </c>
      <c r="P114" s="19">
        <v>0</v>
      </c>
      <c r="Q114" s="19">
        <v>0</v>
      </c>
      <c r="R114" s="19">
        <v>0</v>
      </c>
      <c r="S114" s="19">
        <v>0</v>
      </c>
      <c r="T114" s="20">
        <v>0</v>
      </c>
      <c r="U114" s="13">
        <f t="shared" si="3"/>
        <v>8.3333333333333329E-2</v>
      </c>
    </row>
    <row r="115" spans="1:21" ht="31.5">
      <c r="A115" s="1034"/>
      <c r="B115" s="927"/>
      <c r="C115" s="929"/>
      <c r="D115" s="1017"/>
      <c r="E115" s="1025"/>
      <c r="F115" s="891"/>
      <c r="G115" s="151" t="s">
        <v>106</v>
      </c>
      <c r="H115" s="152">
        <v>1</v>
      </c>
      <c r="I115" s="17">
        <f>'DATOS HOSP '!$D$177</f>
        <v>1</v>
      </c>
      <c r="J115" s="18">
        <f>'DATOS HOSP '!$F$177</f>
        <v>1</v>
      </c>
      <c r="K115" s="19">
        <f>'DATOS HOSP '!$H$177</f>
        <v>1</v>
      </c>
      <c r="L115" s="19">
        <v>1</v>
      </c>
      <c r="M115" s="19">
        <v>0.21</v>
      </c>
      <c r="N115" s="19">
        <v>0.5</v>
      </c>
      <c r="O115" s="19">
        <v>1</v>
      </c>
      <c r="P115" s="19" t="e">
        <f>'DATOS HOSP '!$R$177</f>
        <v>#DIV/0!</v>
      </c>
      <c r="Q115" s="19" t="e">
        <f>'DATOS HOSP '!$T$177</f>
        <v>#DIV/0!</v>
      </c>
      <c r="R115" s="19" t="e">
        <f>'DATOS HOSP '!$V$177</f>
        <v>#DIV/0!</v>
      </c>
      <c r="S115" s="19" t="e">
        <f>'DATOS HOSP '!$X$177</f>
        <v>#DIV/0!</v>
      </c>
      <c r="T115" s="20" t="e">
        <f>'DATOS HOSP '!$Z$177</f>
        <v>#DIV/0!</v>
      </c>
      <c r="U115" s="13" t="e">
        <f t="shared" si="3"/>
        <v>#DIV/0!</v>
      </c>
    </row>
    <row r="116" spans="1:21">
      <c r="A116" s="1034"/>
      <c r="B116" s="927"/>
      <c r="C116" s="929"/>
      <c r="D116" s="1017"/>
      <c r="E116" s="1025"/>
      <c r="F116" s="892"/>
      <c r="G116" s="151" t="s">
        <v>82</v>
      </c>
      <c r="H116" s="152">
        <v>1</v>
      </c>
      <c r="I116" s="17">
        <f>'INDICADORES DE  RIESGO'!$D$41</f>
        <v>1</v>
      </c>
      <c r="J116" s="18">
        <f>'INDICADORES DE  RIESGO'!$F$41</f>
        <v>1</v>
      </c>
      <c r="K116" s="19">
        <f>'INDICADORES DE  RIESGO'!$H$41</f>
        <v>1</v>
      </c>
      <c r="L116" s="19">
        <v>0.85</v>
      </c>
      <c r="M116" s="19">
        <v>0.73</v>
      </c>
      <c r="N116" s="19">
        <v>0.92</v>
      </c>
      <c r="O116" s="19">
        <v>0.81</v>
      </c>
      <c r="P116" s="19">
        <f>'INDICADORES DE  RIESGO'!$R$41</f>
        <v>0</v>
      </c>
      <c r="Q116" s="19">
        <f>'INDICADORES DE  RIESGO'!$T$41</f>
        <v>0</v>
      </c>
      <c r="R116" s="19">
        <f>'INDICADORES DE  RIESGO'!$V$41</f>
        <v>0</v>
      </c>
      <c r="S116" s="19">
        <f>'INDICADORES DE  RIESGO'!$X$41</f>
        <v>0</v>
      </c>
      <c r="T116" s="20">
        <f>'INDICADORES DE  RIESGO'!$Z$41</f>
        <v>0</v>
      </c>
      <c r="U116" s="13">
        <f t="shared" si="3"/>
        <v>0.52583333333333337</v>
      </c>
    </row>
    <row r="117" spans="1:21">
      <c r="A117" s="1034"/>
      <c r="B117" s="927"/>
      <c r="C117" s="929"/>
      <c r="D117" s="1017"/>
      <c r="E117" s="1025"/>
      <c r="F117" s="153" t="s">
        <v>33</v>
      </c>
      <c r="G117" s="151" t="s">
        <v>34</v>
      </c>
      <c r="H117" s="152">
        <v>1</v>
      </c>
      <c r="I117" s="17">
        <f>'DATOS HOSP '!$D$181</f>
        <v>0</v>
      </c>
      <c r="J117" s="18">
        <f>'DATOS HOSP '!$F$181</f>
        <v>0</v>
      </c>
      <c r="K117" s="19">
        <f>'DATOS HOSP '!$H$181</f>
        <v>0</v>
      </c>
      <c r="L117" s="19">
        <v>1</v>
      </c>
      <c r="M117" s="19">
        <v>1</v>
      </c>
      <c r="N117" s="19">
        <v>1</v>
      </c>
      <c r="O117" s="19">
        <v>1</v>
      </c>
      <c r="P117" s="19">
        <f>'DATOS HOSP '!$R$181</f>
        <v>0</v>
      </c>
      <c r="Q117" s="19">
        <f>'DATOS HOSP '!$T$181</f>
        <v>0</v>
      </c>
      <c r="R117" s="19">
        <f>'DATOS HOSP '!$V$181</f>
        <v>0</v>
      </c>
      <c r="S117" s="19">
        <f>'DATOS HOSP '!$X$181</f>
        <v>0</v>
      </c>
      <c r="T117" s="20">
        <f>'DATOS HOSP '!$Z$181</f>
        <v>0</v>
      </c>
      <c r="U117" s="13">
        <f t="shared" si="3"/>
        <v>0.33333333333333331</v>
      </c>
    </row>
    <row r="118" spans="1:21">
      <c r="A118" s="1034"/>
      <c r="B118" s="927"/>
      <c r="C118" s="929"/>
      <c r="D118" s="1017"/>
      <c r="E118" s="1025"/>
      <c r="F118" s="153" t="s">
        <v>35</v>
      </c>
      <c r="G118" s="151" t="s">
        <v>36</v>
      </c>
      <c r="H118" s="152">
        <v>1</v>
      </c>
      <c r="I118" s="17" t="e">
        <f>'DATOS HOSP '!$D$182</f>
        <v>#DIV/0!</v>
      </c>
      <c r="J118" s="18" t="e">
        <f>'DATOS HOSP '!$F$182</f>
        <v>#DIV/0!</v>
      </c>
      <c r="K118" s="19">
        <f>'DATOS HOSP '!$H$182</f>
        <v>1</v>
      </c>
      <c r="L118" s="19">
        <v>0.75</v>
      </c>
      <c r="M118" s="19">
        <v>0.75</v>
      </c>
      <c r="N118" s="19">
        <v>0.5</v>
      </c>
      <c r="O118" s="19">
        <v>0</v>
      </c>
      <c r="P118" s="19" t="e">
        <f>'DATOS HOSP '!$R$182</f>
        <v>#DIV/0!</v>
      </c>
      <c r="Q118" s="19" t="e">
        <f>'DATOS HOSP '!$T$182</f>
        <v>#DIV/0!</v>
      </c>
      <c r="R118" s="19" t="e">
        <f>'DATOS HOSP '!$V$182</f>
        <v>#DIV/0!</v>
      </c>
      <c r="S118" s="19" t="e">
        <f>'DATOS HOSP '!$X$182</f>
        <v>#DIV/0!</v>
      </c>
      <c r="T118" s="20" t="e">
        <f>'DATOS HOSP '!$Z$182</f>
        <v>#DIV/0!</v>
      </c>
      <c r="U118" s="13" t="e">
        <f t="shared" si="3"/>
        <v>#DIV/0!</v>
      </c>
    </row>
    <row r="119" spans="1:21" ht="16.5" thickBot="1">
      <c r="A119" s="1034"/>
      <c r="B119" s="927"/>
      <c r="C119" s="929"/>
      <c r="D119" s="1017"/>
      <c r="E119" s="1026"/>
      <c r="F119" s="154" t="s">
        <v>37</v>
      </c>
      <c r="G119" s="155" t="s">
        <v>38</v>
      </c>
      <c r="H119" s="156">
        <v>1</v>
      </c>
      <c r="I119" s="25">
        <v>1</v>
      </c>
      <c r="J119" s="26">
        <v>0</v>
      </c>
      <c r="K119" s="27">
        <v>0</v>
      </c>
      <c r="L119" s="27">
        <v>1</v>
      </c>
      <c r="M119" s="27">
        <v>1</v>
      </c>
      <c r="N119" s="19">
        <v>1</v>
      </c>
      <c r="O119" s="27">
        <v>1</v>
      </c>
      <c r="P119" s="27">
        <v>0</v>
      </c>
      <c r="Q119" s="27">
        <v>0</v>
      </c>
      <c r="R119" s="27">
        <v>0</v>
      </c>
      <c r="S119" s="27">
        <v>0</v>
      </c>
      <c r="T119" s="28">
        <v>0</v>
      </c>
      <c r="U119" s="13">
        <f t="shared" si="3"/>
        <v>0.41666666666666669</v>
      </c>
    </row>
    <row r="120" spans="1:21" ht="31.5">
      <c r="A120" s="1034"/>
      <c r="B120" s="927"/>
      <c r="C120" s="929"/>
      <c r="D120" s="1017"/>
      <c r="E120" s="965" t="s">
        <v>134</v>
      </c>
      <c r="F120" s="157" t="s">
        <v>135</v>
      </c>
      <c r="G120" s="158" t="s">
        <v>112</v>
      </c>
      <c r="H120" s="159">
        <v>1</v>
      </c>
      <c r="I120" s="80">
        <f>'DATOS HOSP '!$D$184</f>
        <v>1</v>
      </c>
      <c r="J120" s="41" t="e">
        <f>'DATOS HOSP '!$F$184</f>
        <v>#DIV/0!</v>
      </c>
      <c r="K120" s="11">
        <f>'DATOS HOSP '!$H$184</f>
        <v>1</v>
      </c>
      <c r="L120" s="11">
        <v>1</v>
      </c>
      <c r="M120" s="29">
        <v>1</v>
      </c>
      <c r="N120" s="29">
        <v>1</v>
      </c>
      <c r="O120" s="29">
        <v>1</v>
      </c>
      <c r="P120" s="29" t="e">
        <f>'DATOS HOSP '!$R$184</f>
        <v>#DIV/0!</v>
      </c>
      <c r="Q120" s="29" t="e">
        <f>'DATOS HOSP '!$T$184</f>
        <v>#DIV/0!</v>
      </c>
      <c r="R120" s="29" t="e">
        <f>'DATOS HOSP '!$V$184</f>
        <v>#DIV/0!</v>
      </c>
      <c r="S120" s="29" t="e">
        <f>'DATOS HOSP '!$X$184</f>
        <v>#DIV/0!</v>
      </c>
      <c r="T120" s="30" t="e">
        <f>'DATOS HOSP '!$Z$184</f>
        <v>#DIV/0!</v>
      </c>
      <c r="U120" s="13" t="e">
        <f t="shared" si="3"/>
        <v>#DIV/0!</v>
      </c>
    </row>
    <row r="121" spans="1:21">
      <c r="A121" s="1034"/>
      <c r="B121" s="927"/>
      <c r="C121" s="929"/>
      <c r="D121" s="1017"/>
      <c r="E121" s="966"/>
      <c r="F121" s="160" t="s">
        <v>117</v>
      </c>
      <c r="G121" s="161" t="s">
        <v>62</v>
      </c>
      <c r="H121" s="162">
        <v>1</v>
      </c>
      <c r="I121" s="38">
        <f>'DATOS HOSP '!$D$186</f>
        <v>0.89473684210526316</v>
      </c>
      <c r="J121" s="41">
        <f>'DATOS HOSP '!$F$186</f>
        <v>0.91304347826086951</v>
      </c>
      <c r="K121" s="39">
        <f>'DATOS HOSP '!$H$186</f>
        <v>1</v>
      </c>
      <c r="L121" s="824">
        <v>0.9</v>
      </c>
      <c r="M121" s="19">
        <v>0.9</v>
      </c>
      <c r="N121" s="39">
        <v>0.9</v>
      </c>
      <c r="O121" s="39">
        <v>0.9</v>
      </c>
      <c r="P121" s="39" t="e">
        <f>'DATOS HOSP '!$R$186</f>
        <v>#DIV/0!</v>
      </c>
      <c r="Q121" s="39" t="e">
        <f>'DATOS HOSP '!$T$186</f>
        <v>#DIV/0!</v>
      </c>
      <c r="R121" s="39" t="e">
        <f>'DATOS HOSP '!$V$186</f>
        <v>#DIV/0!</v>
      </c>
      <c r="S121" s="39" t="e">
        <f>'DATOS HOSP '!$X$186</f>
        <v>#DIV/0!</v>
      </c>
      <c r="T121" s="40" t="e">
        <f>'DATOS HOSP '!$Z$186</f>
        <v>#DIV/0!</v>
      </c>
      <c r="U121" s="13" t="e">
        <f t="shared" si="3"/>
        <v>#DIV/0!</v>
      </c>
    </row>
    <row r="122" spans="1:21">
      <c r="A122" s="1034"/>
      <c r="B122" s="927"/>
      <c r="C122" s="929"/>
      <c r="D122" s="1017"/>
      <c r="E122" s="966"/>
      <c r="F122" s="968" t="s">
        <v>130</v>
      </c>
      <c r="G122" s="161" t="s">
        <v>63</v>
      </c>
      <c r="H122" s="162">
        <v>1</v>
      </c>
      <c r="I122" s="38">
        <v>0</v>
      </c>
      <c r="J122" s="41">
        <v>0</v>
      </c>
      <c r="K122" s="39">
        <v>0</v>
      </c>
      <c r="L122" s="39">
        <v>0.9</v>
      </c>
      <c r="M122" s="19">
        <v>0.9</v>
      </c>
      <c r="N122" s="39">
        <v>0.9</v>
      </c>
      <c r="O122" s="39">
        <v>0.9</v>
      </c>
      <c r="P122" s="39">
        <v>0</v>
      </c>
      <c r="Q122" s="39">
        <v>0</v>
      </c>
      <c r="R122" s="39">
        <v>0</v>
      </c>
      <c r="S122" s="39">
        <v>0</v>
      </c>
      <c r="T122" s="40">
        <v>0</v>
      </c>
      <c r="U122" s="13">
        <f t="shared" si="3"/>
        <v>0.3</v>
      </c>
    </row>
    <row r="123" spans="1:21" ht="31.5">
      <c r="A123" s="1034"/>
      <c r="B123" s="927"/>
      <c r="C123" s="929"/>
      <c r="D123" s="1017"/>
      <c r="E123" s="966"/>
      <c r="F123" s="969"/>
      <c r="G123" s="161" t="s">
        <v>81</v>
      </c>
      <c r="H123" s="162">
        <v>1</v>
      </c>
      <c r="I123" s="17">
        <v>0</v>
      </c>
      <c r="J123" s="18">
        <v>0</v>
      </c>
      <c r="K123" s="19">
        <v>0</v>
      </c>
      <c r="L123" s="19">
        <v>1</v>
      </c>
      <c r="M123" s="19">
        <v>1</v>
      </c>
      <c r="N123" s="19">
        <v>1</v>
      </c>
      <c r="O123" s="19">
        <v>0</v>
      </c>
      <c r="P123" s="19">
        <v>0</v>
      </c>
      <c r="Q123" s="19">
        <v>0</v>
      </c>
      <c r="R123" s="19">
        <v>0</v>
      </c>
      <c r="S123" s="19">
        <v>0</v>
      </c>
      <c r="T123" s="20">
        <v>0</v>
      </c>
      <c r="U123" s="13">
        <f t="shared" si="3"/>
        <v>0.25</v>
      </c>
    </row>
    <row r="124" spans="1:21" ht="31.5">
      <c r="A124" s="1034"/>
      <c r="B124" s="927"/>
      <c r="C124" s="929"/>
      <c r="D124" s="1017"/>
      <c r="E124" s="966"/>
      <c r="F124" s="969"/>
      <c r="G124" s="161" t="s">
        <v>136</v>
      </c>
      <c r="H124" s="162">
        <v>1</v>
      </c>
      <c r="I124" s="17">
        <f>'DATOS HOSP '!$D$188</f>
        <v>1</v>
      </c>
      <c r="J124" s="18">
        <f>'DATOS HOSP '!$F$188</f>
        <v>1</v>
      </c>
      <c r="K124" s="19">
        <f>'DATOS HOSP '!$H$188</f>
        <v>1</v>
      </c>
      <c r="L124" s="19">
        <v>1</v>
      </c>
      <c r="M124" s="19">
        <v>0.21</v>
      </c>
      <c r="N124" s="19">
        <v>0.5</v>
      </c>
      <c r="O124" s="19">
        <v>1</v>
      </c>
      <c r="P124" s="19" t="e">
        <f>'DATOS HOSP '!$R$188</f>
        <v>#DIV/0!</v>
      </c>
      <c r="Q124" s="19" t="e">
        <f>'DATOS HOSP '!$T$188</f>
        <v>#DIV/0!</v>
      </c>
      <c r="R124" s="19" t="e">
        <f>'DATOS HOSP '!$V$188</f>
        <v>#DIV/0!</v>
      </c>
      <c r="S124" s="19" t="e">
        <f>'DATOS HOSP '!$X$188</f>
        <v>#DIV/0!</v>
      </c>
      <c r="T124" s="20" t="e">
        <f>'DATOS HOSP '!$Z$188</f>
        <v>#DIV/0!</v>
      </c>
      <c r="U124" s="13" t="e">
        <f t="shared" si="3"/>
        <v>#DIV/0!</v>
      </c>
    </row>
    <row r="125" spans="1:21">
      <c r="A125" s="1034"/>
      <c r="B125" s="927"/>
      <c r="C125" s="929"/>
      <c r="D125" s="1017"/>
      <c r="E125" s="966"/>
      <c r="F125" s="970"/>
      <c r="G125" s="161" t="s">
        <v>82</v>
      </c>
      <c r="H125" s="162">
        <v>1</v>
      </c>
      <c r="I125" s="17">
        <f>'INDICADORES DE  RIESGO'!$D$44</f>
        <v>1</v>
      </c>
      <c r="J125" s="18">
        <f>'INDICADORES DE  RIESGO'!$F$44</f>
        <v>1</v>
      </c>
      <c r="K125" s="19">
        <f>'INDICADORES DE  RIESGO'!$H$44</f>
        <v>1</v>
      </c>
      <c r="L125" s="19">
        <v>0.85</v>
      </c>
      <c r="M125" s="19">
        <v>0.73</v>
      </c>
      <c r="N125" s="19">
        <v>0.92</v>
      </c>
      <c r="O125" s="19">
        <v>0.81</v>
      </c>
      <c r="P125" s="19">
        <f>'INDICADORES DE  RIESGO'!$R$44</f>
        <v>0</v>
      </c>
      <c r="Q125" s="19">
        <f>'INDICADORES DE  RIESGO'!$T$44</f>
        <v>0</v>
      </c>
      <c r="R125" s="19">
        <f>'INDICADORES DE  RIESGO'!$V$44</f>
        <v>0</v>
      </c>
      <c r="S125" s="19">
        <f>'INDICADORES DE  RIESGO'!$X$44</f>
        <v>0</v>
      </c>
      <c r="T125" s="20">
        <f>'INDICADORES DE  RIESGO'!$Z$44</f>
        <v>0</v>
      </c>
      <c r="U125" s="13">
        <f t="shared" si="3"/>
        <v>0.52583333333333337</v>
      </c>
    </row>
    <row r="126" spans="1:21">
      <c r="A126" s="1034"/>
      <c r="B126" s="927"/>
      <c r="C126" s="929"/>
      <c r="D126" s="1017"/>
      <c r="E126" s="966"/>
      <c r="F126" s="163" t="s">
        <v>33</v>
      </c>
      <c r="G126" s="161" t="s">
        <v>34</v>
      </c>
      <c r="H126" s="162">
        <v>1</v>
      </c>
      <c r="I126" s="17">
        <f>'DATOS HOSP '!$D$192</f>
        <v>0</v>
      </c>
      <c r="J126" s="18">
        <f>'DATOS HOSP '!$F$192</f>
        <v>0</v>
      </c>
      <c r="K126" s="19">
        <f>'DATOS HOSP '!$H$192</f>
        <v>1</v>
      </c>
      <c r="L126" s="19">
        <v>0.5</v>
      </c>
      <c r="M126" s="19">
        <v>1</v>
      </c>
      <c r="N126" s="19">
        <v>1</v>
      </c>
      <c r="O126" s="19">
        <v>1</v>
      </c>
      <c r="P126" s="19">
        <f>'DATOS HOSP '!$R$192</f>
        <v>0</v>
      </c>
      <c r="Q126" s="19">
        <f>'DATOS HOSP '!$T$192</f>
        <v>0</v>
      </c>
      <c r="R126" s="19">
        <f>'DATOS HOSP '!$V$192</f>
        <v>0</v>
      </c>
      <c r="S126" s="19">
        <f>'DATOS HOSP '!$X$192</f>
        <v>0</v>
      </c>
      <c r="T126" s="20">
        <f>'DATOS HOSP '!$Z$192</f>
        <v>0</v>
      </c>
      <c r="U126" s="13">
        <f t="shared" si="3"/>
        <v>0.375</v>
      </c>
    </row>
    <row r="127" spans="1:21">
      <c r="A127" s="1034"/>
      <c r="B127" s="927"/>
      <c r="C127" s="929"/>
      <c r="D127" s="1017"/>
      <c r="E127" s="966"/>
      <c r="F127" s="163" t="s">
        <v>35</v>
      </c>
      <c r="G127" s="161" t="s">
        <v>36</v>
      </c>
      <c r="H127" s="162">
        <v>1</v>
      </c>
      <c r="I127" s="17" t="e">
        <f>'DATOS HOSP '!$D$193</f>
        <v>#DIV/0!</v>
      </c>
      <c r="J127" s="18">
        <f>'DATOS HOSP '!$F$193</f>
        <v>1</v>
      </c>
      <c r="K127" s="19">
        <f>'DATOS HOSP '!$H$193</f>
        <v>1</v>
      </c>
      <c r="L127" s="19">
        <v>1</v>
      </c>
      <c r="M127" s="19">
        <v>0.5</v>
      </c>
      <c r="N127" s="19">
        <v>0.5</v>
      </c>
      <c r="O127" s="19">
        <v>0</v>
      </c>
      <c r="P127" s="19" t="e">
        <f>'DATOS HOSP '!$R$193</f>
        <v>#DIV/0!</v>
      </c>
      <c r="Q127" s="19" t="e">
        <f>'DATOS HOSP '!$T$193</f>
        <v>#DIV/0!</v>
      </c>
      <c r="R127" s="19" t="e">
        <f>'DATOS HOSP '!$V$193</f>
        <v>#DIV/0!</v>
      </c>
      <c r="S127" s="19" t="e">
        <f>'DATOS HOSP '!$X$193</f>
        <v>#DIV/0!</v>
      </c>
      <c r="T127" s="20" t="e">
        <f>'DATOS HOSP '!$Z$193</f>
        <v>#DIV/0!</v>
      </c>
      <c r="U127" s="13" t="e">
        <f t="shared" si="3"/>
        <v>#DIV/0!</v>
      </c>
    </row>
    <row r="128" spans="1:21" ht="16.5" thickBot="1">
      <c r="A128" s="1034"/>
      <c r="B128" s="927"/>
      <c r="C128" s="929"/>
      <c r="D128" s="1017"/>
      <c r="E128" s="967"/>
      <c r="F128" s="164" t="s">
        <v>37</v>
      </c>
      <c r="G128" s="165" t="s">
        <v>38</v>
      </c>
      <c r="H128" s="166">
        <v>1</v>
      </c>
      <c r="I128" s="25">
        <v>0</v>
      </c>
      <c r="J128" s="26">
        <v>0</v>
      </c>
      <c r="K128" s="27">
        <v>0</v>
      </c>
      <c r="L128" s="27">
        <v>1</v>
      </c>
      <c r="M128" s="27">
        <v>1</v>
      </c>
      <c r="N128" s="27">
        <v>1</v>
      </c>
      <c r="O128" s="27">
        <v>1</v>
      </c>
      <c r="P128" s="27">
        <v>0</v>
      </c>
      <c r="Q128" s="27">
        <v>0</v>
      </c>
      <c r="R128" s="27">
        <v>0</v>
      </c>
      <c r="S128" s="27">
        <v>0</v>
      </c>
      <c r="T128" s="28">
        <v>0</v>
      </c>
      <c r="U128" s="13">
        <f t="shared" si="3"/>
        <v>0.33333333333333331</v>
      </c>
    </row>
    <row r="129" spans="1:21" ht="31.5">
      <c r="A129" s="1034"/>
      <c r="B129" s="927"/>
      <c r="C129" s="929"/>
      <c r="D129" s="1017"/>
      <c r="E129" s="912" t="s">
        <v>137</v>
      </c>
      <c r="F129" s="167" t="s">
        <v>138</v>
      </c>
      <c r="G129" s="168" t="s">
        <v>112</v>
      </c>
      <c r="H129" s="169">
        <v>1</v>
      </c>
      <c r="I129" s="80">
        <f>'DATOS HOSP '!$D$195</f>
        <v>1</v>
      </c>
      <c r="J129" s="67">
        <f>'DATOS HOSP '!$F$195</f>
        <v>1</v>
      </c>
      <c r="K129" s="29">
        <f>'DATOS HOSP '!$H$195</f>
        <v>1</v>
      </c>
      <c r="L129" s="29">
        <v>1</v>
      </c>
      <c r="M129" s="29">
        <v>1</v>
      </c>
      <c r="N129" s="29">
        <v>1</v>
      </c>
      <c r="O129" s="29">
        <v>1</v>
      </c>
      <c r="P129" s="29" t="e">
        <f>'DATOS HOSP '!$R$195</f>
        <v>#DIV/0!</v>
      </c>
      <c r="Q129" s="29" t="e">
        <f>'DATOS HOSP '!$T$195</f>
        <v>#DIV/0!</v>
      </c>
      <c r="R129" s="29" t="e">
        <f>'DATOS HOSP '!$V$195</f>
        <v>#DIV/0!</v>
      </c>
      <c r="S129" s="29" t="e">
        <f>'DATOS HOSP '!$X$195</f>
        <v>#DIV/0!</v>
      </c>
      <c r="T129" s="30" t="e">
        <f>'DATOS HOSP '!$Z$195</f>
        <v>#DIV/0!</v>
      </c>
      <c r="U129" s="13" t="e">
        <f t="shared" si="3"/>
        <v>#DIV/0!</v>
      </c>
    </row>
    <row r="130" spans="1:21" ht="31.5">
      <c r="A130" s="1034"/>
      <c r="B130" s="927"/>
      <c r="C130" s="929"/>
      <c r="D130" s="1017"/>
      <c r="E130" s="913"/>
      <c r="F130" s="170" t="s">
        <v>139</v>
      </c>
      <c r="G130" s="171" t="s">
        <v>62</v>
      </c>
      <c r="H130" s="172">
        <v>1</v>
      </c>
      <c r="I130" s="38" t="e">
        <f>'DATOS HOSP '!$D$197</f>
        <v>#DIV/0!</v>
      </c>
      <c r="J130" s="41">
        <f>'DATOS HOSP '!$F$197</f>
        <v>0.66666666666666663</v>
      </c>
      <c r="K130" s="39">
        <f>'DATOS HOSP '!$H$197</f>
        <v>0.84615384615384615</v>
      </c>
      <c r="L130" s="39">
        <v>0</v>
      </c>
      <c r="M130" s="39">
        <v>0</v>
      </c>
      <c r="N130" s="824">
        <v>1</v>
      </c>
      <c r="O130" s="19">
        <v>1</v>
      </c>
      <c r="P130" s="19" t="e">
        <f>'DATOS HOSP '!$R$197</f>
        <v>#DIV/0!</v>
      </c>
      <c r="Q130" s="39" t="e">
        <f>'DATOS HOSP '!$T$197</f>
        <v>#DIV/0!</v>
      </c>
      <c r="R130" s="39" t="e">
        <f>'DATOS HOSP '!$V$197</f>
        <v>#DIV/0!</v>
      </c>
      <c r="S130" s="39" t="e">
        <f>'DATOS HOSP '!$X$197</f>
        <v>#DIV/0!</v>
      </c>
      <c r="T130" s="40" t="e">
        <f>'DATOS HOSP '!$Z$197</f>
        <v>#DIV/0!</v>
      </c>
      <c r="U130" s="13" t="e">
        <f t="shared" si="3"/>
        <v>#DIV/0!</v>
      </c>
    </row>
    <row r="131" spans="1:21">
      <c r="A131" s="1034"/>
      <c r="B131" s="927"/>
      <c r="C131" s="929"/>
      <c r="D131" s="1017"/>
      <c r="E131" s="913"/>
      <c r="F131" s="915" t="s">
        <v>140</v>
      </c>
      <c r="G131" s="173" t="s">
        <v>141</v>
      </c>
      <c r="H131" s="172">
        <v>1</v>
      </c>
      <c r="I131" s="38">
        <v>0</v>
      </c>
      <c r="J131" s="41">
        <v>0</v>
      </c>
      <c r="K131" s="39">
        <v>0</v>
      </c>
      <c r="L131" s="39">
        <v>0</v>
      </c>
      <c r="M131" s="39">
        <v>0</v>
      </c>
      <c r="N131" s="39">
        <v>1</v>
      </c>
      <c r="O131" s="39">
        <v>1</v>
      </c>
      <c r="P131" s="39">
        <v>0</v>
      </c>
      <c r="Q131" s="19">
        <v>0</v>
      </c>
      <c r="R131" s="39">
        <v>0</v>
      </c>
      <c r="S131" s="39">
        <v>0</v>
      </c>
      <c r="T131" s="40">
        <v>0</v>
      </c>
      <c r="U131" s="13">
        <f t="shared" si="3"/>
        <v>0.16666666666666666</v>
      </c>
    </row>
    <row r="132" spans="1:21" ht="31.5">
      <c r="A132" s="1034"/>
      <c r="B132" s="927"/>
      <c r="C132" s="929"/>
      <c r="D132" s="1017"/>
      <c r="E132" s="913"/>
      <c r="F132" s="916"/>
      <c r="G132" s="173" t="s">
        <v>142</v>
      </c>
      <c r="H132" s="172">
        <v>0</v>
      </c>
      <c r="I132" s="17">
        <f>'INDICADORES DE  RIESGO'!$D$83</f>
        <v>0.70833333333333337</v>
      </c>
      <c r="J132" s="18">
        <f>'INDICADORES DE  RIESGO'!$F$83</f>
        <v>0.70833333333333337</v>
      </c>
      <c r="K132" s="19">
        <f>'INDICADORES DE  RIESGO'!$H$83</f>
        <v>0.79166666666666674</v>
      </c>
      <c r="L132" s="19">
        <v>1</v>
      </c>
      <c r="M132" s="19">
        <f>'INDICADORES DE  RIESGO'!$L$83</f>
        <v>0.73076923076923073</v>
      </c>
      <c r="N132" s="19">
        <v>1</v>
      </c>
      <c r="O132" s="19">
        <v>1</v>
      </c>
      <c r="P132" s="19" t="e">
        <f>'INDICADORES DE  RIESGO'!$R$83</f>
        <v>#DIV/0!</v>
      </c>
      <c r="Q132" s="19" t="e">
        <f>'INDICADORES DE  RIESGO'!$T$83</f>
        <v>#DIV/0!</v>
      </c>
      <c r="R132" s="19" t="e">
        <f>'INDICADORES DE  RIESGO'!$V$83</f>
        <v>#DIV/0!</v>
      </c>
      <c r="S132" s="19" t="e">
        <f>'INDICADORES DE  RIESGO'!$X$83</f>
        <v>#DIV/0!</v>
      </c>
      <c r="T132" s="20" t="e">
        <f>'INDICADORES DE  RIESGO'!$Z$83</f>
        <v>#DIV/0!</v>
      </c>
      <c r="U132" s="13" t="e">
        <f t="shared" si="3"/>
        <v>#DIV/0!</v>
      </c>
    </row>
    <row r="133" spans="1:21" ht="31.5">
      <c r="A133" s="1034"/>
      <c r="B133" s="927"/>
      <c r="C133" s="929"/>
      <c r="D133" s="1017"/>
      <c r="E133" s="913"/>
      <c r="F133" s="917"/>
      <c r="G133" s="173" t="s">
        <v>143</v>
      </c>
      <c r="H133" s="172">
        <v>1</v>
      </c>
      <c r="I133" s="17">
        <v>1</v>
      </c>
      <c r="J133" s="18">
        <v>0</v>
      </c>
      <c r="K133" s="19">
        <v>0</v>
      </c>
      <c r="L133" s="19">
        <v>0.85</v>
      </c>
      <c r="M133" s="19">
        <v>0</v>
      </c>
      <c r="N133" s="19">
        <v>0.92</v>
      </c>
      <c r="O133" s="19">
        <v>0.81</v>
      </c>
      <c r="P133" s="19">
        <v>0</v>
      </c>
      <c r="Q133" s="19">
        <v>0</v>
      </c>
      <c r="R133" s="19">
        <v>0</v>
      </c>
      <c r="S133" s="19">
        <v>0</v>
      </c>
      <c r="T133" s="20">
        <v>0</v>
      </c>
      <c r="U133" s="13">
        <f t="shared" si="3"/>
        <v>0.29833333333333334</v>
      </c>
    </row>
    <row r="134" spans="1:21">
      <c r="A134" s="1034"/>
      <c r="B134" s="927"/>
      <c r="C134" s="929"/>
      <c r="D134" s="1017"/>
      <c r="E134" s="913"/>
      <c r="F134" s="170" t="s">
        <v>33</v>
      </c>
      <c r="G134" s="173" t="s">
        <v>34</v>
      </c>
      <c r="H134" s="172">
        <v>1</v>
      </c>
      <c r="I134" s="17">
        <f>'DATOS HOSP '!$D$201</f>
        <v>0</v>
      </c>
      <c r="J134" s="18">
        <f>'DATOS HOSP '!$F$201</f>
        <v>0</v>
      </c>
      <c r="K134" s="19">
        <f>'DATOS HOSP '!$H$201</f>
        <v>0</v>
      </c>
      <c r="L134" s="19">
        <v>1</v>
      </c>
      <c r="M134" s="19">
        <v>1</v>
      </c>
      <c r="N134" s="19">
        <v>1</v>
      </c>
      <c r="O134" s="19">
        <v>1</v>
      </c>
      <c r="P134" s="19">
        <f>'DATOS HOSP '!$R$201</f>
        <v>0</v>
      </c>
      <c r="Q134" s="19">
        <f>'DATOS HOSP '!$T$201</f>
        <v>0</v>
      </c>
      <c r="R134" s="19">
        <f>'DATOS HOSP '!$V$201</f>
        <v>0</v>
      </c>
      <c r="S134" s="19">
        <f>'DATOS HOSP '!$X$201</f>
        <v>0</v>
      </c>
      <c r="T134" s="20">
        <f>'DATOS HOSP '!$Z$201</f>
        <v>0</v>
      </c>
      <c r="U134" s="13">
        <f t="shared" si="3"/>
        <v>0.33333333333333331</v>
      </c>
    </row>
    <row r="135" spans="1:21">
      <c r="A135" s="1034"/>
      <c r="B135" s="927"/>
      <c r="C135" s="929"/>
      <c r="D135" s="1017"/>
      <c r="E135" s="913"/>
      <c r="F135" s="170" t="s">
        <v>35</v>
      </c>
      <c r="G135" s="173" t="s">
        <v>36</v>
      </c>
      <c r="H135" s="172">
        <v>1</v>
      </c>
      <c r="I135" s="17">
        <f>'DATOS HOSP '!$D$202</f>
        <v>1</v>
      </c>
      <c r="J135" s="18" t="e">
        <f>'DATOS HOSP '!$F$202</f>
        <v>#DIV/0!</v>
      </c>
      <c r="K135" s="19">
        <f>'DATOS HOSP '!$H$202</f>
        <v>1</v>
      </c>
      <c r="L135" s="19">
        <v>0.85</v>
      </c>
      <c r="M135" s="19">
        <v>0.85</v>
      </c>
      <c r="N135" s="19">
        <v>1</v>
      </c>
      <c r="O135" s="19">
        <v>1</v>
      </c>
      <c r="P135" s="19" t="e">
        <f>'DATOS HOSP '!$R$202</f>
        <v>#DIV/0!</v>
      </c>
      <c r="Q135" s="19" t="e">
        <f>'DATOS HOSP '!$T$202</f>
        <v>#DIV/0!</v>
      </c>
      <c r="R135" s="19" t="e">
        <f>'DATOS HOSP '!$V$202</f>
        <v>#DIV/0!</v>
      </c>
      <c r="S135" s="19" t="e">
        <f>'DATOS HOSP '!$X$202</f>
        <v>#DIV/0!</v>
      </c>
      <c r="T135" s="20" t="e">
        <f>'DATOS HOSP '!$Z$202</f>
        <v>#DIV/0!</v>
      </c>
      <c r="U135" s="13" t="e">
        <f t="shared" si="3"/>
        <v>#DIV/0!</v>
      </c>
    </row>
    <row r="136" spans="1:21" ht="16.5" thickBot="1">
      <c r="A136" s="1034"/>
      <c r="B136" s="927"/>
      <c r="C136" s="929"/>
      <c r="D136" s="1017"/>
      <c r="E136" s="914"/>
      <c r="F136" s="174" t="s">
        <v>37</v>
      </c>
      <c r="G136" s="175" t="s">
        <v>38</v>
      </c>
      <c r="H136" s="176">
        <v>1</v>
      </c>
      <c r="I136" s="25">
        <v>1</v>
      </c>
      <c r="J136" s="26">
        <v>0</v>
      </c>
      <c r="K136" s="27">
        <v>0</v>
      </c>
      <c r="L136" s="27">
        <v>1</v>
      </c>
      <c r="M136" s="27">
        <v>1</v>
      </c>
      <c r="N136" s="27">
        <v>1</v>
      </c>
      <c r="O136" s="27">
        <v>1</v>
      </c>
      <c r="P136" s="27">
        <v>0</v>
      </c>
      <c r="Q136" s="27">
        <v>0</v>
      </c>
      <c r="R136" s="27">
        <v>0</v>
      </c>
      <c r="S136" s="27">
        <v>0</v>
      </c>
      <c r="T136" s="28">
        <v>0</v>
      </c>
      <c r="U136" s="13">
        <f t="shared" si="3"/>
        <v>0.41666666666666669</v>
      </c>
    </row>
    <row r="137" spans="1:21" ht="31.5">
      <c r="A137" s="1034"/>
      <c r="B137" s="927"/>
      <c r="C137" s="929"/>
      <c r="D137" s="1017"/>
      <c r="E137" s="918" t="s">
        <v>144</v>
      </c>
      <c r="F137" s="177" t="s">
        <v>145</v>
      </c>
      <c r="G137" s="178" t="s">
        <v>112</v>
      </c>
      <c r="H137" s="179">
        <v>1</v>
      </c>
      <c r="I137" s="37">
        <f>'DATOS HOSP '!$D$204</f>
        <v>1</v>
      </c>
      <c r="J137" s="41">
        <f>'DATOS HOSP '!$F$204</f>
        <v>1</v>
      </c>
      <c r="K137" s="34">
        <v>1</v>
      </c>
      <c r="L137" s="34">
        <v>1</v>
      </c>
      <c r="M137" s="35">
        <v>1</v>
      </c>
      <c r="N137" s="35">
        <v>1</v>
      </c>
      <c r="O137" s="35">
        <v>1</v>
      </c>
      <c r="P137" s="35">
        <f>'DATOS HOSP '!$R$204</f>
        <v>0</v>
      </c>
      <c r="Q137" s="35">
        <f>'DATOS HOSP '!$T$204</f>
        <v>0</v>
      </c>
      <c r="R137" s="35">
        <f>'DATOS HOSP '!$V$204</f>
        <v>0</v>
      </c>
      <c r="S137" s="35">
        <f>'DATOS HOSP '!$X$204</f>
        <v>0</v>
      </c>
      <c r="T137" s="35">
        <f>'DATOS HOSP '!$Z$204</f>
        <v>0</v>
      </c>
      <c r="U137" s="180">
        <f t="shared" si="3"/>
        <v>0.58333333333333337</v>
      </c>
    </row>
    <row r="138" spans="1:21" ht="47.25">
      <c r="A138" s="1034"/>
      <c r="B138" s="927"/>
      <c r="C138" s="929"/>
      <c r="D138" s="1017"/>
      <c r="E138" s="919"/>
      <c r="F138" s="181" t="s">
        <v>146</v>
      </c>
      <c r="G138" s="178" t="s">
        <v>62</v>
      </c>
      <c r="H138" s="182">
        <v>1</v>
      </c>
      <c r="I138" s="38">
        <f>'DATOS HOSP '!$D$206</f>
        <v>0.89473684210526316</v>
      </c>
      <c r="J138" s="41">
        <f>'DATOS HOSP '!$F$206</f>
        <v>0.91304347826086951</v>
      </c>
      <c r="K138" s="39">
        <f>'DATOS HOSP '!$H$206</f>
        <v>0.91304347826086951</v>
      </c>
      <c r="L138" s="820">
        <v>0.9</v>
      </c>
      <c r="M138" s="39">
        <v>0.9</v>
      </c>
      <c r="N138" s="39">
        <v>0.9</v>
      </c>
      <c r="O138" s="19">
        <v>0.9</v>
      </c>
      <c r="P138" s="39" t="e">
        <f>'DATOS HOSP '!$R$206</f>
        <v>#DIV/0!</v>
      </c>
      <c r="Q138" s="39" t="e">
        <f>'DATOS HOSP '!$T$206</f>
        <v>#DIV/0!</v>
      </c>
      <c r="R138" s="39" t="e">
        <f>'DATOS HOSP '!$V$206</f>
        <v>#DIV/0!</v>
      </c>
      <c r="S138" s="39" t="e">
        <f>'DATOS HOSP '!$X$206</f>
        <v>#DIV/0!</v>
      </c>
      <c r="T138" s="39" t="e">
        <f>'DATOS HOSP '!$Z$206</f>
        <v>#DIV/0!</v>
      </c>
      <c r="U138" s="180" t="e">
        <f t="shared" si="3"/>
        <v>#DIV/0!</v>
      </c>
    </row>
    <row r="139" spans="1:21">
      <c r="A139" s="1034"/>
      <c r="B139" s="927"/>
      <c r="C139" s="929"/>
      <c r="D139" s="1017"/>
      <c r="E139" s="919"/>
      <c r="F139" s="921" t="s">
        <v>79</v>
      </c>
      <c r="G139" s="178" t="s">
        <v>63</v>
      </c>
      <c r="H139" s="182">
        <v>1</v>
      </c>
      <c r="I139" s="38">
        <v>1</v>
      </c>
      <c r="J139" s="41">
        <v>0</v>
      </c>
      <c r="K139" s="39">
        <v>0</v>
      </c>
      <c r="L139" s="39">
        <v>0.9</v>
      </c>
      <c r="M139" s="19">
        <v>0.9</v>
      </c>
      <c r="N139" s="39">
        <v>0.9</v>
      </c>
      <c r="O139" s="39">
        <v>0.9</v>
      </c>
      <c r="P139" s="19">
        <v>0</v>
      </c>
      <c r="Q139" s="39">
        <v>0</v>
      </c>
      <c r="R139" s="39">
        <v>0</v>
      </c>
      <c r="S139" s="39">
        <v>0</v>
      </c>
      <c r="T139" s="39">
        <v>0</v>
      </c>
      <c r="U139" s="180">
        <f t="shared" si="3"/>
        <v>0.3833333333333333</v>
      </c>
    </row>
    <row r="140" spans="1:21" ht="31.5">
      <c r="A140" s="1034"/>
      <c r="B140" s="927"/>
      <c r="C140" s="929"/>
      <c r="D140" s="1017"/>
      <c r="E140" s="919"/>
      <c r="F140" s="922"/>
      <c r="G140" s="178" t="s">
        <v>147</v>
      </c>
      <c r="H140" s="183">
        <v>8.0000000000000002E-3</v>
      </c>
      <c r="I140" s="17">
        <f>'INDICADORES DE  RIESGO'!$D$47</f>
        <v>1</v>
      </c>
      <c r="J140" s="18">
        <f>'INDICADORES DE  RIESGO'!$F$47</f>
        <v>1</v>
      </c>
      <c r="K140" s="19">
        <f>'INDICADORES DE  RIESGO'!$H$47</f>
        <v>1</v>
      </c>
      <c r="L140" s="19">
        <v>1</v>
      </c>
      <c r="M140" s="19">
        <v>1</v>
      </c>
      <c r="N140" s="19">
        <v>1</v>
      </c>
      <c r="O140" s="19">
        <v>1</v>
      </c>
      <c r="P140" s="19">
        <f>'INDICADORES DE  RIESGO'!$R$47</f>
        <v>0</v>
      </c>
      <c r="Q140" s="19">
        <f>'INDICADORES DE  RIESGO'!$T$47</f>
        <v>0</v>
      </c>
      <c r="R140" s="19">
        <f>'INDICADORES DE  RIESGO'!$V$47</f>
        <v>0</v>
      </c>
      <c r="S140" s="19">
        <f>'INDICADORES DE  RIESGO'!$X$47</f>
        <v>0</v>
      </c>
      <c r="T140" s="19">
        <f>'INDICADORES DE  RIESGO'!$Z$47</f>
        <v>0</v>
      </c>
      <c r="U140" s="180">
        <f t="shared" si="3"/>
        <v>0.58333333333333337</v>
      </c>
    </row>
    <row r="141" spans="1:21" ht="31.5">
      <c r="A141" s="1034"/>
      <c r="B141" s="927"/>
      <c r="C141" s="929"/>
      <c r="D141" s="1017"/>
      <c r="E141" s="919"/>
      <c r="F141" s="923"/>
      <c r="G141" s="178" t="s">
        <v>148</v>
      </c>
      <c r="H141" s="182">
        <v>1</v>
      </c>
      <c r="I141" s="17">
        <f>'DATOS HOSP '!$D$208</f>
        <v>1</v>
      </c>
      <c r="J141" s="18">
        <f>'DATOS HOSP '!$F$208</f>
        <v>1</v>
      </c>
      <c r="K141" s="19">
        <f>'DATOS HOSP '!$H$208</f>
        <v>1</v>
      </c>
      <c r="L141" s="19">
        <v>1</v>
      </c>
      <c r="M141" s="19">
        <v>1</v>
      </c>
      <c r="N141" s="19">
        <v>1</v>
      </c>
      <c r="O141" s="19">
        <v>0</v>
      </c>
      <c r="P141" s="19" t="e">
        <f>'DATOS HOSP '!$R$208</f>
        <v>#DIV/0!</v>
      </c>
      <c r="Q141" s="19" t="e">
        <f>'DATOS HOSP '!$T$208</f>
        <v>#DIV/0!</v>
      </c>
      <c r="R141" s="19" t="e">
        <f>'DATOS HOSP '!$V$208</f>
        <v>#DIV/0!</v>
      </c>
      <c r="S141" s="19" t="e">
        <f>'DATOS HOSP '!$X$208</f>
        <v>#DIV/0!</v>
      </c>
      <c r="T141" s="19" t="e">
        <f>'DATOS HOSP '!$Z$208</f>
        <v>#DIV/0!</v>
      </c>
      <c r="U141" s="180" t="e">
        <f t="shared" si="3"/>
        <v>#DIV/0!</v>
      </c>
    </row>
    <row r="142" spans="1:21">
      <c r="A142" s="1034"/>
      <c r="B142" s="927"/>
      <c r="C142" s="929"/>
      <c r="D142" s="1017"/>
      <c r="E142" s="919"/>
      <c r="F142" s="181" t="s">
        <v>33</v>
      </c>
      <c r="G142" s="184" t="s">
        <v>34</v>
      </c>
      <c r="H142" s="182">
        <v>1</v>
      </c>
      <c r="I142" s="17">
        <f>'DATOS HOSP '!$D$210</f>
        <v>0</v>
      </c>
      <c r="J142" s="18">
        <f>'DATOS HOSP '!$F$210</f>
        <v>0</v>
      </c>
      <c r="K142" s="19">
        <f>'DATOS HOSP '!$H$210</f>
        <v>0</v>
      </c>
      <c r="L142" s="19">
        <v>1</v>
      </c>
      <c r="M142" s="19">
        <v>1</v>
      </c>
      <c r="N142" s="19">
        <v>1</v>
      </c>
      <c r="O142" s="19">
        <v>1</v>
      </c>
      <c r="P142" s="19">
        <f>'DATOS HOSP '!$R$210</f>
        <v>0</v>
      </c>
      <c r="Q142" s="19">
        <f>'DATOS HOSP '!$T$210</f>
        <v>0</v>
      </c>
      <c r="R142" s="19">
        <f>'DATOS HOSP '!$V$210</f>
        <v>0</v>
      </c>
      <c r="S142" s="19">
        <f>'DATOS HOSP '!$X$210</f>
        <v>0</v>
      </c>
      <c r="T142" s="19">
        <f>'DATOS HOSP '!$Z$210</f>
        <v>0</v>
      </c>
      <c r="U142" s="180">
        <f t="shared" si="3"/>
        <v>0.33333333333333331</v>
      </c>
    </row>
    <row r="143" spans="1:21">
      <c r="A143" s="1034"/>
      <c r="B143" s="927"/>
      <c r="C143" s="929"/>
      <c r="D143" s="1017"/>
      <c r="E143" s="919"/>
      <c r="F143" s="181" t="s">
        <v>35</v>
      </c>
      <c r="G143" s="184" t="s">
        <v>36</v>
      </c>
      <c r="H143" s="182">
        <v>1</v>
      </c>
      <c r="I143" s="17" t="e">
        <f>'DATOS HOSP '!$D$211</f>
        <v>#DIV/0!</v>
      </c>
      <c r="J143" s="18">
        <f>'DATOS HOSP '!$F$211</f>
        <v>1</v>
      </c>
      <c r="K143" s="19">
        <f>'DATOS HOSP '!$H$211</f>
        <v>1</v>
      </c>
      <c r="L143" s="19">
        <v>0.5</v>
      </c>
      <c r="M143" s="19">
        <v>1</v>
      </c>
      <c r="N143" s="19">
        <v>0.8</v>
      </c>
      <c r="O143" s="19">
        <v>0.87</v>
      </c>
      <c r="P143" s="19" t="e">
        <f>'DATOS HOSP '!$R$211</f>
        <v>#DIV/0!</v>
      </c>
      <c r="Q143" s="19" t="e">
        <f>'DATOS HOSP '!$T$211</f>
        <v>#DIV/0!</v>
      </c>
      <c r="R143" s="19" t="e">
        <f>'DATOS HOSP '!$V$211</f>
        <v>#DIV/0!</v>
      </c>
      <c r="S143" s="19" t="e">
        <f>'DATOS HOSP '!$X$211</f>
        <v>#DIV/0!</v>
      </c>
      <c r="T143" s="19" t="e">
        <f>'DATOS HOSP '!$Z$211</f>
        <v>#DIV/0!</v>
      </c>
      <c r="U143" s="180" t="e">
        <f t="shared" si="3"/>
        <v>#DIV/0!</v>
      </c>
    </row>
    <row r="144" spans="1:21" ht="16.5" thickBot="1">
      <c r="A144" s="1034"/>
      <c r="B144" s="927"/>
      <c r="C144" s="929"/>
      <c r="D144" s="1017"/>
      <c r="E144" s="920"/>
      <c r="F144" s="185" t="s">
        <v>37</v>
      </c>
      <c r="G144" s="186" t="s">
        <v>38</v>
      </c>
      <c r="H144" s="187">
        <v>1</v>
      </c>
      <c r="I144" s="188">
        <v>1</v>
      </c>
      <c r="J144" s="189">
        <v>0</v>
      </c>
      <c r="K144" s="48">
        <v>0</v>
      </c>
      <c r="L144" s="48">
        <v>1</v>
      </c>
      <c r="M144" s="48">
        <v>1</v>
      </c>
      <c r="N144" s="19">
        <v>1</v>
      </c>
      <c r="O144" s="48">
        <v>1</v>
      </c>
      <c r="P144" s="48">
        <v>0</v>
      </c>
      <c r="Q144" s="48">
        <v>0</v>
      </c>
      <c r="R144" s="48">
        <v>0</v>
      </c>
      <c r="S144" s="48">
        <v>0</v>
      </c>
      <c r="T144" s="48">
        <v>0</v>
      </c>
      <c r="U144" s="180">
        <f t="shared" si="3"/>
        <v>0.41666666666666669</v>
      </c>
    </row>
    <row r="145" spans="1:21" ht="31.5">
      <c r="A145" s="1034"/>
      <c r="B145" s="927"/>
      <c r="C145" s="929"/>
      <c r="D145" s="1017"/>
      <c r="E145" s="872" t="s">
        <v>149</v>
      </c>
      <c r="F145" s="190" t="s">
        <v>150</v>
      </c>
      <c r="G145" s="191" t="s">
        <v>52</v>
      </c>
      <c r="H145" s="192">
        <v>1</v>
      </c>
      <c r="I145" s="9">
        <f>'DATOS HOSP '!$D$213</f>
        <v>1</v>
      </c>
      <c r="J145" s="10">
        <f>'DATOS HOSP '!$F$213</f>
        <v>1</v>
      </c>
      <c r="K145" s="29">
        <f>'DATOS HOSP '!$H$213</f>
        <v>0.02</v>
      </c>
      <c r="L145" s="29">
        <v>1</v>
      </c>
      <c r="M145" s="29">
        <v>1</v>
      </c>
      <c r="N145" s="29">
        <v>1</v>
      </c>
      <c r="O145" s="29">
        <v>1</v>
      </c>
      <c r="P145" s="29">
        <f>'DATOS HOSP '!$R$213</f>
        <v>0</v>
      </c>
      <c r="Q145" s="29">
        <f>'DATOS HOSP '!$T$213</f>
        <v>0</v>
      </c>
      <c r="R145" s="29">
        <f>'DATOS HOSP '!$V$213</f>
        <v>0</v>
      </c>
      <c r="S145" s="29">
        <f>'DATOS HOSP '!$X$213</f>
        <v>0</v>
      </c>
      <c r="T145" s="30">
        <f>'DATOS HOSP '!$Z$213</f>
        <v>0</v>
      </c>
      <c r="U145" s="13">
        <f t="shared" si="3"/>
        <v>0.50166666666666659</v>
      </c>
    </row>
    <row r="146" spans="1:21" ht="31.5">
      <c r="A146" s="1034"/>
      <c r="B146" s="927"/>
      <c r="C146" s="929"/>
      <c r="D146" s="1017"/>
      <c r="E146" s="873"/>
      <c r="F146" s="193" t="s">
        <v>151</v>
      </c>
      <c r="G146" s="194" t="s">
        <v>62</v>
      </c>
      <c r="H146" s="195">
        <v>1</v>
      </c>
      <c r="I146" s="38">
        <f>'DATOS HOSP '!$D$215</f>
        <v>1</v>
      </c>
      <c r="J146" s="41">
        <f>'DATOS HOSP '!$F$215</f>
        <v>1</v>
      </c>
      <c r="K146" s="19">
        <f>'DATOS HOSP '!$H$215</f>
        <v>1</v>
      </c>
      <c r="L146" s="39">
        <v>1</v>
      </c>
      <c r="M146" s="39">
        <v>1</v>
      </c>
      <c r="N146" s="39">
        <v>1</v>
      </c>
      <c r="O146" s="39">
        <v>1</v>
      </c>
      <c r="P146" s="39" t="e">
        <f>'DATOS HOSP '!$R$215</f>
        <v>#DIV/0!</v>
      </c>
      <c r="Q146" s="19" t="e">
        <f>'DATOS HOSP '!$T$215</f>
        <v>#DIV/0!</v>
      </c>
      <c r="R146" s="39" t="e">
        <f>'DATOS HOSP '!$V$215</f>
        <v>#DIV/0!</v>
      </c>
      <c r="S146" s="39" t="e">
        <f>'DATOS HOSP '!$X$215</f>
        <v>#DIV/0!</v>
      </c>
      <c r="T146" s="40" t="e">
        <f>'DATOS HOSP '!$Z$215</f>
        <v>#DIV/0!</v>
      </c>
      <c r="U146" s="13" t="e">
        <f t="shared" si="3"/>
        <v>#DIV/0!</v>
      </c>
    </row>
    <row r="147" spans="1:21" ht="47.25">
      <c r="A147" s="1034"/>
      <c r="B147" s="927"/>
      <c r="C147" s="929"/>
      <c r="D147" s="1017"/>
      <c r="E147" s="873"/>
      <c r="F147" s="193" t="s">
        <v>152</v>
      </c>
      <c r="G147" s="194" t="s">
        <v>62</v>
      </c>
      <c r="H147" s="741">
        <v>1</v>
      </c>
      <c r="I147" s="38">
        <v>0</v>
      </c>
      <c r="J147" s="41">
        <v>0</v>
      </c>
      <c r="K147" s="39">
        <v>0</v>
      </c>
      <c r="L147" s="827">
        <v>1</v>
      </c>
      <c r="M147" s="39">
        <v>1</v>
      </c>
      <c r="N147" s="39">
        <v>1</v>
      </c>
      <c r="O147" s="39">
        <v>1</v>
      </c>
      <c r="P147" s="39">
        <v>0</v>
      </c>
      <c r="Q147" s="39">
        <v>0</v>
      </c>
      <c r="R147" s="19">
        <v>0</v>
      </c>
      <c r="S147" s="39">
        <v>0</v>
      </c>
      <c r="T147" s="40">
        <v>0</v>
      </c>
      <c r="U147" s="13">
        <f t="shared" si="3"/>
        <v>0.33333333333333331</v>
      </c>
    </row>
    <row r="148" spans="1:21" ht="31.5">
      <c r="A148" s="1034"/>
      <c r="B148" s="927"/>
      <c r="C148" s="929"/>
      <c r="D148" s="1017"/>
      <c r="E148" s="873"/>
      <c r="F148" s="875" t="s">
        <v>79</v>
      </c>
      <c r="G148" s="194" t="s">
        <v>153</v>
      </c>
      <c r="H148" s="741">
        <v>1</v>
      </c>
      <c r="I148" s="17">
        <v>1</v>
      </c>
      <c r="J148" s="18">
        <v>0</v>
      </c>
      <c r="K148" s="19">
        <v>0</v>
      </c>
      <c r="L148" s="19">
        <v>1</v>
      </c>
      <c r="M148" s="19">
        <v>1</v>
      </c>
      <c r="N148" s="19">
        <v>1</v>
      </c>
      <c r="O148" s="19">
        <v>1</v>
      </c>
      <c r="P148" s="19">
        <v>0</v>
      </c>
      <c r="Q148" s="19">
        <v>0</v>
      </c>
      <c r="R148" s="19">
        <v>0</v>
      </c>
      <c r="S148" s="19">
        <v>0</v>
      </c>
      <c r="T148" s="20">
        <v>0</v>
      </c>
      <c r="U148" s="13">
        <f t="shared" si="3"/>
        <v>0.41666666666666669</v>
      </c>
    </row>
    <row r="149" spans="1:21" ht="31.5">
      <c r="A149" s="1034"/>
      <c r="B149" s="927"/>
      <c r="C149" s="929"/>
      <c r="D149" s="1017"/>
      <c r="E149" s="873"/>
      <c r="F149" s="876"/>
      <c r="G149" s="194" t="s">
        <v>154</v>
      </c>
      <c r="H149" s="741">
        <v>1</v>
      </c>
      <c r="I149" s="17">
        <v>0</v>
      </c>
      <c r="J149" s="18">
        <v>0</v>
      </c>
      <c r="K149" s="19">
        <v>0</v>
      </c>
      <c r="L149" s="19">
        <v>1</v>
      </c>
      <c r="M149" s="19">
        <v>1</v>
      </c>
      <c r="N149" s="19">
        <v>1</v>
      </c>
      <c r="O149" s="19">
        <v>1</v>
      </c>
      <c r="P149" s="19">
        <v>0</v>
      </c>
      <c r="Q149" s="19">
        <v>0</v>
      </c>
      <c r="R149" s="19">
        <v>0</v>
      </c>
      <c r="S149" s="19">
        <v>0</v>
      </c>
      <c r="T149" s="20">
        <v>0</v>
      </c>
      <c r="U149" s="13">
        <f t="shared" si="3"/>
        <v>0.33333333333333331</v>
      </c>
    </row>
    <row r="150" spans="1:21">
      <c r="A150" s="1034"/>
      <c r="B150" s="927"/>
      <c r="C150" s="929"/>
      <c r="D150" s="1017"/>
      <c r="E150" s="873"/>
      <c r="F150" s="877"/>
      <c r="G150" s="194" t="s">
        <v>82</v>
      </c>
      <c r="H150" s="195">
        <v>1</v>
      </c>
      <c r="I150" s="17">
        <f>'INDICADORES DE  RIESGO'!$D$53</f>
        <v>1</v>
      </c>
      <c r="J150" s="18">
        <f>'INDICADORES DE  RIESGO'!$F$53</f>
        <v>0</v>
      </c>
      <c r="K150" s="19">
        <f>'INDICADORES DE  RIESGO'!$H$53</f>
        <v>0</v>
      </c>
      <c r="L150" s="19">
        <v>0.85</v>
      </c>
      <c r="M150" s="19">
        <v>0.73</v>
      </c>
      <c r="N150" s="19">
        <v>0.92</v>
      </c>
      <c r="O150" s="19">
        <v>0.81</v>
      </c>
      <c r="P150" s="19">
        <f>'INDICADORES DE  RIESGO'!$R$53</f>
        <v>0</v>
      </c>
      <c r="Q150" s="19">
        <f>'INDICADORES DE  RIESGO'!$T$53</f>
        <v>0</v>
      </c>
      <c r="R150" s="19">
        <f>'INDICADORES DE  RIESGO'!$V$53</f>
        <v>0</v>
      </c>
      <c r="S150" s="19">
        <f>'INDICADORES DE  RIESGO'!$X$53</f>
        <v>0</v>
      </c>
      <c r="T150" s="20">
        <f>'INDICADORES DE  RIESGO'!$Z$53</f>
        <v>0</v>
      </c>
      <c r="U150" s="13">
        <f t="shared" si="3"/>
        <v>0.35916666666666669</v>
      </c>
    </row>
    <row r="151" spans="1:21">
      <c r="A151" s="1034"/>
      <c r="B151" s="927"/>
      <c r="C151" s="929"/>
      <c r="D151" s="1017"/>
      <c r="E151" s="873"/>
      <c r="F151" s="193" t="s">
        <v>33</v>
      </c>
      <c r="G151" s="196" t="s">
        <v>34</v>
      </c>
      <c r="H151" s="195">
        <v>1</v>
      </c>
      <c r="I151" s="17">
        <f>'DATOS HOSP '!$D$219</f>
        <v>0</v>
      </c>
      <c r="J151" s="18">
        <f>'DATOS HOSP '!$F$219</f>
        <v>0</v>
      </c>
      <c r="K151" s="19">
        <f>'DATOS HOSP '!$H$219</f>
        <v>0</v>
      </c>
      <c r="L151" s="829">
        <v>1</v>
      </c>
      <c r="M151" s="19">
        <v>1</v>
      </c>
      <c r="N151" s="19">
        <v>1</v>
      </c>
      <c r="O151" s="19">
        <v>1</v>
      </c>
      <c r="P151" s="19">
        <f>'DATOS HOSP '!$R$219</f>
        <v>0</v>
      </c>
      <c r="Q151" s="19">
        <f>'DATOS HOSP '!$T$219</f>
        <v>0</v>
      </c>
      <c r="R151" s="19">
        <f>'DATOS HOSP '!$V$219</f>
        <v>0</v>
      </c>
      <c r="S151" s="19">
        <f>'DATOS HOSP '!$X$219</f>
        <v>0</v>
      </c>
      <c r="T151" s="20">
        <f>'DATOS HOSP '!$Z$219</f>
        <v>0</v>
      </c>
      <c r="U151" s="13">
        <f t="shared" si="3"/>
        <v>0.33333333333333331</v>
      </c>
    </row>
    <row r="152" spans="1:21">
      <c r="A152" s="1034"/>
      <c r="B152" s="927"/>
      <c r="C152" s="929"/>
      <c r="D152" s="1017"/>
      <c r="E152" s="873"/>
      <c r="F152" s="193" t="s">
        <v>35</v>
      </c>
      <c r="G152" s="196" t="s">
        <v>36</v>
      </c>
      <c r="H152" s="195">
        <v>1</v>
      </c>
      <c r="I152" s="17" t="e">
        <f>'DATOS HOSP '!$D$220</f>
        <v>#DIV/0!</v>
      </c>
      <c r="J152" s="18">
        <f>'DATOS HOSP '!$F$220</f>
        <v>1</v>
      </c>
      <c r="K152" s="19">
        <f>'DATOS HOSP '!$H$220</f>
        <v>1</v>
      </c>
      <c r="L152" s="19">
        <v>1</v>
      </c>
      <c r="M152" s="19">
        <v>1</v>
      </c>
      <c r="N152" s="19">
        <v>1</v>
      </c>
      <c r="O152" s="19">
        <v>1</v>
      </c>
      <c r="P152" s="19" t="e">
        <f>'DATOS HOSP '!$R$220</f>
        <v>#DIV/0!</v>
      </c>
      <c r="Q152" s="19" t="e">
        <f>'DATOS HOSP '!$T$220</f>
        <v>#DIV/0!</v>
      </c>
      <c r="R152" s="19" t="e">
        <f>'DATOS HOSP '!$V$220</f>
        <v>#DIV/0!</v>
      </c>
      <c r="S152" s="19" t="e">
        <f>'DATOS HOSP '!$X$220</f>
        <v>#DIV/0!</v>
      </c>
      <c r="T152" s="20" t="e">
        <f>'DATOS HOSP '!$Z$220</f>
        <v>#DIV/0!</v>
      </c>
      <c r="U152" s="13" t="e">
        <f t="shared" si="3"/>
        <v>#DIV/0!</v>
      </c>
    </row>
    <row r="153" spans="1:21" ht="16.5" thickBot="1">
      <c r="A153" s="1034"/>
      <c r="B153" s="927"/>
      <c r="C153" s="929"/>
      <c r="D153" s="1017"/>
      <c r="E153" s="874"/>
      <c r="F153" s="197" t="s">
        <v>37</v>
      </c>
      <c r="G153" s="198" t="s">
        <v>38</v>
      </c>
      <c r="H153" s="199">
        <v>1</v>
      </c>
      <c r="I153" s="25">
        <v>1</v>
      </c>
      <c r="J153" s="26">
        <v>0</v>
      </c>
      <c r="K153" s="27">
        <v>0</v>
      </c>
      <c r="L153" s="27">
        <v>1</v>
      </c>
      <c r="M153" s="27">
        <v>1</v>
      </c>
      <c r="N153" s="27">
        <v>1</v>
      </c>
      <c r="O153" s="27">
        <v>1</v>
      </c>
      <c r="P153" s="27">
        <v>0</v>
      </c>
      <c r="Q153" s="27">
        <v>0</v>
      </c>
      <c r="R153" s="27">
        <v>0</v>
      </c>
      <c r="S153" s="27">
        <v>0</v>
      </c>
      <c r="T153" s="28">
        <v>0</v>
      </c>
      <c r="U153" s="13">
        <f t="shared" si="3"/>
        <v>0.41666666666666669</v>
      </c>
    </row>
    <row r="154" spans="1:21" ht="30.75" customHeight="1">
      <c r="A154" s="1034"/>
      <c r="B154" s="927"/>
      <c r="C154" s="929"/>
      <c r="D154" s="1017"/>
      <c r="E154" s="852" t="s">
        <v>155</v>
      </c>
      <c r="F154" s="200" t="s">
        <v>156</v>
      </c>
      <c r="G154" s="201" t="s">
        <v>52</v>
      </c>
      <c r="H154" s="202">
        <v>1</v>
      </c>
      <c r="I154" s="80">
        <f>'DATOS HOSP '!$D$222</f>
        <v>1</v>
      </c>
      <c r="J154" s="41" t="e">
        <f>'DATOS HOSP '!$F$222</f>
        <v>#DIV/0!</v>
      </c>
      <c r="K154" s="11">
        <v>1</v>
      </c>
      <c r="L154" s="11">
        <v>1</v>
      </c>
      <c r="M154" s="29">
        <v>1</v>
      </c>
      <c r="N154" s="29">
        <v>1</v>
      </c>
      <c r="O154" s="29">
        <v>1</v>
      </c>
      <c r="P154" s="29" t="e">
        <f>'DATOS HOSP '!$R$222</f>
        <v>#DIV/0!</v>
      </c>
      <c r="Q154" s="29" t="e">
        <f>'DATOS HOSP '!$T$222</f>
        <v>#DIV/0!</v>
      </c>
      <c r="R154" s="29" t="e">
        <f>'DATOS HOSP '!$V$222</f>
        <v>#DIV/0!</v>
      </c>
      <c r="S154" s="29" t="e">
        <f>'DATOS HOSP '!$X$222</f>
        <v>#DIV/0!</v>
      </c>
      <c r="T154" s="30" t="e">
        <f>'DATOS HOSP '!$Z$222</f>
        <v>#DIV/0!</v>
      </c>
      <c r="U154" s="13" t="e">
        <f t="shared" si="3"/>
        <v>#DIV/0!</v>
      </c>
    </row>
    <row r="155" spans="1:21" ht="30">
      <c r="A155" s="1034"/>
      <c r="B155" s="927"/>
      <c r="C155" s="929"/>
      <c r="D155" s="1017"/>
      <c r="E155" s="853"/>
      <c r="F155" s="203" t="s">
        <v>157</v>
      </c>
      <c r="G155" s="204" t="s">
        <v>62</v>
      </c>
      <c r="H155" s="205">
        <v>1</v>
      </c>
      <c r="I155" s="38">
        <f>'DATOS HOSP '!$D$224</f>
        <v>0.89473684210526316</v>
      </c>
      <c r="J155" s="41">
        <f>'DATOS HOSP '!$F$224</f>
        <v>0.91304347826086951</v>
      </c>
      <c r="K155" s="39">
        <f>'DATOS HOSP '!$H$224</f>
        <v>0.91304347826086951</v>
      </c>
      <c r="L155" s="39">
        <v>0.9</v>
      </c>
      <c r="M155" s="39">
        <v>0.9</v>
      </c>
      <c r="N155" s="19">
        <v>0.9</v>
      </c>
      <c r="O155" s="39">
        <v>0.9</v>
      </c>
      <c r="P155" s="39" t="e">
        <f>'DATOS HOSP '!$R$224</f>
        <v>#DIV/0!</v>
      </c>
      <c r="Q155" s="39" t="e">
        <f>'DATOS HOSP '!$T$224</f>
        <v>#DIV/0!</v>
      </c>
      <c r="R155" s="39" t="e">
        <f>'DATOS HOSP '!$V$224</f>
        <v>#DIV/0!</v>
      </c>
      <c r="S155" s="19" t="e">
        <f>'DATOS HOSP '!$X$224</f>
        <v>#DIV/0!</v>
      </c>
      <c r="T155" s="40" t="e">
        <f>'DATOS HOSP '!$Z$224</f>
        <v>#DIV/0!</v>
      </c>
      <c r="U155" s="13" t="e">
        <f t="shared" si="3"/>
        <v>#DIV/0!</v>
      </c>
    </row>
    <row r="156" spans="1:21">
      <c r="A156" s="1034"/>
      <c r="B156" s="927"/>
      <c r="C156" s="929"/>
      <c r="D156" s="1017"/>
      <c r="E156" s="853"/>
      <c r="F156" s="855" t="s">
        <v>79</v>
      </c>
      <c r="G156" s="204" t="s">
        <v>63</v>
      </c>
      <c r="H156" s="205">
        <v>1</v>
      </c>
      <c r="I156" s="38">
        <v>1</v>
      </c>
      <c r="J156" s="41">
        <v>0</v>
      </c>
      <c r="K156" s="39">
        <v>0</v>
      </c>
      <c r="L156" s="39">
        <v>0.9</v>
      </c>
      <c r="M156" s="39">
        <v>0.9</v>
      </c>
      <c r="N156" s="39">
        <v>0.9</v>
      </c>
      <c r="O156" s="19">
        <v>0.9</v>
      </c>
      <c r="P156" s="39">
        <v>0</v>
      </c>
      <c r="Q156" s="39">
        <v>0</v>
      </c>
      <c r="R156" s="39">
        <v>0</v>
      </c>
      <c r="S156" s="39">
        <v>0</v>
      </c>
      <c r="T156" s="20">
        <v>0</v>
      </c>
      <c r="U156" s="13">
        <f t="shared" si="3"/>
        <v>0.3833333333333333</v>
      </c>
    </row>
    <row r="157" spans="1:21" ht="31.5">
      <c r="A157" s="1034"/>
      <c r="B157" s="927"/>
      <c r="C157" s="929"/>
      <c r="D157" s="1017"/>
      <c r="E157" s="853"/>
      <c r="F157" s="856"/>
      <c r="G157" s="204" t="s">
        <v>81</v>
      </c>
      <c r="H157" s="205">
        <v>1</v>
      </c>
      <c r="I157" s="38">
        <v>0</v>
      </c>
      <c r="J157" s="41">
        <v>0</v>
      </c>
      <c r="K157" s="39">
        <v>0</v>
      </c>
      <c r="L157" s="39">
        <v>1</v>
      </c>
      <c r="M157" s="39">
        <v>1</v>
      </c>
      <c r="N157" s="39">
        <v>1</v>
      </c>
      <c r="O157" s="19">
        <v>1</v>
      </c>
      <c r="P157" s="39">
        <v>0</v>
      </c>
      <c r="Q157" s="39">
        <v>0</v>
      </c>
      <c r="R157" s="39">
        <v>0</v>
      </c>
      <c r="S157" s="39">
        <v>0</v>
      </c>
      <c r="T157" s="20">
        <v>0</v>
      </c>
      <c r="U157" s="13">
        <v>0</v>
      </c>
    </row>
    <row r="158" spans="1:21" ht="47.25">
      <c r="A158" s="1034"/>
      <c r="B158" s="927"/>
      <c r="C158" s="929"/>
      <c r="D158" s="1017"/>
      <c r="E158" s="853"/>
      <c r="F158" s="856"/>
      <c r="G158" s="204" t="s">
        <v>158</v>
      </c>
      <c r="H158" s="205">
        <v>1</v>
      </c>
      <c r="I158" s="17">
        <f>'DATOS HOSP '!$D$226</f>
        <v>0</v>
      </c>
      <c r="J158" s="18">
        <f>'DATOS HOSP '!$F$226</f>
        <v>1</v>
      </c>
      <c r="K158" s="19">
        <v>1</v>
      </c>
      <c r="L158" s="19">
        <v>1</v>
      </c>
      <c r="M158" s="19">
        <v>1</v>
      </c>
      <c r="N158" s="19">
        <v>1</v>
      </c>
      <c r="O158" s="19">
        <v>1</v>
      </c>
      <c r="P158" s="19" t="e">
        <f>'DATOS HOSP '!$R$226</f>
        <v>#DIV/0!</v>
      </c>
      <c r="Q158" s="19" t="e">
        <f>'DATOS HOSP '!$T$226</f>
        <v>#DIV/0!</v>
      </c>
      <c r="R158" s="19" t="e">
        <f>'DATOS HOSP '!$V$226</f>
        <v>#DIV/0!</v>
      </c>
      <c r="S158" s="19" t="e">
        <f>'DATOS HOSP '!$X$226</f>
        <v>#DIV/0!</v>
      </c>
      <c r="T158" s="20" t="e">
        <f>'DATOS HOSP '!$Z$226</f>
        <v>#DIV/0!</v>
      </c>
      <c r="U158" s="13" t="e">
        <f t="shared" si="3"/>
        <v>#DIV/0!</v>
      </c>
    </row>
    <row r="159" spans="1:21">
      <c r="A159" s="1034"/>
      <c r="B159" s="927"/>
      <c r="C159" s="929"/>
      <c r="D159" s="1017"/>
      <c r="E159" s="853"/>
      <c r="F159" s="857"/>
      <c r="G159" s="204" t="s">
        <v>82</v>
      </c>
      <c r="H159" s="205"/>
      <c r="I159" s="17">
        <f>'INDICADORES DE  RIESGO'!$D$56</f>
        <v>0</v>
      </c>
      <c r="J159" s="18">
        <f>'INDICADORES DE  RIESGO'!$F$56</f>
        <v>1</v>
      </c>
      <c r="K159" s="19">
        <f>'INDICADORES DE  RIESGO'!$H$56</f>
        <v>1</v>
      </c>
      <c r="L159" s="19">
        <v>0.85</v>
      </c>
      <c r="M159" s="19">
        <v>0.73</v>
      </c>
      <c r="N159" s="19">
        <v>0.92</v>
      </c>
      <c r="O159" s="19">
        <v>0.81</v>
      </c>
      <c r="P159" s="19">
        <f>'INDICADORES DE  RIESGO'!$R$56</f>
        <v>0</v>
      </c>
      <c r="Q159" s="19">
        <f>'INDICADORES DE  RIESGO'!$T$56</f>
        <v>0</v>
      </c>
      <c r="R159" s="19">
        <f>'INDICADORES DE  RIESGO'!$V$56</f>
        <v>0</v>
      </c>
      <c r="S159" s="19">
        <f>'INDICADORES DE  RIESGO'!$X$56</f>
        <v>0</v>
      </c>
      <c r="T159" s="20">
        <f>'INDICADORES DE  RIESGO'!$Z$56</f>
        <v>0</v>
      </c>
      <c r="U159" s="13">
        <v>0</v>
      </c>
    </row>
    <row r="160" spans="1:21">
      <c r="A160" s="1034"/>
      <c r="B160" s="927"/>
      <c r="C160" s="929"/>
      <c r="D160" s="1017"/>
      <c r="E160" s="853"/>
      <c r="F160" s="206" t="s">
        <v>33</v>
      </c>
      <c r="G160" s="207" t="s">
        <v>34</v>
      </c>
      <c r="H160" s="205">
        <v>1</v>
      </c>
      <c r="I160" s="17">
        <f>'DATOS HOSP '!$D$230</f>
        <v>0</v>
      </c>
      <c r="J160" s="18">
        <f>'DATOS HOSP '!$F$230</f>
        <v>0</v>
      </c>
      <c r="K160" s="19">
        <f>'DATOS HOSP '!$H$230</f>
        <v>0</v>
      </c>
      <c r="L160" s="19">
        <v>1</v>
      </c>
      <c r="M160" s="19">
        <v>1</v>
      </c>
      <c r="N160" s="19">
        <v>1</v>
      </c>
      <c r="O160" s="19">
        <v>1</v>
      </c>
      <c r="P160" s="19">
        <f>'DATOS HOSP '!$R$230</f>
        <v>0</v>
      </c>
      <c r="Q160" s="19">
        <f>'DATOS HOSP '!$T$230</f>
        <v>0</v>
      </c>
      <c r="R160" s="19">
        <f>'DATOS HOSP '!$V$230</f>
        <v>0</v>
      </c>
      <c r="S160" s="19">
        <f>'DATOS HOSP '!$X$230</f>
        <v>0</v>
      </c>
      <c r="T160" s="20">
        <f>'DATOS HOSP '!$Z$230</f>
        <v>0</v>
      </c>
      <c r="U160" s="13">
        <f t="shared" ref="U160:U203" si="4">SUM(I160:T160)/12</f>
        <v>0.33333333333333331</v>
      </c>
    </row>
    <row r="161" spans="1:21">
      <c r="A161" s="1034"/>
      <c r="B161" s="927"/>
      <c r="C161" s="929"/>
      <c r="D161" s="1017"/>
      <c r="E161" s="853"/>
      <c r="F161" s="206" t="s">
        <v>35</v>
      </c>
      <c r="G161" s="207" t="s">
        <v>36</v>
      </c>
      <c r="H161" s="205">
        <v>1</v>
      </c>
      <c r="I161" s="17">
        <f>'DATOS HOSP '!$D$231</f>
        <v>1</v>
      </c>
      <c r="J161" s="18">
        <f>'DATOS HOSP '!$F$231</f>
        <v>1</v>
      </c>
      <c r="K161" s="19">
        <f>'DATOS HOSP '!$H$231</f>
        <v>1</v>
      </c>
      <c r="L161" s="19">
        <v>1</v>
      </c>
      <c r="M161" s="19">
        <v>1</v>
      </c>
      <c r="N161" s="19">
        <v>1</v>
      </c>
      <c r="O161" s="19">
        <v>1</v>
      </c>
      <c r="P161" s="19" t="e">
        <f>'DATOS HOSP '!$R$231</f>
        <v>#DIV/0!</v>
      </c>
      <c r="Q161" s="19" t="e">
        <f>'DATOS HOSP '!$T$231</f>
        <v>#DIV/0!</v>
      </c>
      <c r="R161" s="19" t="e">
        <f>'DATOS HOSP '!$V$231</f>
        <v>#DIV/0!</v>
      </c>
      <c r="S161" s="19" t="e">
        <f>'DATOS HOSP '!$X$231</f>
        <v>#DIV/0!</v>
      </c>
      <c r="T161" s="20" t="e">
        <f>'DATOS HOSP '!$Z$231</f>
        <v>#DIV/0!</v>
      </c>
      <c r="U161" s="13" t="e">
        <f t="shared" si="4"/>
        <v>#DIV/0!</v>
      </c>
    </row>
    <row r="162" spans="1:21" ht="16.5" thickBot="1">
      <c r="A162" s="1034"/>
      <c r="B162" s="927"/>
      <c r="C162" s="929"/>
      <c r="D162" s="1017"/>
      <c r="E162" s="854"/>
      <c r="F162" s="208" t="s">
        <v>37</v>
      </c>
      <c r="G162" s="209" t="s">
        <v>38</v>
      </c>
      <c r="H162" s="210">
        <v>1</v>
      </c>
      <c r="I162" s="25">
        <v>0</v>
      </c>
      <c r="J162" s="26">
        <v>0</v>
      </c>
      <c r="K162" s="27">
        <v>0</v>
      </c>
      <c r="L162" s="27">
        <v>1</v>
      </c>
      <c r="M162" s="27">
        <v>1</v>
      </c>
      <c r="N162" s="27">
        <v>1</v>
      </c>
      <c r="O162" s="27">
        <v>1</v>
      </c>
      <c r="P162" s="27">
        <v>0</v>
      </c>
      <c r="Q162" s="27">
        <v>0</v>
      </c>
      <c r="R162" s="27">
        <v>0</v>
      </c>
      <c r="S162" s="27">
        <v>0</v>
      </c>
      <c r="T162" s="28">
        <v>0</v>
      </c>
      <c r="U162" s="13">
        <f t="shared" si="4"/>
        <v>0.33333333333333331</v>
      </c>
    </row>
    <row r="163" spans="1:21" ht="31.5">
      <c r="A163" s="1034"/>
      <c r="B163" s="927"/>
      <c r="C163" s="929"/>
      <c r="D163" s="1017"/>
      <c r="E163" s="858" t="s">
        <v>159</v>
      </c>
      <c r="F163" s="211" t="s">
        <v>160</v>
      </c>
      <c r="G163" s="212" t="s">
        <v>112</v>
      </c>
      <c r="H163" s="213">
        <v>1</v>
      </c>
      <c r="I163" s="37">
        <f>'DATOS HOSP '!$D$233</f>
        <v>1</v>
      </c>
      <c r="J163" s="41">
        <f>'DATOS HOSP '!$F$233</f>
        <v>1</v>
      </c>
      <c r="K163" s="35">
        <f>'DATOS HOSP '!$H$233</f>
        <v>0.75</v>
      </c>
      <c r="L163" s="35">
        <v>1</v>
      </c>
      <c r="M163" s="34">
        <v>1</v>
      </c>
      <c r="N163" s="34">
        <v>1</v>
      </c>
      <c r="O163" s="35">
        <v>1</v>
      </c>
      <c r="P163" s="35" t="e">
        <f>'DATOS HOSP '!$R$233</f>
        <v>#DIV/0!</v>
      </c>
      <c r="Q163" s="35" t="e">
        <f>'DATOS HOSP '!$T$233</f>
        <v>#DIV/0!</v>
      </c>
      <c r="R163" s="35" t="e">
        <f>'DATOS HOSP '!$V$233</f>
        <v>#DIV/0!</v>
      </c>
      <c r="S163" s="35" t="e">
        <f>'DATOS HOSP '!$X$233</f>
        <v>#DIV/0!</v>
      </c>
      <c r="T163" s="35" t="e">
        <f>'DATOS HOSP '!$Z$233</f>
        <v>#DIV/0!</v>
      </c>
      <c r="U163" s="180" t="e">
        <f t="shared" si="4"/>
        <v>#DIV/0!</v>
      </c>
    </row>
    <row r="164" spans="1:21" ht="30">
      <c r="A164" s="1034"/>
      <c r="B164" s="927"/>
      <c r="C164" s="929"/>
      <c r="D164" s="1017"/>
      <c r="E164" s="859"/>
      <c r="F164" s="214" t="s">
        <v>157</v>
      </c>
      <c r="G164" s="212" t="s">
        <v>62</v>
      </c>
      <c r="H164" s="215">
        <v>1</v>
      </c>
      <c r="I164" s="38">
        <v>0</v>
      </c>
      <c r="J164" s="18" t="e">
        <f>'DATOS HOSP '!$F$235</f>
        <v>#DIV/0!</v>
      </c>
      <c r="K164" s="39" t="e">
        <f>'DATOS HOSP '!$H$235</f>
        <v>#DIV/0!</v>
      </c>
      <c r="L164" s="39">
        <v>0</v>
      </c>
      <c r="M164" s="39">
        <v>0</v>
      </c>
      <c r="N164" s="824">
        <v>1</v>
      </c>
      <c r="O164" s="39">
        <v>1</v>
      </c>
      <c r="P164" s="39" t="e">
        <f>'DATOS HOSP '!$R$235</f>
        <v>#DIV/0!</v>
      </c>
      <c r="Q164" s="39" t="e">
        <f>'DATOS HOSP '!$T$235</f>
        <v>#DIV/0!</v>
      </c>
      <c r="R164" s="39" t="e">
        <f>'DATOS HOSP '!$V$235</f>
        <v>#DIV/0!</v>
      </c>
      <c r="S164" s="39" t="e">
        <f>'DATOS HOSP '!$X$235</f>
        <v>#DIV/0!</v>
      </c>
      <c r="T164" s="39" t="e">
        <f>'DATOS HOSP '!$Z$235</f>
        <v>#DIV/0!</v>
      </c>
      <c r="U164" s="180" t="e">
        <f t="shared" si="4"/>
        <v>#DIV/0!</v>
      </c>
    </row>
    <row r="165" spans="1:21" ht="30">
      <c r="A165" s="1034"/>
      <c r="B165" s="927"/>
      <c r="C165" s="929"/>
      <c r="D165" s="1017"/>
      <c r="E165" s="859"/>
      <c r="F165" s="214" t="s">
        <v>161</v>
      </c>
      <c r="G165" s="212" t="s">
        <v>62</v>
      </c>
      <c r="H165" s="215">
        <v>1</v>
      </c>
      <c r="I165" s="38">
        <v>0</v>
      </c>
      <c r="J165" s="18">
        <f>'DATOS HOSP '!$F$237</f>
        <v>0.66666666666666663</v>
      </c>
      <c r="K165" s="39" t="e">
        <f>'DATOS HOSP '!$H$237</f>
        <v>#DIV/0!</v>
      </c>
      <c r="L165" s="39">
        <v>0</v>
      </c>
      <c r="M165" s="39">
        <v>0</v>
      </c>
      <c r="N165" s="39">
        <v>1</v>
      </c>
      <c r="O165" s="39">
        <v>1</v>
      </c>
      <c r="P165" s="39" t="e">
        <f>'DATOS HOSP '!$R$237</f>
        <v>#DIV/0!</v>
      </c>
      <c r="Q165" s="39" t="e">
        <f>'DATOS HOSP '!$T$237</f>
        <v>#DIV/0!</v>
      </c>
      <c r="R165" s="39" t="e">
        <f>'DATOS HOSP '!$V$237</f>
        <v>#DIV/0!</v>
      </c>
      <c r="S165" s="39" t="e">
        <f>'DATOS HOSP '!$X$237</f>
        <v>#DIV/0!</v>
      </c>
      <c r="T165" s="39" t="e">
        <f>'DATOS HOSP '!$Z$237</f>
        <v>#DIV/0!</v>
      </c>
      <c r="U165" s="180" t="e">
        <f t="shared" si="4"/>
        <v>#DIV/0!</v>
      </c>
    </row>
    <row r="166" spans="1:21">
      <c r="A166" s="1034"/>
      <c r="B166" s="927"/>
      <c r="C166" s="929"/>
      <c r="D166" s="1017"/>
      <c r="E166" s="859"/>
      <c r="F166" s="861" t="s">
        <v>79</v>
      </c>
      <c r="G166" s="212" t="s">
        <v>63</v>
      </c>
      <c r="H166" s="215">
        <v>1</v>
      </c>
      <c r="I166" s="38">
        <v>0</v>
      </c>
      <c r="J166" s="41">
        <v>0</v>
      </c>
      <c r="K166" s="19">
        <v>0</v>
      </c>
      <c r="L166" s="39">
        <v>0</v>
      </c>
      <c r="M166" s="39">
        <v>0</v>
      </c>
      <c r="N166" s="39">
        <v>1</v>
      </c>
      <c r="O166" s="39">
        <v>1</v>
      </c>
      <c r="P166" s="39">
        <v>0</v>
      </c>
      <c r="Q166" s="39">
        <v>0</v>
      </c>
      <c r="R166" s="39">
        <v>0</v>
      </c>
      <c r="S166" s="39">
        <v>0</v>
      </c>
      <c r="T166" s="39">
        <v>0</v>
      </c>
      <c r="U166" s="180">
        <f t="shared" si="4"/>
        <v>0.16666666666666666</v>
      </c>
    </row>
    <row r="167" spans="1:21" ht="47.25">
      <c r="A167" s="1034"/>
      <c r="B167" s="927"/>
      <c r="C167" s="929"/>
      <c r="D167" s="1017"/>
      <c r="E167" s="859"/>
      <c r="F167" s="862"/>
      <c r="G167" s="212" t="s">
        <v>162</v>
      </c>
      <c r="H167" s="215">
        <v>1</v>
      </c>
      <c r="I167" s="17">
        <f>'DATOS HOSP '!$D$239</f>
        <v>1</v>
      </c>
      <c r="J167" s="18">
        <f>'DATOS HOSP '!$F$239</f>
        <v>0.66666666666666663</v>
      </c>
      <c r="K167" s="19" t="e">
        <f>'DATOS HOSP '!$H$239</f>
        <v>#DIV/0!</v>
      </c>
      <c r="L167" s="19">
        <v>1</v>
      </c>
      <c r="M167" s="19">
        <v>1</v>
      </c>
      <c r="N167" s="19">
        <v>1</v>
      </c>
      <c r="O167" s="19">
        <v>1</v>
      </c>
      <c r="P167" s="19" t="e">
        <f>'DATOS HOSP '!$R$239</f>
        <v>#DIV/0!</v>
      </c>
      <c r="Q167" s="19" t="e">
        <f>'DATOS HOSP '!$T$239</f>
        <v>#DIV/0!</v>
      </c>
      <c r="R167" s="19" t="e">
        <f>'DATOS HOSP '!$V$239</f>
        <v>#DIV/0!</v>
      </c>
      <c r="S167" s="19" t="e">
        <f>'DATOS HOSP '!$X$239</f>
        <v>#DIV/0!</v>
      </c>
      <c r="T167" s="19" t="e">
        <f>'DATOS HOSP '!$Z$239</f>
        <v>#DIV/0!</v>
      </c>
      <c r="U167" s="180" t="e">
        <f t="shared" si="4"/>
        <v>#DIV/0!</v>
      </c>
    </row>
    <row r="168" spans="1:21" ht="31.5">
      <c r="A168" s="1034"/>
      <c r="B168" s="927"/>
      <c r="C168" s="929"/>
      <c r="D168" s="1017"/>
      <c r="E168" s="859"/>
      <c r="F168" s="862"/>
      <c r="G168" s="212" t="s">
        <v>81</v>
      </c>
      <c r="H168" s="215">
        <v>1</v>
      </c>
      <c r="I168" s="17">
        <v>0</v>
      </c>
      <c r="J168" s="18">
        <v>0</v>
      </c>
      <c r="K168" s="19">
        <v>0</v>
      </c>
      <c r="L168" s="19">
        <v>1</v>
      </c>
      <c r="M168" s="19">
        <v>1</v>
      </c>
      <c r="N168" s="19">
        <v>1</v>
      </c>
      <c r="O168" s="19">
        <v>0</v>
      </c>
      <c r="P168" s="19">
        <v>0</v>
      </c>
      <c r="Q168" s="19">
        <v>0</v>
      </c>
      <c r="R168" s="19">
        <v>0</v>
      </c>
      <c r="S168" s="19">
        <v>0</v>
      </c>
      <c r="T168" s="19">
        <v>0</v>
      </c>
      <c r="U168" s="180">
        <v>0</v>
      </c>
    </row>
    <row r="169" spans="1:21">
      <c r="A169" s="1034"/>
      <c r="B169" s="927"/>
      <c r="C169" s="929"/>
      <c r="D169" s="1017"/>
      <c r="E169" s="859"/>
      <c r="F169" s="863"/>
      <c r="G169" s="212" t="s">
        <v>82</v>
      </c>
      <c r="H169" s="215">
        <v>1</v>
      </c>
      <c r="I169" s="17">
        <f>'INDICADORES DE  RIESGO'!$D$59</f>
        <v>1</v>
      </c>
      <c r="J169" s="18">
        <f>'INDICADORES DE  RIESGO'!$F$59</f>
        <v>1</v>
      </c>
      <c r="K169" s="19">
        <f>'INDICADORES DE  RIESGO'!$H$59</f>
        <v>1</v>
      </c>
      <c r="L169" s="19">
        <v>0.85</v>
      </c>
      <c r="M169" s="19">
        <v>0.73</v>
      </c>
      <c r="N169" s="19">
        <v>0.92</v>
      </c>
      <c r="O169" s="19">
        <v>0.81</v>
      </c>
      <c r="P169" s="19">
        <f>'INDICADORES DE  RIESGO'!$R$59</f>
        <v>0</v>
      </c>
      <c r="Q169" s="19">
        <f>'INDICADORES DE  RIESGO'!$T$59</f>
        <v>0</v>
      </c>
      <c r="R169" s="19">
        <f>'INDICADORES DE  RIESGO'!$V$59</f>
        <v>0</v>
      </c>
      <c r="S169" s="19">
        <f>'INDICADORES DE  RIESGO'!$X$59</f>
        <v>0</v>
      </c>
      <c r="T169" s="19">
        <f>'INDICADORES DE  RIESGO'!$Z$59</f>
        <v>0</v>
      </c>
      <c r="U169" s="180">
        <v>0</v>
      </c>
    </row>
    <row r="170" spans="1:21">
      <c r="A170" s="1034"/>
      <c r="B170" s="927"/>
      <c r="C170" s="929"/>
      <c r="D170" s="1017"/>
      <c r="E170" s="859"/>
      <c r="F170" s="216" t="s">
        <v>33</v>
      </c>
      <c r="G170" s="217" t="s">
        <v>34</v>
      </c>
      <c r="H170" s="215">
        <v>1</v>
      </c>
      <c r="I170" s="17">
        <f>'DATOS HOSP '!$D$243</f>
        <v>0</v>
      </c>
      <c r="J170" s="18">
        <f>'DATOS HOSP '!$F$243</f>
        <v>0</v>
      </c>
      <c r="K170" s="19">
        <f>'DATOS HOSP '!$H$243</f>
        <v>0.01</v>
      </c>
      <c r="L170" s="19">
        <v>0.5</v>
      </c>
      <c r="M170" s="19">
        <v>1</v>
      </c>
      <c r="N170" s="19">
        <v>1</v>
      </c>
      <c r="O170" s="19">
        <v>1</v>
      </c>
      <c r="P170" s="19">
        <f>'DATOS HOSP '!$R$243</f>
        <v>0</v>
      </c>
      <c r="Q170" s="19">
        <f>'DATOS HOSP '!$T$243</f>
        <v>0</v>
      </c>
      <c r="R170" s="19">
        <f>'DATOS HOSP '!$V$243</f>
        <v>0</v>
      </c>
      <c r="S170" s="19">
        <f>'DATOS HOSP '!$X$243</f>
        <v>0</v>
      </c>
      <c r="T170" s="19">
        <f>'DATOS HOSP '!$Z$243</f>
        <v>0</v>
      </c>
      <c r="U170" s="180">
        <f t="shared" si="4"/>
        <v>0.29249999999999998</v>
      </c>
    </row>
    <row r="171" spans="1:21">
      <c r="A171" s="1034"/>
      <c r="B171" s="927"/>
      <c r="C171" s="929"/>
      <c r="D171" s="1017"/>
      <c r="E171" s="859"/>
      <c r="F171" s="216" t="s">
        <v>35</v>
      </c>
      <c r="G171" s="217" t="s">
        <v>36</v>
      </c>
      <c r="H171" s="215">
        <v>1</v>
      </c>
      <c r="I171" s="17" t="e">
        <f>'DATOS HOSP '!$D$244</f>
        <v>#DIV/0!</v>
      </c>
      <c r="J171" s="18">
        <f>'DATOS HOSP '!$F$244</f>
        <v>1</v>
      </c>
      <c r="K171" s="19">
        <f>'DATOS HOSP '!$H$244</f>
        <v>1</v>
      </c>
      <c r="L171" s="19">
        <v>1</v>
      </c>
      <c r="M171" s="19">
        <v>1</v>
      </c>
      <c r="N171" s="19">
        <v>1</v>
      </c>
      <c r="O171" s="19">
        <v>1</v>
      </c>
      <c r="P171" s="19" t="e">
        <f>'DATOS HOSP '!$R$244</f>
        <v>#DIV/0!</v>
      </c>
      <c r="Q171" s="19" t="e">
        <f>'DATOS HOSP '!$T$244</f>
        <v>#DIV/0!</v>
      </c>
      <c r="R171" s="19" t="e">
        <f>'DATOS HOSP '!$V$244</f>
        <v>#DIV/0!</v>
      </c>
      <c r="S171" s="19" t="e">
        <f>'DATOS HOSP '!$X$244</f>
        <v>#DIV/0!</v>
      </c>
      <c r="T171" s="19" t="e">
        <f>'DATOS HOSP '!$Z$244</f>
        <v>#DIV/0!</v>
      </c>
      <c r="U171" s="180" t="e">
        <f t="shared" si="4"/>
        <v>#DIV/0!</v>
      </c>
    </row>
    <row r="172" spans="1:21" ht="16.5" thickBot="1">
      <c r="A172" s="1034"/>
      <c r="B172" s="927"/>
      <c r="C172" s="929"/>
      <c r="D172" s="1018"/>
      <c r="E172" s="860"/>
      <c r="F172" s="218" t="s">
        <v>37</v>
      </c>
      <c r="G172" s="219" t="s">
        <v>38</v>
      </c>
      <c r="H172" s="220">
        <v>1</v>
      </c>
      <c r="I172" s="188">
        <v>1</v>
      </c>
      <c r="J172" s="189">
        <v>0</v>
      </c>
      <c r="K172" s="48">
        <v>0</v>
      </c>
      <c r="L172" s="48">
        <v>1</v>
      </c>
      <c r="M172" s="19">
        <v>1</v>
      </c>
      <c r="N172" s="27">
        <v>1</v>
      </c>
      <c r="O172" s="48">
        <v>1</v>
      </c>
      <c r="P172" s="27">
        <v>0</v>
      </c>
      <c r="Q172" s="27">
        <v>0</v>
      </c>
      <c r="R172" s="27">
        <v>0</v>
      </c>
      <c r="S172" s="27">
        <v>0</v>
      </c>
      <c r="T172" s="48">
        <v>0</v>
      </c>
      <c r="U172" s="180">
        <f t="shared" si="4"/>
        <v>0.41666666666666669</v>
      </c>
    </row>
    <row r="173" spans="1:21">
      <c r="A173" s="1034"/>
      <c r="B173" s="927"/>
      <c r="C173" s="929"/>
      <c r="D173" s="1014" t="s">
        <v>163</v>
      </c>
      <c r="E173" s="866" t="s">
        <v>164</v>
      </c>
      <c r="F173" s="221" t="s">
        <v>165</v>
      </c>
      <c r="G173" s="222" t="s">
        <v>112</v>
      </c>
      <c r="H173" s="223">
        <v>1</v>
      </c>
      <c r="I173" s="80">
        <f>'DATOS HOSP '!$D$246</f>
        <v>1</v>
      </c>
      <c r="J173" s="224">
        <f>'DATOS HOSP '!$F$246</f>
        <v>1</v>
      </c>
      <c r="K173" s="11">
        <f>'DATOS HOSP '!$H$246</f>
        <v>1</v>
      </c>
      <c r="L173" s="11">
        <v>1</v>
      </c>
      <c r="M173" s="29">
        <v>1</v>
      </c>
      <c r="N173" s="35">
        <v>1</v>
      </c>
      <c r="O173" s="29">
        <v>1</v>
      </c>
      <c r="P173" s="35" t="e">
        <f>'DATOS HOSP '!$R$246</f>
        <v>#DIV/0!</v>
      </c>
      <c r="Q173" s="35" t="e">
        <f>'DATOS HOSP '!$T$246</f>
        <v>#DIV/0!</v>
      </c>
      <c r="R173" s="35" t="e">
        <f>'DATOS HOSP '!$V$246</f>
        <v>#DIV/0!</v>
      </c>
      <c r="S173" s="35" t="e">
        <f>'DATOS HOSP '!$X$246</f>
        <v>#DIV/0!</v>
      </c>
      <c r="T173" s="30" t="e">
        <f>'DATOS HOSP '!$Z$246</f>
        <v>#DIV/0!</v>
      </c>
      <c r="U173" s="13" t="e">
        <f t="shared" si="4"/>
        <v>#DIV/0!</v>
      </c>
    </row>
    <row r="174" spans="1:21" ht="47.25">
      <c r="A174" s="1034"/>
      <c r="B174" s="927"/>
      <c r="C174" s="929"/>
      <c r="D174" s="1015"/>
      <c r="E174" s="867"/>
      <c r="F174" s="225" t="s">
        <v>166</v>
      </c>
      <c r="G174" s="226" t="s">
        <v>62</v>
      </c>
      <c r="H174" s="227">
        <v>1</v>
      </c>
      <c r="I174" s="37">
        <f>'DATOS HOSP '!$D$252</f>
        <v>0.89473684210526316</v>
      </c>
      <c r="J174" s="41">
        <f>'DATOS HOSP '!$F$252</f>
        <v>0.91304347826086951</v>
      </c>
      <c r="K174" s="34">
        <f>'DATOS HOSP '!$H$252</f>
        <v>0.91304347826086951</v>
      </c>
      <c r="L174" s="819">
        <v>0.7</v>
      </c>
      <c r="M174" s="35">
        <v>0.7</v>
      </c>
      <c r="N174" s="35">
        <v>0.7</v>
      </c>
      <c r="O174" s="35">
        <v>0.7</v>
      </c>
      <c r="P174" s="35" t="e">
        <f>'DATOS HOSP '!$R$252</f>
        <v>#DIV/0!</v>
      </c>
      <c r="Q174" s="35" t="e">
        <f>'DATOS HOSP '!$T$252</f>
        <v>#DIV/0!</v>
      </c>
      <c r="R174" s="35" t="e">
        <f>'DATOS HOSP '!$V$252</f>
        <v>#DIV/0!</v>
      </c>
      <c r="S174" s="35" t="e">
        <f>'DATOS HOSP '!$X$252</f>
        <v>#DIV/0!</v>
      </c>
      <c r="T174" s="36" t="e">
        <f>'DATOS HOSP '!$Z$252</f>
        <v>#DIV/0!</v>
      </c>
      <c r="U174" s="13">
        <v>0</v>
      </c>
    </row>
    <row r="175" spans="1:21" ht="31.5">
      <c r="A175" s="1034"/>
      <c r="B175" s="927"/>
      <c r="C175" s="929"/>
      <c r="D175" s="1015"/>
      <c r="E175" s="867"/>
      <c r="F175" s="228" t="s">
        <v>167</v>
      </c>
      <c r="G175" s="229" t="s">
        <v>168</v>
      </c>
      <c r="H175" s="230">
        <v>1</v>
      </c>
      <c r="I175" s="38">
        <f>'DATOS HOSP '!$D$248</f>
        <v>1</v>
      </c>
      <c r="J175" s="67">
        <f>'DATOS HOSP '!$F$248</f>
        <v>1</v>
      </c>
      <c r="K175" s="39">
        <f>'DATOS HOSP '!$H$248</f>
        <v>1</v>
      </c>
      <c r="L175" s="19">
        <v>1</v>
      </c>
      <c r="M175" s="39">
        <v>1</v>
      </c>
      <c r="N175" s="19">
        <v>1</v>
      </c>
      <c r="O175" s="39">
        <v>1</v>
      </c>
      <c r="P175" s="19" t="e">
        <f>'DATOS HOSP '!$R$248</f>
        <v>#DIV/0!</v>
      </c>
      <c r="Q175" s="35" t="e">
        <f>'DATOS HOSP '!$T$248</f>
        <v>#DIV/0!</v>
      </c>
      <c r="R175" s="19" t="e">
        <f>'DATOS HOSP '!$V$248</f>
        <v>#DIV/0!</v>
      </c>
      <c r="S175" s="39" t="e">
        <f>'DATOS HOSP '!$X$248</f>
        <v>#DIV/0!</v>
      </c>
      <c r="T175" s="20" t="e">
        <f>'DATOS HOSP '!$Z$248</f>
        <v>#DIV/0!</v>
      </c>
      <c r="U175" s="13" t="e">
        <f t="shared" si="4"/>
        <v>#DIV/0!</v>
      </c>
    </row>
    <row r="176" spans="1:21">
      <c r="A176" s="1034"/>
      <c r="B176" s="927"/>
      <c r="C176" s="929"/>
      <c r="D176" s="1015"/>
      <c r="E176" s="867"/>
      <c r="F176" s="869" t="s">
        <v>130</v>
      </c>
      <c r="G176" s="226" t="s">
        <v>63</v>
      </c>
      <c r="H176" s="230">
        <v>1</v>
      </c>
      <c r="I176" s="38">
        <v>1</v>
      </c>
      <c r="J176" s="41">
        <v>0</v>
      </c>
      <c r="K176" s="39">
        <v>0</v>
      </c>
      <c r="L176" s="19">
        <v>0.7</v>
      </c>
      <c r="M176" s="39">
        <v>0.7</v>
      </c>
      <c r="N176" s="39">
        <v>1</v>
      </c>
      <c r="O176" s="39">
        <v>1</v>
      </c>
      <c r="P176" s="39">
        <v>0</v>
      </c>
      <c r="Q176" s="39">
        <v>0</v>
      </c>
      <c r="R176" s="39">
        <v>0</v>
      </c>
      <c r="S176" s="39">
        <v>0</v>
      </c>
      <c r="T176" s="40">
        <v>0</v>
      </c>
      <c r="U176" s="13">
        <f t="shared" si="4"/>
        <v>0.3666666666666667</v>
      </c>
    </row>
    <row r="177" spans="1:21">
      <c r="A177" s="1034"/>
      <c r="B177" s="927"/>
      <c r="C177" s="929"/>
      <c r="D177" s="1015"/>
      <c r="E177" s="867"/>
      <c r="F177" s="870"/>
      <c r="G177" s="229" t="s">
        <v>169</v>
      </c>
      <c r="H177" s="230">
        <v>1</v>
      </c>
      <c r="I177" s="17">
        <v>1</v>
      </c>
      <c r="J177" s="18">
        <v>0</v>
      </c>
      <c r="K177" s="19">
        <v>0</v>
      </c>
      <c r="L177" s="820">
        <v>1</v>
      </c>
      <c r="M177" s="19">
        <v>1</v>
      </c>
      <c r="N177" s="19">
        <v>1</v>
      </c>
      <c r="O177" s="820">
        <v>1</v>
      </c>
      <c r="P177" s="19">
        <v>0</v>
      </c>
      <c r="Q177" s="19">
        <v>0</v>
      </c>
      <c r="R177" s="19">
        <v>0</v>
      </c>
      <c r="S177" s="19">
        <v>0</v>
      </c>
      <c r="T177" s="20">
        <v>0</v>
      </c>
      <c r="U177" s="13">
        <f t="shared" si="4"/>
        <v>0.41666666666666669</v>
      </c>
    </row>
    <row r="178" spans="1:21" ht="31.5">
      <c r="A178" s="1034"/>
      <c r="B178" s="927"/>
      <c r="C178" s="929"/>
      <c r="D178" s="1015"/>
      <c r="E178" s="867"/>
      <c r="F178" s="870"/>
      <c r="G178" s="226" t="s">
        <v>170</v>
      </c>
      <c r="H178" s="230">
        <v>0.99</v>
      </c>
      <c r="I178" s="17">
        <f>'INDICADORES DE  RIESGO'!$D$62</f>
        <v>1</v>
      </c>
      <c r="J178" s="18">
        <f>'INDICADORES DE  RIESGO'!$F$62</f>
        <v>0</v>
      </c>
      <c r="K178" s="19">
        <f>'INDICADORES DE  RIESGO'!$H$62</f>
        <v>1</v>
      </c>
      <c r="L178" s="19">
        <f>'INDICADORES DE  RIESGO'!$J$62</f>
        <v>0</v>
      </c>
      <c r="M178" s="19">
        <v>1</v>
      </c>
      <c r="N178" s="19">
        <v>1</v>
      </c>
      <c r="O178" s="19">
        <v>1</v>
      </c>
      <c r="P178" s="19">
        <f>'INDICADORES DE  RIESGO'!$R$62</f>
        <v>0</v>
      </c>
      <c r="Q178" s="19">
        <f>'INDICADORES DE  RIESGO'!$T$62</f>
        <v>0</v>
      </c>
      <c r="R178" s="19">
        <f>'INDICADORES DE  RIESGO'!$V$62</f>
        <v>0</v>
      </c>
      <c r="S178" s="19">
        <f>'INDICADORES DE  RIESGO'!$X$62</f>
        <v>0</v>
      </c>
      <c r="T178" s="20">
        <f>'INDICADORES DE  RIESGO'!$Z$62</f>
        <v>0</v>
      </c>
      <c r="U178" s="13">
        <f t="shared" si="4"/>
        <v>0.41666666666666669</v>
      </c>
    </row>
    <row r="179" spans="1:21" ht="31.5">
      <c r="A179" s="1034"/>
      <c r="B179" s="927"/>
      <c r="C179" s="929"/>
      <c r="D179" s="1015"/>
      <c r="E179" s="867"/>
      <c r="F179" s="870"/>
      <c r="G179" s="226" t="s">
        <v>171</v>
      </c>
      <c r="H179" s="230">
        <v>1</v>
      </c>
      <c r="I179" s="17">
        <f>'DATOS HOSP '!$D$259</f>
        <v>1</v>
      </c>
      <c r="J179" s="18">
        <f>'DATOS HOSP '!$F$259</f>
        <v>1</v>
      </c>
      <c r="K179" s="19">
        <f>'DATOS HOSP '!$H$259</f>
        <v>1</v>
      </c>
      <c r="L179" s="19">
        <v>1</v>
      </c>
      <c r="M179" s="19">
        <v>1</v>
      </c>
      <c r="N179" s="19">
        <v>1</v>
      </c>
      <c r="O179" s="19">
        <v>1</v>
      </c>
      <c r="P179" s="19" t="e">
        <f>'DATOS HOSP '!$R$259</f>
        <v>#DIV/0!</v>
      </c>
      <c r="Q179" s="19" t="e">
        <f>'DATOS HOSP '!$T$259</f>
        <v>#DIV/0!</v>
      </c>
      <c r="R179" s="19" t="e">
        <f>'DATOS HOSP '!$V$259</f>
        <v>#DIV/0!</v>
      </c>
      <c r="S179" s="19" t="e">
        <f>'DATOS HOSP '!$X$259</f>
        <v>#DIV/0!</v>
      </c>
      <c r="T179" s="20" t="e">
        <f>'DATOS HOSP '!$Z$259</f>
        <v>#DIV/0!</v>
      </c>
      <c r="U179" s="13" t="e">
        <f t="shared" si="4"/>
        <v>#DIV/0!</v>
      </c>
    </row>
    <row r="180" spans="1:21">
      <c r="A180" s="1034"/>
      <c r="B180" s="927"/>
      <c r="C180" s="929"/>
      <c r="D180" s="1015"/>
      <c r="E180" s="867"/>
      <c r="F180" s="871"/>
      <c r="G180" s="226" t="s">
        <v>82</v>
      </c>
      <c r="H180" s="230">
        <v>1</v>
      </c>
      <c r="I180" s="17">
        <f>'INDICADORES DE  RIESGO'!$D$62</f>
        <v>1</v>
      </c>
      <c r="J180" s="18">
        <f>'INDICADORES DE  RIESGO'!$F$62</f>
        <v>0</v>
      </c>
      <c r="K180" s="19">
        <f>'INDICADORES DE  RIESGO'!$H$62</f>
        <v>1</v>
      </c>
      <c r="L180" s="19">
        <v>0.85</v>
      </c>
      <c r="M180" s="19">
        <v>0.73</v>
      </c>
      <c r="N180" s="19">
        <v>0.92</v>
      </c>
      <c r="O180" s="19">
        <v>0.81</v>
      </c>
      <c r="P180" s="19">
        <f>'INDICADORES DE  RIESGO'!$R$62</f>
        <v>0</v>
      </c>
      <c r="Q180" s="19">
        <f>'INDICADORES DE  RIESGO'!$T$62</f>
        <v>0</v>
      </c>
      <c r="R180" s="19">
        <f>'INDICADORES DE  RIESGO'!$V$62</f>
        <v>0</v>
      </c>
      <c r="S180" s="19">
        <f>'INDICADORES DE  RIESGO'!$X$62</f>
        <v>0</v>
      </c>
      <c r="T180" s="20">
        <f>'INDICADORES DE  RIESGO'!$Z$62</f>
        <v>0</v>
      </c>
      <c r="U180" s="13">
        <f t="shared" si="4"/>
        <v>0.44250000000000006</v>
      </c>
    </row>
    <row r="181" spans="1:21">
      <c r="A181" s="1034"/>
      <c r="B181" s="927"/>
      <c r="C181" s="929"/>
      <c r="D181" s="1015"/>
      <c r="E181" s="867"/>
      <c r="F181" s="228" t="s">
        <v>33</v>
      </c>
      <c r="G181" s="231" t="s">
        <v>34</v>
      </c>
      <c r="H181" s="230">
        <v>1</v>
      </c>
      <c r="I181" s="17">
        <f>'DATOS HOSP '!$D$258</f>
        <v>0.01</v>
      </c>
      <c r="J181" s="18">
        <f>'DATOS HOSP '!$F$258</f>
        <v>0.01</v>
      </c>
      <c r="K181" s="19">
        <f>'DATOS HOSP '!$H$258</f>
        <v>0.01</v>
      </c>
      <c r="L181" s="19">
        <v>1</v>
      </c>
      <c r="M181" s="19">
        <v>1</v>
      </c>
      <c r="N181" s="19">
        <v>1</v>
      </c>
      <c r="O181" s="19">
        <v>1</v>
      </c>
      <c r="P181" s="19">
        <f>'DATOS HOSP '!$R$258</f>
        <v>0</v>
      </c>
      <c r="Q181" s="19">
        <f>'DATOS HOSP '!$T$258</f>
        <v>0</v>
      </c>
      <c r="R181" s="19">
        <f>'DATOS HOSP '!$V$258</f>
        <v>0</v>
      </c>
      <c r="S181" s="19">
        <f>'DATOS HOSP '!$X$258</f>
        <v>0</v>
      </c>
      <c r="T181" s="20">
        <f>'DATOS HOSP '!$Z$258</f>
        <v>0</v>
      </c>
      <c r="U181" s="13">
        <f t="shared" si="4"/>
        <v>0.33583333333333337</v>
      </c>
    </row>
    <row r="182" spans="1:21">
      <c r="A182" s="1034"/>
      <c r="B182" s="927"/>
      <c r="C182" s="929"/>
      <c r="D182" s="1015"/>
      <c r="E182" s="867"/>
      <c r="F182" s="228" t="s">
        <v>35</v>
      </c>
      <c r="G182" s="231" t="s">
        <v>36</v>
      </c>
      <c r="H182" s="230">
        <v>1</v>
      </c>
      <c r="I182" s="17">
        <f>'DATOS HOSP '!$D$259</f>
        <v>1</v>
      </c>
      <c r="J182" s="18">
        <f>'DATOS HOSP '!$F$259</f>
        <v>1</v>
      </c>
      <c r="K182" s="19">
        <f>'DATOS HOSP '!$H$259</f>
        <v>1</v>
      </c>
      <c r="L182" s="19">
        <v>0.84</v>
      </c>
      <c r="M182" s="19">
        <v>0.92</v>
      </c>
      <c r="N182" s="19">
        <v>0.92</v>
      </c>
      <c r="O182" s="19">
        <v>0.9</v>
      </c>
      <c r="P182" s="19" t="e">
        <f>'DATOS HOSP '!$R$259</f>
        <v>#DIV/0!</v>
      </c>
      <c r="Q182" s="19" t="e">
        <f>'DATOS HOSP '!$T$259</f>
        <v>#DIV/0!</v>
      </c>
      <c r="R182" s="19" t="e">
        <f>'DATOS HOSP '!$V$259</f>
        <v>#DIV/0!</v>
      </c>
      <c r="S182" s="19" t="e">
        <f>'DATOS HOSP '!$X$259</f>
        <v>#DIV/0!</v>
      </c>
      <c r="T182" s="20" t="e">
        <f>'DATOS HOSP '!$Z$259</f>
        <v>#DIV/0!</v>
      </c>
      <c r="U182" s="13" t="e">
        <f t="shared" si="4"/>
        <v>#DIV/0!</v>
      </c>
    </row>
    <row r="183" spans="1:21">
      <c r="A183" s="1034"/>
      <c r="B183" s="927"/>
      <c r="C183" s="929"/>
      <c r="D183" s="1015"/>
      <c r="E183" s="867"/>
      <c r="F183" s="228" t="s">
        <v>37</v>
      </c>
      <c r="G183" s="231" t="s">
        <v>38</v>
      </c>
      <c r="H183" s="230">
        <v>1</v>
      </c>
      <c r="I183" s="17">
        <v>1</v>
      </c>
      <c r="J183" s="18">
        <v>0</v>
      </c>
      <c r="K183" s="19">
        <v>0</v>
      </c>
      <c r="L183" s="19">
        <v>1</v>
      </c>
      <c r="M183" s="19">
        <v>1</v>
      </c>
      <c r="N183" s="19">
        <v>1</v>
      </c>
      <c r="O183" s="19">
        <v>1</v>
      </c>
      <c r="P183" s="19">
        <v>0</v>
      </c>
      <c r="Q183" s="19">
        <v>0</v>
      </c>
      <c r="R183" s="19">
        <v>0</v>
      </c>
      <c r="S183" s="19">
        <v>0</v>
      </c>
      <c r="T183" s="20">
        <v>0</v>
      </c>
      <c r="U183" s="13">
        <f t="shared" si="4"/>
        <v>0.41666666666666669</v>
      </c>
    </row>
    <row r="184" spans="1:21" ht="16.5" thickBot="1">
      <c r="A184" s="1034"/>
      <c r="B184" s="927"/>
      <c r="C184" s="929"/>
      <c r="D184" s="1015"/>
      <c r="E184" s="868"/>
      <c r="F184" s="232" t="s">
        <v>172</v>
      </c>
      <c r="G184" s="233" t="s">
        <v>38</v>
      </c>
      <c r="H184" s="234">
        <v>1</v>
      </c>
      <c r="I184" s="235">
        <v>1</v>
      </c>
      <c r="J184" s="27">
        <v>0</v>
      </c>
      <c r="K184" s="48">
        <v>0</v>
      </c>
      <c r="L184" s="48">
        <v>1</v>
      </c>
      <c r="M184" s="48">
        <v>1</v>
      </c>
      <c r="N184" s="48">
        <v>1</v>
      </c>
      <c r="O184" s="48">
        <v>1</v>
      </c>
      <c r="P184" s="48">
        <v>0</v>
      </c>
      <c r="Q184" s="48">
        <v>0</v>
      </c>
      <c r="R184" s="48">
        <v>0</v>
      </c>
      <c r="S184" s="48">
        <v>0</v>
      </c>
      <c r="T184" s="236">
        <v>0</v>
      </c>
      <c r="U184" s="13">
        <f t="shared" si="4"/>
        <v>0.41666666666666669</v>
      </c>
    </row>
    <row r="185" spans="1:21">
      <c r="A185" s="1034"/>
      <c r="B185" s="927"/>
      <c r="C185" s="929"/>
      <c r="D185" s="840" t="s">
        <v>173</v>
      </c>
      <c r="E185" s="842" t="s">
        <v>174</v>
      </c>
      <c r="F185" s="237" t="s">
        <v>175</v>
      </c>
      <c r="G185" s="238" t="s">
        <v>112</v>
      </c>
      <c r="H185" s="239">
        <v>1</v>
      </c>
      <c r="I185" s="80">
        <f>'DATOS HOSP '!$D$261</f>
        <v>1</v>
      </c>
      <c r="J185" s="41">
        <f>'DATOS HOSP '!$F$261</f>
        <v>1</v>
      </c>
      <c r="K185" s="11">
        <f>'DATOS HOSP '!$H$261</f>
        <v>1</v>
      </c>
      <c r="L185" s="11">
        <v>1</v>
      </c>
      <c r="M185" s="29">
        <v>1</v>
      </c>
      <c r="N185" s="29">
        <v>1</v>
      </c>
      <c r="O185" s="29">
        <v>1</v>
      </c>
      <c r="P185" s="29" t="e">
        <f>'DATOS HOSP '!$R$261</f>
        <v>#DIV/0!</v>
      </c>
      <c r="Q185" s="29" t="e">
        <f>'DATOS HOSP '!$T$261</f>
        <v>#DIV/0!</v>
      </c>
      <c r="R185" s="29" t="e">
        <f>'DATOS HOSP '!$V$261</f>
        <v>#DIV/0!</v>
      </c>
      <c r="S185" s="29" t="e">
        <f>'DATOS HOSP '!$X$261</f>
        <v>#DIV/0!</v>
      </c>
      <c r="T185" s="30" t="e">
        <f>'DATOS HOSP '!$Z$261</f>
        <v>#DIV/0!</v>
      </c>
      <c r="U185" s="13" t="e">
        <f t="shared" si="4"/>
        <v>#DIV/0!</v>
      </c>
    </row>
    <row r="186" spans="1:21" ht="47.25">
      <c r="A186" s="1034"/>
      <c r="B186" s="927"/>
      <c r="C186" s="929"/>
      <c r="D186" s="841"/>
      <c r="E186" s="843"/>
      <c r="F186" s="240" t="s">
        <v>176</v>
      </c>
      <c r="G186" s="241" t="s">
        <v>62</v>
      </c>
      <c r="H186" s="242">
        <v>1</v>
      </c>
      <c r="I186" s="38" t="e">
        <f>'DATOS HOSP '!$D$263</f>
        <v>#DIV/0!</v>
      </c>
      <c r="J186" s="41" t="e">
        <f>'DATOS HOSP '!$F$263</f>
        <v>#DIV/0!</v>
      </c>
      <c r="K186" s="39">
        <v>0.21</v>
      </c>
      <c r="L186" s="824">
        <v>0.7</v>
      </c>
      <c r="M186" s="19">
        <v>0.7</v>
      </c>
      <c r="N186" s="19">
        <v>0.7</v>
      </c>
      <c r="O186" s="39">
        <v>0.7</v>
      </c>
      <c r="P186" s="39" t="e">
        <f>'DATOS HOSP '!$R$263</f>
        <v>#DIV/0!</v>
      </c>
      <c r="Q186" s="39" t="e">
        <f>'DATOS HOSP '!$T$263</f>
        <v>#DIV/0!</v>
      </c>
      <c r="R186" s="39" t="e">
        <f>'DATOS HOSP '!$V$263</f>
        <v>#DIV/0!</v>
      </c>
      <c r="S186" s="39" t="e">
        <f>'DATOS HOSP '!$X$263</f>
        <v>#DIV/0!</v>
      </c>
      <c r="T186" s="40" t="e">
        <f>'DATOS HOSP '!$Z$263</f>
        <v>#DIV/0!</v>
      </c>
      <c r="U186" s="13" t="e">
        <f t="shared" si="4"/>
        <v>#DIV/0!</v>
      </c>
    </row>
    <row r="187" spans="1:21" ht="47.25">
      <c r="A187" s="1034"/>
      <c r="B187" s="927"/>
      <c r="C187" s="929"/>
      <c r="D187" s="841"/>
      <c r="E187" s="843"/>
      <c r="F187" s="240" t="s">
        <v>177</v>
      </c>
      <c r="G187" s="241" t="s">
        <v>178</v>
      </c>
      <c r="H187" s="242">
        <v>1</v>
      </c>
      <c r="I187" s="38" t="e">
        <f>'DATOS HOSP '!$D$265</f>
        <v>#DIV/0!</v>
      </c>
      <c r="J187" s="41">
        <f>'DATOS HOSP '!$F$265</f>
        <v>0.66666666666666663</v>
      </c>
      <c r="K187" s="39">
        <f>'DATOS HOSP '!$H$265</f>
        <v>0.66666666666666663</v>
      </c>
      <c r="L187" s="39">
        <v>0.7</v>
      </c>
      <c r="M187" s="39">
        <v>0.7</v>
      </c>
      <c r="N187" s="39">
        <v>0.7</v>
      </c>
      <c r="O187" s="19">
        <v>0.7</v>
      </c>
      <c r="P187" s="39" t="e">
        <f>'DATOS HOSP '!$R$265</f>
        <v>#DIV/0!</v>
      </c>
      <c r="Q187" s="39" t="e">
        <f>'DATOS HOSP '!$T$265</f>
        <v>#DIV/0!</v>
      </c>
      <c r="R187" s="39" t="e">
        <f>'DATOS HOSP '!$V$265</f>
        <v>#DIV/0!</v>
      </c>
      <c r="S187" s="39" t="e">
        <f>'DATOS HOSP '!$X$265</f>
        <v>#DIV/0!</v>
      </c>
      <c r="T187" s="40" t="e">
        <f>'DATOS HOSP '!$Z$265</f>
        <v>#DIV/0!</v>
      </c>
      <c r="U187" s="13" t="e">
        <f t="shared" si="4"/>
        <v>#DIV/0!</v>
      </c>
    </row>
    <row r="188" spans="1:21" ht="31.5">
      <c r="A188" s="1034"/>
      <c r="B188" s="927"/>
      <c r="C188" s="929"/>
      <c r="D188" s="841"/>
      <c r="E188" s="843"/>
      <c r="F188" s="845" t="s">
        <v>79</v>
      </c>
      <c r="G188" s="241" t="s">
        <v>81</v>
      </c>
      <c r="H188" s="242">
        <v>1</v>
      </c>
      <c r="I188" s="17">
        <v>0</v>
      </c>
      <c r="J188" s="18">
        <v>0</v>
      </c>
      <c r="K188" s="19">
        <v>0</v>
      </c>
      <c r="L188" s="19">
        <v>1</v>
      </c>
      <c r="M188" s="19">
        <v>1</v>
      </c>
      <c r="N188" s="19">
        <v>1</v>
      </c>
      <c r="O188" s="19">
        <v>0</v>
      </c>
      <c r="P188" s="19">
        <v>0</v>
      </c>
      <c r="Q188" s="19">
        <v>0</v>
      </c>
      <c r="R188" s="19">
        <v>0</v>
      </c>
      <c r="S188" s="19">
        <v>0</v>
      </c>
      <c r="T188" s="20">
        <v>0</v>
      </c>
      <c r="U188" s="13">
        <f t="shared" si="4"/>
        <v>0.25</v>
      </c>
    </row>
    <row r="189" spans="1:21">
      <c r="A189" s="1034"/>
      <c r="B189" s="927"/>
      <c r="C189" s="929"/>
      <c r="D189" s="841"/>
      <c r="E189" s="843"/>
      <c r="F189" s="846"/>
      <c r="G189" s="243" t="s">
        <v>63</v>
      </c>
      <c r="H189" s="242">
        <v>1</v>
      </c>
      <c r="I189" s="17">
        <v>0</v>
      </c>
      <c r="J189" s="18">
        <v>0</v>
      </c>
      <c r="K189" s="19">
        <v>0</v>
      </c>
      <c r="L189" s="19">
        <v>1</v>
      </c>
      <c r="M189" s="19">
        <v>1</v>
      </c>
      <c r="N189" s="19">
        <v>1</v>
      </c>
      <c r="O189" s="19">
        <v>1</v>
      </c>
      <c r="P189" s="19">
        <v>0</v>
      </c>
      <c r="Q189" s="19">
        <v>0</v>
      </c>
      <c r="R189" s="19">
        <v>0</v>
      </c>
      <c r="S189" s="19">
        <v>0</v>
      </c>
      <c r="T189" s="20">
        <v>0</v>
      </c>
      <c r="U189" s="13">
        <f t="shared" si="4"/>
        <v>0.33333333333333331</v>
      </c>
    </row>
    <row r="190" spans="1:21" ht="31.5">
      <c r="A190" s="1034"/>
      <c r="B190" s="927"/>
      <c r="C190" s="929"/>
      <c r="D190" s="841"/>
      <c r="E190" s="843"/>
      <c r="F190" s="846"/>
      <c r="G190" s="243" t="s">
        <v>179</v>
      </c>
      <c r="H190" s="242">
        <v>0.97</v>
      </c>
      <c r="I190" s="17">
        <f>'DATOS HOSP '!$D$268</f>
        <v>1</v>
      </c>
      <c r="J190" s="18">
        <f>'DATOS HOSP '!$F$268</f>
        <v>0</v>
      </c>
      <c r="K190" s="19">
        <f>'DATOS HOSP '!$H$268</f>
        <v>0</v>
      </c>
      <c r="L190" s="19">
        <v>1</v>
      </c>
      <c r="M190" s="19">
        <v>1</v>
      </c>
      <c r="N190" s="19">
        <v>1</v>
      </c>
      <c r="O190" s="19">
        <v>1</v>
      </c>
      <c r="P190" s="19">
        <f>'DATOS HOSP '!$R$268</f>
        <v>0</v>
      </c>
      <c r="Q190" s="19">
        <f>'DATOS HOSP '!$T$268</f>
        <v>0</v>
      </c>
      <c r="R190" s="19">
        <f>'DATOS HOSP '!$V$268</f>
        <v>0</v>
      </c>
      <c r="S190" s="19">
        <f>'DATOS HOSP '!$X$268</f>
        <v>0</v>
      </c>
      <c r="T190" s="20">
        <f>'DATOS HOSP '!$Z$268</f>
        <v>0</v>
      </c>
      <c r="U190" s="13">
        <f t="shared" si="4"/>
        <v>0.41666666666666669</v>
      </c>
    </row>
    <row r="191" spans="1:21" ht="31.5">
      <c r="A191" s="1034"/>
      <c r="B191" s="927"/>
      <c r="C191" s="929"/>
      <c r="D191" s="841"/>
      <c r="E191" s="843"/>
      <c r="F191" s="846"/>
      <c r="G191" s="243" t="s">
        <v>106</v>
      </c>
      <c r="H191" s="742">
        <v>0.96</v>
      </c>
      <c r="I191" s="17">
        <v>0</v>
      </c>
      <c r="J191" s="18">
        <v>0</v>
      </c>
      <c r="K191" s="19">
        <v>0</v>
      </c>
      <c r="L191" s="19">
        <v>1</v>
      </c>
      <c r="M191" s="19">
        <v>0.21</v>
      </c>
      <c r="N191" s="19">
        <v>0.5</v>
      </c>
      <c r="O191" s="19">
        <v>1</v>
      </c>
      <c r="P191" s="19">
        <v>0</v>
      </c>
      <c r="Q191" s="19">
        <v>0</v>
      </c>
      <c r="R191" s="19">
        <v>0</v>
      </c>
      <c r="S191" s="19">
        <v>0</v>
      </c>
      <c r="T191" s="20">
        <v>0</v>
      </c>
      <c r="U191" s="13">
        <f t="shared" si="4"/>
        <v>0.22583333333333333</v>
      </c>
    </row>
    <row r="192" spans="1:21">
      <c r="A192" s="1034"/>
      <c r="B192" s="927"/>
      <c r="C192" s="929"/>
      <c r="D192" s="841"/>
      <c r="E192" s="843"/>
      <c r="F192" s="847"/>
      <c r="G192" s="243" t="s">
        <v>82</v>
      </c>
      <c r="H192" s="242">
        <v>1</v>
      </c>
      <c r="I192" s="17">
        <f>'INDICADORES DE  RIESGO'!$D$65</f>
        <v>1</v>
      </c>
      <c r="J192" s="18">
        <f>'INDICADORES DE  RIESGO'!$F$65</f>
        <v>1</v>
      </c>
      <c r="K192" s="19">
        <f>'INDICADORES DE  RIESGO'!$H$65</f>
        <v>1</v>
      </c>
      <c r="L192" s="19">
        <v>0.85</v>
      </c>
      <c r="M192" s="19">
        <v>0.73</v>
      </c>
      <c r="N192" s="19">
        <v>0.92</v>
      </c>
      <c r="O192" s="19">
        <v>0.81</v>
      </c>
      <c r="P192" s="19">
        <f>'INDICADORES DE  RIESGO'!$R$65</f>
        <v>0</v>
      </c>
      <c r="Q192" s="19">
        <f>'INDICADORES DE  RIESGO'!$T$65</f>
        <v>0</v>
      </c>
      <c r="R192" s="19">
        <f>'INDICADORES DE  RIESGO'!$V$65</f>
        <v>0</v>
      </c>
      <c r="S192" s="19">
        <f>'INDICADORES DE  RIESGO'!$X$65</f>
        <v>0</v>
      </c>
      <c r="T192" s="20">
        <f>'INDICADORES DE  RIESGO'!$Z$65</f>
        <v>0</v>
      </c>
      <c r="U192" s="13">
        <f t="shared" si="4"/>
        <v>0.52583333333333337</v>
      </c>
    </row>
    <row r="193" spans="1:21">
      <c r="A193" s="1034"/>
      <c r="B193" s="927"/>
      <c r="C193" s="929"/>
      <c r="D193" s="841"/>
      <c r="E193" s="843"/>
      <c r="F193" s="240" t="s">
        <v>33</v>
      </c>
      <c r="G193" s="243" t="s">
        <v>34</v>
      </c>
      <c r="H193" s="242">
        <v>1</v>
      </c>
      <c r="I193" s="17">
        <f>'DATOS HOSP '!$D$273</f>
        <v>0</v>
      </c>
      <c r="J193" s="18">
        <f>'DATOS HOSP '!$F$273</f>
        <v>1</v>
      </c>
      <c r="K193" s="19">
        <f>'DATOS HOSP '!$H$273</f>
        <v>1</v>
      </c>
      <c r="L193" s="19">
        <v>1</v>
      </c>
      <c r="M193" s="19">
        <v>1</v>
      </c>
      <c r="N193" s="19">
        <v>1</v>
      </c>
      <c r="O193" s="19">
        <v>1</v>
      </c>
      <c r="P193" s="19">
        <f>'DATOS HOSP '!$R$273</f>
        <v>0</v>
      </c>
      <c r="Q193" s="19">
        <f>'DATOS HOSP '!$T$273</f>
        <v>0</v>
      </c>
      <c r="R193" s="19">
        <f>'DATOS HOSP '!$V$273</f>
        <v>0</v>
      </c>
      <c r="S193" s="19">
        <f>'DATOS HOSP '!$X$273</f>
        <v>0</v>
      </c>
      <c r="T193" s="20">
        <f>'DATOS HOSP '!$Z$273</f>
        <v>0</v>
      </c>
      <c r="U193" s="13">
        <f t="shared" si="4"/>
        <v>0.5</v>
      </c>
    </row>
    <row r="194" spans="1:21">
      <c r="A194" s="1034"/>
      <c r="B194" s="927"/>
      <c r="C194" s="929"/>
      <c r="D194" s="841"/>
      <c r="E194" s="843"/>
      <c r="F194" s="240" t="s">
        <v>35</v>
      </c>
      <c r="G194" s="243" t="s">
        <v>36</v>
      </c>
      <c r="H194" s="242">
        <v>1</v>
      </c>
      <c r="I194" s="17" t="e">
        <f>'DATOS HOSP '!$D$274</f>
        <v>#DIV/0!</v>
      </c>
      <c r="J194" s="18">
        <f>'DATOS HOSP '!$F$274</f>
        <v>1</v>
      </c>
      <c r="K194" s="19">
        <f>'DATOS HOSP '!$H$274</f>
        <v>1</v>
      </c>
      <c r="L194" s="19">
        <v>1</v>
      </c>
      <c r="M194" s="19">
        <v>1</v>
      </c>
      <c r="N194" s="19">
        <v>1</v>
      </c>
      <c r="O194" s="19">
        <v>1</v>
      </c>
      <c r="P194" s="19" t="e">
        <f>'DATOS HOSP '!$R$274</f>
        <v>#DIV/0!</v>
      </c>
      <c r="Q194" s="19" t="e">
        <f>'DATOS HOSP '!$T$274</f>
        <v>#DIV/0!</v>
      </c>
      <c r="R194" s="19" t="e">
        <f>'DATOS HOSP '!$V$274</f>
        <v>#DIV/0!</v>
      </c>
      <c r="S194" s="19" t="e">
        <f>'DATOS HOSP '!$X$274</f>
        <v>#DIV/0!</v>
      </c>
      <c r="T194" s="20" t="e">
        <f>'DATOS HOSP '!$Z$274</f>
        <v>#DIV/0!</v>
      </c>
      <c r="U194" s="13" t="e">
        <f t="shared" si="4"/>
        <v>#DIV/0!</v>
      </c>
    </row>
    <row r="195" spans="1:21" ht="16.5" thickBot="1">
      <c r="A195" s="1034"/>
      <c r="B195" s="927"/>
      <c r="C195" s="929"/>
      <c r="D195" s="841"/>
      <c r="E195" s="844"/>
      <c r="F195" s="244" t="s">
        <v>37</v>
      </c>
      <c r="G195" s="245" t="s">
        <v>38</v>
      </c>
      <c r="H195" s="246">
        <v>1</v>
      </c>
      <c r="I195" s="188">
        <v>0</v>
      </c>
      <c r="J195" s="189">
        <v>0</v>
      </c>
      <c r="K195" s="48">
        <v>0</v>
      </c>
      <c r="L195" s="48">
        <v>1</v>
      </c>
      <c r="M195" s="48">
        <v>1</v>
      </c>
      <c r="N195" s="48">
        <v>1</v>
      </c>
      <c r="O195" s="48">
        <v>1</v>
      </c>
      <c r="P195" s="48">
        <v>0</v>
      </c>
      <c r="Q195" s="48">
        <v>0</v>
      </c>
      <c r="R195" s="48">
        <v>0</v>
      </c>
      <c r="S195" s="48">
        <v>0</v>
      </c>
      <c r="T195" s="236">
        <v>0</v>
      </c>
      <c r="U195" s="13">
        <f t="shared" si="4"/>
        <v>0.33333333333333331</v>
      </c>
    </row>
    <row r="196" spans="1:21" ht="31.5">
      <c r="A196" s="1034"/>
      <c r="B196" s="927"/>
      <c r="C196" s="929"/>
      <c r="D196" s="841"/>
      <c r="E196" s="848" t="s">
        <v>180</v>
      </c>
      <c r="F196" s="850" t="s">
        <v>181</v>
      </c>
      <c r="G196" s="97" t="s">
        <v>182</v>
      </c>
      <c r="H196" s="247">
        <v>1</v>
      </c>
      <c r="I196" s="248">
        <v>0</v>
      </c>
      <c r="J196" s="224" t="e">
        <f>'DATOS HOSP '!$F$276</f>
        <v>#DIV/0!</v>
      </c>
      <c r="K196" s="29">
        <v>0.15</v>
      </c>
      <c r="L196" s="29">
        <v>0.5</v>
      </c>
      <c r="M196" s="11">
        <v>0.5</v>
      </c>
      <c r="N196" s="11">
        <v>0.5</v>
      </c>
      <c r="O196" s="29">
        <v>0.5</v>
      </c>
      <c r="P196" s="29" t="e">
        <f>'DATOS HOSP '!$R$276</f>
        <v>#DIV/0!</v>
      </c>
      <c r="Q196" s="29" t="e">
        <f>'DATOS HOSP '!$T$276</f>
        <v>#DIV/0!</v>
      </c>
      <c r="R196" s="29" t="e">
        <f>'DATOS HOSP '!$V$276</f>
        <v>#DIV/0!</v>
      </c>
      <c r="S196" s="29" t="e">
        <f>'DATOS HOSP '!$X$276</f>
        <v>#DIV/0!</v>
      </c>
      <c r="T196" s="30" t="e">
        <f>'DATOS HOSP '!$Z$276</f>
        <v>#DIV/0!</v>
      </c>
      <c r="U196" s="13" t="e">
        <f t="shared" si="4"/>
        <v>#DIV/0!</v>
      </c>
    </row>
    <row r="197" spans="1:21" ht="31.5">
      <c r="A197" s="1034"/>
      <c r="B197" s="927"/>
      <c r="C197" s="929"/>
      <c r="D197" s="841"/>
      <c r="E197" s="849"/>
      <c r="F197" s="851"/>
      <c r="G197" s="100" t="s">
        <v>183</v>
      </c>
      <c r="H197" s="249">
        <v>1</v>
      </c>
      <c r="I197" s="250" t="e">
        <f>'DATOS HOSP '!$D$278</f>
        <v>#DIV/0!</v>
      </c>
      <c r="J197" s="123">
        <f>'DATOS HOSP '!$F$278</f>
        <v>0.66666666666666663</v>
      </c>
      <c r="K197" s="39">
        <f>'DATOS HOSP '!$H$278</f>
        <v>0.66666666666666663</v>
      </c>
      <c r="L197" s="39">
        <v>0.25</v>
      </c>
      <c r="M197" s="39">
        <v>0.25</v>
      </c>
      <c r="N197" s="39">
        <v>0.25</v>
      </c>
      <c r="O197" s="19">
        <v>0.25</v>
      </c>
      <c r="P197" s="19" t="e">
        <f>'DATOS HOSP '!$R$278</f>
        <v>#DIV/0!</v>
      </c>
      <c r="Q197" s="39" t="e">
        <f>'DATOS HOSP '!$T$278</f>
        <v>#DIV/0!</v>
      </c>
      <c r="R197" s="39" t="e">
        <f>'DATOS HOSP '!$V$278</f>
        <v>#DIV/0!</v>
      </c>
      <c r="S197" s="39" t="e">
        <f>'DATOS HOSP '!$X$278</f>
        <v>#DIV/0!</v>
      </c>
      <c r="T197" s="40" t="e">
        <f>'DATOS HOSP '!$Z$278</f>
        <v>#DIV/0!</v>
      </c>
      <c r="U197" s="13" t="e">
        <f t="shared" si="4"/>
        <v>#DIV/0!</v>
      </c>
    </row>
    <row r="198" spans="1:21" ht="31.5">
      <c r="A198" s="1034"/>
      <c r="B198" s="927"/>
      <c r="C198" s="929"/>
      <c r="D198" s="841"/>
      <c r="E198" s="849"/>
      <c r="F198" s="851" t="s">
        <v>79</v>
      </c>
      <c r="G198" s="100" t="s">
        <v>106</v>
      </c>
      <c r="H198" s="249">
        <v>1</v>
      </c>
      <c r="I198" s="250">
        <f>'DATOS HOSP '!$D$280</f>
        <v>1</v>
      </c>
      <c r="J198" s="123">
        <f>'DATOS HOSP '!$F$280</f>
        <v>1</v>
      </c>
      <c r="K198" s="39">
        <f>'DATOS HOSP '!$H$280</f>
        <v>1</v>
      </c>
      <c r="L198" s="39">
        <v>1</v>
      </c>
      <c r="M198" s="39">
        <v>1</v>
      </c>
      <c r="N198" s="39">
        <v>1</v>
      </c>
      <c r="O198" s="39">
        <v>1</v>
      </c>
      <c r="P198" s="39" t="e">
        <f>'DATOS HOSP '!$R$280</f>
        <v>#DIV/0!</v>
      </c>
      <c r="Q198" s="19" t="e">
        <f>'DATOS HOSP '!$T$280</f>
        <v>#DIV/0!</v>
      </c>
      <c r="R198" s="39" t="e">
        <f>'DATOS HOSP '!$V$280</f>
        <v>#DIV/0!</v>
      </c>
      <c r="S198" s="39" t="e">
        <f>'DATOS HOSP '!$X$280</f>
        <v>#DIV/0!</v>
      </c>
      <c r="T198" s="40" t="e">
        <f>'DATOS HOSP '!$Z$280</f>
        <v>#DIV/0!</v>
      </c>
      <c r="U198" s="13" t="e">
        <f t="shared" si="4"/>
        <v>#DIV/0!</v>
      </c>
    </row>
    <row r="199" spans="1:21" ht="31.5">
      <c r="A199" s="1034"/>
      <c r="B199" s="927"/>
      <c r="C199" s="929"/>
      <c r="D199" s="841"/>
      <c r="E199" s="849"/>
      <c r="F199" s="851"/>
      <c r="G199" s="100" t="s">
        <v>81</v>
      </c>
      <c r="H199" s="249">
        <v>1</v>
      </c>
      <c r="I199" s="251">
        <v>0</v>
      </c>
      <c r="J199" s="60">
        <v>0</v>
      </c>
      <c r="K199" s="19">
        <v>0</v>
      </c>
      <c r="L199" s="19">
        <v>0</v>
      </c>
      <c r="M199" s="19">
        <v>0</v>
      </c>
      <c r="N199" s="19">
        <v>1</v>
      </c>
      <c r="O199" s="19">
        <v>0</v>
      </c>
      <c r="P199" s="19">
        <v>0</v>
      </c>
      <c r="Q199" s="19">
        <v>0</v>
      </c>
      <c r="R199" s="19">
        <v>0</v>
      </c>
      <c r="S199" s="19">
        <v>0</v>
      </c>
      <c r="T199" s="20">
        <v>0</v>
      </c>
      <c r="U199" s="13">
        <f t="shared" si="4"/>
        <v>8.3333333333333329E-2</v>
      </c>
    </row>
    <row r="200" spans="1:21">
      <c r="A200" s="1034"/>
      <c r="B200" s="927"/>
      <c r="C200" s="929"/>
      <c r="D200" s="841"/>
      <c r="E200" s="849"/>
      <c r="F200" s="851"/>
      <c r="G200" s="100" t="s">
        <v>82</v>
      </c>
      <c r="H200" s="249">
        <v>1</v>
      </c>
      <c r="I200" s="251">
        <f>'INDICADORES DE  RIESGO'!$D$68</f>
        <v>1</v>
      </c>
      <c r="J200" s="60">
        <f>'INDICADORES DE  RIESGO'!$F$68</f>
        <v>1</v>
      </c>
      <c r="K200" s="19">
        <f>'INDICADORES DE  RIESGO'!$H$68</f>
        <v>1</v>
      </c>
      <c r="L200" s="19">
        <v>0.85</v>
      </c>
      <c r="M200" s="19">
        <v>0.73</v>
      </c>
      <c r="N200" s="19">
        <v>0.92</v>
      </c>
      <c r="O200" s="19">
        <v>0.79</v>
      </c>
      <c r="P200" s="19">
        <f>'INDICADORES DE  RIESGO'!$R$68</f>
        <v>0</v>
      </c>
      <c r="Q200" s="19">
        <f>'INDICADORES DE  RIESGO'!$T$68</f>
        <v>0</v>
      </c>
      <c r="R200" s="19">
        <f>'INDICADORES DE  RIESGO'!$V$68</f>
        <v>0</v>
      </c>
      <c r="S200" s="19">
        <f>'INDICADORES DE  RIESGO'!$X$68</f>
        <v>0</v>
      </c>
      <c r="T200" s="20">
        <f>'INDICADORES DE  RIESGO'!$Z$68</f>
        <v>0</v>
      </c>
      <c r="U200" s="13">
        <f t="shared" si="4"/>
        <v>0.52416666666666667</v>
      </c>
    </row>
    <row r="201" spans="1:21">
      <c r="A201" s="1034"/>
      <c r="B201" s="927"/>
      <c r="C201" s="929"/>
      <c r="D201" s="841"/>
      <c r="E201" s="849"/>
      <c r="F201" s="99" t="s">
        <v>33</v>
      </c>
      <c r="G201" s="102" t="s">
        <v>34</v>
      </c>
      <c r="H201" s="249">
        <v>1</v>
      </c>
      <c r="I201" s="251">
        <f>'DATOS HOSP '!$D$284</f>
        <v>0</v>
      </c>
      <c r="J201" s="60">
        <f>'DATOS HOSP '!$F$284</f>
        <v>0</v>
      </c>
      <c r="K201" s="19">
        <f>'DATOS HOSP '!$H$284</f>
        <v>1</v>
      </c>
      <c r="L201" s="19">
        <v>1</v>
      </c>
      <c r="M201" s="19">
        <v>1</v>
      </c>
      <c r="N201" s="19">
        <v>1</v>
      </c>
      <c r="O201" s="19">
        <v>1</v>
      </c>
      <c r="P201" s="19">
        <f>'DATOS HOSP '!$R$284</f>
        <v>0</v>
      </c>
      <c r="Q201" s="19">
        <f>'DATOS HOSP '!$T$284</f>
        <v>0</v>
      </c>
      <c r="R201" s="19">
        <f>'DATOS HOSP '!$V$284</f>
        <v>0</v>
      </c>
      <c r="S201" s="19">
        <f>'DATOS HOSP '!$X$284</f>
        <v>0</v>
      </c>
      <c r="T201" s="20">
        <f>'DATOS HOSP '!$Z$284</f>
        <v>0</v>
      </c>
      <c r="U201" s="13">
        <f t="shared" si="4"/>
        <v>0.41666666666666669</v>
      </c>
    </row>
    <row r="202" spans="1:21">
      <c r="A202" s="1034"/>
      <c r="B202" s="927"/>
      <c r="C202" s="929"/>
      <c r="D202" s="841"/>
      <c r="E202" s="849"/>
      <c r="F202" s="99" t="s">
        <v>35</v>
      </c>
      <c r="G202" s="102" t="s">
        <v>36</v>
      </c>
      <c r="H202" s="249">
        <v>1</v>
      </c>
      <c r="I202" s="251">
        <v>0</v>
      </c>
      <c r="J202" s="60">
        <v>0</v>
      </c>
      <c r="K202" s="19">
        <v>0</v>
      </c>
      <c r="L202" s="19">
        <v>1</v>
      </c>
      <c r="M202" s="19">
        <v>1</v>
      </c>
      <c r="N202" s="19">
        <v>1</v>
      </c>
      <c r="O202" s="19">
        <v>1</v>
      </c>
      <c r="P202" s="19">
        <v>0</v>
      </c>
      <c r="Q202" s="19">
        <v>0</v>
      </c>
      <c r="R202" s="19">
        <v>0</v>
      </c>
      <c r="S202" s="19">
        <v>0</v>
      </c>
      <c r="T202" s="20">
        <v>0</v>
      </c>
      <c r="U202" s="13">
        <f t="shared" si="4"/>
        <v>0.33333333333333331</v>
      </c>
    </row>
    <row r="203" spans="1:21" ht="16.5" thickBot="1">
      <c r="A203" s="1034"/>
      <c r="B203" s="1036"/>
      <c r="C203" s="930"/>
      <c r="D203" s="997"/>
      <c r="E203" s="902"/>
      <c r="F203" s="103" t="s">
        <v>37</v>
      </c>
      <c r="G203" s="104" t="s">
        <v>38</v>
      </c>
      <c r="H203" s="252">
        <v>1</v>
      </c>
      <c r="I203" s="253">
        <v>1</v>
      </c>
      <c r="J203" s="254">
        <v>0</v>
      </c>
      <c r="K203" s="27">
        <v>0</v>
      </c>
      <c r="L203" s="27">
        <v>1</v>
      </c>
      <c r="M203" s="27">
        <v>1</v>
      </c>
      <c r="N203" s="27">
        <v>1</v>
      </c>
      <c r="O203" s="27">
        <v>1</v>
      </c>
      <c r="P203" s="27">
        <v>0</v>
      </c>
      <c r="Q203" s="27">
        <v>0</v>
      </c>
      <c r="R203" s="27">
        <v>0</v>
      </c>
      <c r="S203" s="27">
        <v>0</v>
      </c>
      <c r="T203" s="28">
        <v>0</v>
      </c>
      <c r="U203" s="13">
        <f t="shared" si="4"/>
        <v>0.41666666666666669</v>
      </c>
    </row>
    <row r="204" spans="1:21" ht="16.5" thickBot="1">
      <c r="A204" s="1034"/>
      <c r="B204" s="837" t="s">
        <v>184</v>
      </c>
      <c r="C204" s="838"/>
      <c r="D204" s="998"/>
      <c r="E204" s="998"/>
      <c r="F204" s="999"/>
      <c r="G204" s="999"/>
      <c r="H204" s="1000"/>
      <c r="I204" s="255" t="e">
        <f>SUM(I3:I203)/201</f>
        <v>#DIV/0!</v>
      </c>
      <c r="J204" s="255" t="e">
        <f t="shared" ref="J204:T204" si="5">SUM(J3:J203)/201</f>
        <v>#DIV/0!</v>
      </c>
      <c r="K204" s="255" t="e">
        <f t="shared" si="5"/>
        <v>#DIV/0!</v>
      </c>
      <c r="L204" s="255">
        <f t="shared" si="5"/>
        <v>0.83731343283582071</v>
      </c>
      <c r="M204" s="255">
        <f t="shared" si="5"/>
        <v>0.8067202449291998</v>
      </c>
      <c r="N204" s="255">
        <f t="shared" si="5"/>
        <v>0.92169154228855699</v>
      </c>
      <c r="O204" s="255">
        <f t="shared" si="5"/>
        <v>0.87199004975124417</v>
      </c>
      <c r="P204" s="255" t="e">
        <f t="shared" si="5"/>
        <v>#DIV/0!</v>
      </c>
      <c r="Q204" s="255" t="e">
        <f t="shared" si="5"/>
        <v>#DIV/0!</v>
      </c>
      <c r="R204" s="255" t="e">
        <f t="shared" si="5"/>
        <v>#DIV/0!</v>
      </c>
      <c r="S204" s="255" t="e">
        <f t="shared" si="5"/>
        <v>#DIV/0!</v>
      </c>
      <c r="T204" s="255" t="e">
        <f t="shared" si="5"/>
        <v>#DIV/0!</v>
      </c>
      <c r="U204" s="256" t="e">
        <f>SUM(I204:T204)/12</f>
        <v>#DIV/0!</v>
      </c>
    </row>
    <row r="205" spans="1:21" ht="78.75" hidden="1">
      <c r="A205" s="1034"/>
      <c r="B205" s="926" t="s">
        <v>185</v>
      </c>
      <c r="C205" s="1001" t="s">
        <v>186</v>
      </c>
      <c r="D205" s="1004" t="s">
        <v>25</v>
      </c>
      <c r="E205" s="1007" t="s">
        <v>187</v>
      </c>
      <c r="F205" s="257" t="s">
        <v>188</v>
      </c>
      <c r="G205" s="258" t="s">
        <v>189</v>
      </c>
      <c r="H205" s="259">
        <v>1</v>
      </c>
      <c r="I205" s="33" t="e">
        <f>#REF!</f>
        <v>#REF!</v>
      </c>
      <c r="J205" s="18" t="e">
        <f>#REF!</f>
        <v>#REF!</v>
      </c>
      <c r="K205" s="34" t="e">
        <f>#REF!</f>
        <v>#REF!</v>
      </c>
      <c r="L205" s="34" t="e">
        <f>#REF!</f>
        <v>#REF!</v>
      </c>
      <c r="M205" s="34" t="e">
        <f>#REF!</f>
        <v>#REF!</v>
      </c>
      <c r="N205" s="34" t="e">
        <f>#REF!</f>
        <v>#REF!</v>
      </c>
      <c r="O205" s="34" t="e">
        <f>#REF!</f>
        <v>#REF!</v>
      </c>
      <c r="P205" s="34" t="e">
        <f>#REF!</f>
        <v>#REF!</v>
      </c>
      <c r="Q205" s="34" t="e">
        <f>#REF!</f>
        <v>#REF!</v>
      </c>
      <c r="R205" s="34" t="e">
        <f>#REF!</f>
        <v>#REF!</v>
      </c>
      <c r="S205" s="34" t="e">
        <f>#REF!</f>
        <v>#REF!</v>
      </c>
      <c r="T205" s="52" t="e">
        <f>#REF!</f>
        <v>#REF!</v>
      </c>
      <c r="U205" s="260" t="e">
        <f>SUM(I205:T205)/12</f>
        <v>#REF!</v>
      </c>
    </row>
    <row r="206" spans="1:21" ht="78.75" hidden="1">
      <c r="A206" s="1034"/>
      <c r="B206" s="927"/>
      <c r="C206" s="1002"/>
      <c r="D206" s="1005"/>
      <c r="E206" s="1008"/>
      <c r="F206" s="261" t="s">
        <v>190</v>
      </c>
      <c r="G206" s="262" t="s">
        <v>191</v>
      </c>
      <c r="H206" s="263">
        <v>1</v>
      </c>
      <c r="I206" s="17" t="e">
        <f>#REF!</f>
        <v>#REF!</v>
      </c>
      <c r="J206" s="18" t="e">
        <f>#REF!</f>
        <v>#REF!</v>
      </c>
      <c r="K206" s="19" t="e">
        <f>#REF!</f>
        <v>#REF!</v>
      </c>
      <c r="L206" s="19" t="e">
        <f>#REF!</f>
        <v>#REF!</v>
      </c>
      <c r="M206" s="19" t="e">
        <f>#REF!</f>
        <v>#REF!</v>
      </c>
      <c r="N206" s="19" t="e">
        <f>#REF!</f>
        <v>#REF!</v>
      </c>
      <c r="O206" s="19" t="e">
        <f>#REF!</f>
        <v>#REF!</v>
      </c>
      <c r="P206" s="19" t="e">
        <f>#REF!</f>
        <v>#REF!</v>
      </c>
      <c r="Q206" s="19" t="e">
        <f>#REF!</f>
        <v>#REF!</v>
      </c>
      <c r="R206" s="19" t="e">
        <f>#REF!</f>
        <v>#REF!</v>
      </c>
      <c r="S206" s="19" t="e">
        <f>#REF!</f>
        <v>#REF!</v>
      </c>
      <c r="T206" s="20" t="e">
        <f>#REF!</f>
        <v>#REF!</v>
      </c>
      <c r="U206" s="13" t="e">
        <f>SUM(I206:T206)/12</f>
        <v>#REF!</v>
      </c>
    </row>
    <row r="207" spans="1:21" hidden="1">
      <c r="A207" s="1034"/>
      <c r="B207" s="927"/>
      <c r="C207" s="1002"/>
      <c r="D207" s="1005"/>
      <c r="E207" s="1008"/>
      <c r="F207" s="1010" t="s">
        <v>192</v>
      </c>
      <c r="G207" s="1012" t="s">
        <v>193</v>
      </c>
      <c r="H207" s="1013">
        <v>1</v>
      </c>
      <c r="I207" s="994">
        <v>1</v>
      </c>
      <c r="J207" s="995">
        <v>0</v>
      </c>
      <c r="K207" s="992">
        <v>1</v>
      </c>
      <c r="L207" s="992">
        <v>0</v>
      </c>
      <c r="M207" s="992">
        <v>0</v>
      </c>
      <c r="N207" s="992">
        <v>0</v>
      </c>
      <c r="O207" s="992">
        <v>0</v>
      </c>
      <c r="P207" s="992">
        <v>0</v>
      </c>
      <c r="Q207" s="992">
        <v>0</v>
      </c>
      <c r="R207" s="992">
        <v>0</v>
      </c>
      <c r="S207" s="992">
        <v>0</v>
      </c>
      <c r="T207" s="993">
        <v>0</v>
      </c>
      <c r="U207" s="989">
        <f>SUM(I207:T207)/12</f>
        <v>0.16666666666666666</v>
      </c>
    </row>
    <row r="208" spans="1:21" hidden="1">
      <c r="A208" s="1034"/>
      <c r="B208" s="927"/>
      <c r="C208" s="1002"/>
      <c r="D208" s="1005"/>
      <c r="E208" s="1008"/>
      <c r="F208" s="1011"/>
      <c r="G208" s="1012"/>
      <c r="H208" s="1013"/>
      <c r="I208" s="994"/>
      <c r="J208" s="996"/>
      <c r="K208" s="992"/>
      <c r="L208" s="992"/>
      <c r="M208" s="992"/>
      <c r="N208" s="992"/>
      <c r="O208" s="992"/>
      <c r="P208" s="992"/>
      <c r="Q208" s="992"/>
      <c r="R208" s="992"/>
      <c r="S208" s="992"/>
      <c r="T208" s="993"/>
      <c r="U208" s="990"/>
    </row>
    <row r="209" spans="1:22" hidden="1">
      <c r="A209" s="1034"/>
      <c r="B209" s="927"/>
      <c r="C209" s="1002"/>
      <c r="D209" s="1005"/>
      <c r="E209" s="1008"/>
      <c r="F209" s="991" t="s">
        <v>79</v>
      </c>
      <c r="G209" s="262" t="s">
        <v>63</v>
      </c>
      <c r="H209" s="263">
        <v>1</v>
      </c>
      <c r="I209" s="17">
        <v>0</v>
      </c>
      <c r="J209" s="18">
        <v>0</v>
      </c>
      <c r="K209" s="19">
        <v>1</v>
      </c>
      <c r="L209" s="19">
        <v>0</v>
      </c>
      <c r="M209" s="19">
        <v>0</v>
      </c>
      <c r="N209" s="19">
        <v>0</v>
      </c>
      <c r="O209" s="19">
        <v>0</v>
      </c>
      <c r="P209" s="19">
        <v>0</v>
      </c>
      <c r="Q209" s="19">
        <v>0</v>
      </c>
      <c r="R209" s="19">
        <v>0</v>
      </c>
      <c r="S209" s="19">
        <v>0</v>
      </c>
      <c r="T209" s="20">
        <v>0</v>
      </c>
      <c r="U209" s="13">
        <f t="shared" ref="U209:U232" si="6">SUM(I209:T209)/12</f>
        <v>8.3333333333333329E-2</v>
      </c>
    </row>
    <row r="210" spans="1:22" ht="31.5" hidden="1">
      <c r="A210" s="1034"/>
      <c r="B210" s="927"/>
      <c r="C210" s="1002"/>
      <c r="D210" s="1005"/>
      <c r="E210" s="1008"/>
      <c r="F210" s="991"/>
      <c r="G210" s="262" t="s">
        <v>106</v>
      </c>
      <c r="H210" s="263">
        <v>0.96</v>
      </c>
      <c r="I210" s="17">
        <v>1</v>
      </c>
      <c r="J210" s="18">
        <v>0</v>
      </c>
      <c r="K210" s="19">
        <v>1</v>
      </c>
      <c r="L210" s="19">
        <v>0</v>
      </c>
      <c r="M210" s="19">
        <v>0</v>
      </c>
      <c r="N210" s="19">
        <v>0</v>
      </c>
      <c r="O210" s="19">
        <v>0</v>
      </c>
      <c r="P210" s="19">
        <v>0</v>
      </c>
      <c r="Q210" s="19">
        <v>0</v>
      </c>
      <c r="R210" s="19">
        <v>0</v>
      </c>
      <c r="S210" s="19">
        <v>0</v>
      </c>
      <c r="T210" s="20">
        <v>0</v>
      </c>
      <c r="U210" s="13">
        <f t="shared" si="6"/>
        <v>0.16666666666666666</v>
      </c>
    </row>
    <row r="211" spans="1:22" ht="47.25" hidden="1">
      <c r="A211" s="1034"/>
      <c r="B211" s="927"/>
      <c r="C211" s="1002"/>
      <c r="D211" s="1005"/>
      <c r="E211" s="1008"/>
      <c r="F211" s="991"/>
      <c r="G211" s="262" t="s">
        <v>194</v>
      </c>
      <c r="H211" s="263">
        <v>1</v>
      </c>
      <c r="I211" s="17">
        <v>0</v>
      </c>
      <c r="J211" s="18">
        <v>0</v>
      </c>
      <c r="K211" s="19">
        <v>0</v>
      </c>
      <c r="L211" s="19">
        <v>0</v>
      </c>
      <c r="M211" s="19">
        <v>0</v>
      </c>
      <c r="N211" s="19">
        <v>0</v>
      </c>
      <c r="O211" s="19">
        <v>0</v>
      </c>
      <c r="P211" s="19">
        <v>0</v>
      </c>
      <c r="Q211" s="19">
        <v>0</v>
      </c>
      <c r="R211" s="19">
        <v>0</v>
      </c>
      <c r="S211" s="19">
        <v>0</v>
      </c>
      <c r="T211" s="20">
        <v>0</v>
      </c>
      <c r="U211" s="13">
        <f t="shared" si="6"/>
        <v>0</v>
      </c>
    </row>
    <row r="212" spans="1:22" hidden="1">
      <c r="A212" s="1034"/>
      <c r="B212" s="927"/>
      <c r="C212" s="1002"/>
      <c r="D212" s="1005"/>
      <c r="E212" s="1008"/>
      <c r="F212" s="991"/>
      <c r="G212" s="262" t="s">
        <v>82</v>
      </c>
      <c r="H212" s="263">
        <v>1</v>
      </c>
      <c r="I212" s="17">
        <f>'INDICADORES DE  RIESGO'!$D$163</f>
        <v>0</v>
      </c>
      <c r="J212" s="18">
        <f>'INDICADORES DE  RIESGO'!$F$163</f>
        <v>1</v>
      </c>
      <c r="K212" s="19">
        <f>'INDICADORES DE  RIESGO'!$H$163</f>
        <v>1</v>
      </c>
      <c r="L212" s="19">
        <f>'INDICADORES DE  RIESGO'!$J$163</f>
        <v>0</v>
      </c>
      <c r="M212" s="19">
        <f>'INDICADORES DE  RIESGO'!$L$163</f>
        <v>0</v>
      </c>
      <c r="N212" s="19">
        <f>'INDICADORES DE  RIESGO'!$N$163</f>
        <v>0</v>
      </c>
      <c r="O212" s="19">
        <f>'INDICADORES DE  RIESGO'!$P$163</f>
        <v>0</v>
      </c>
      <c r="P212" s="19">
        <f>'INDICADORES DE  RIESGO'!$R$163</f>
        <v>0</v>
      </c>
      <c r="Q212" s="19">
        <f>'INDICADORES DE  RIESGO'!$T$163</f>
        <v>0</v>
      </c>
      <c r="R212" s="19">
        <f>'INDICADORES DE  RIESGO'!$V$163</f>
        <v>0</v>
      </c>
      <c r="S212" s="19">
        <f>'INDICADORES DE  RIESGO'!$X$163</f>
        <v>0</v>
      </c>
      <c r="T212" s="20">
        <f>'INDICADORES DE  RIESGO'!$Z$163</f>
        <v>0</v>
      </c>
      <c r="U212" s="13">
        <f t="shared" si="6"/>
        <v>0.16666666666666666</v>
      </c>
    </row>
    <row r="213" spans="1:22" hidden="1">
      <c r="A213" s="1034"/>
      <c r="B213" s="927"/>
      <c r="C213" s="1002"/>
      <c r="D213" s="1005"/>
      <c r="E213" s="1008"/>
      <c r="F213" s="261" t="s">
        <v>33</v>
      </c>
      <c r="G213" s="262" t="s">
        <v>34</v>
      </c>
      <c r="H213" s="263">
        <v>1</v>
      </c>
      <c r="I213" s="17">
        <v>0</v>
      </c>
      <c r="J213" s="18">
        <v>0</v>
      </c>
      <c r="K213" s="19">
        <v>0</v>
      </c>
      <c r="L213" s="19">
        <v>0</v>
      </c>
      <c r="M213" s="19">
        <v>0</v>
      </c>
      <c r="N213" s="19">
        <v>0</v>
      </c>
      <c r="O213" s="19">
        <v>0</v>
      </c>
      <c r="P213" s="19">
        <v>0</v>
      </c>
      <c r="Q213" s="19">
        <v>0</v>
      </c>
      <c r="R213" s="19">
        <v>0</v>
      </c>
      <c r="S213" s="19">
        <v>0</v>
      </c>
      <c r="T213" s="20">
        <v>0</v>
      </c>
      <c r="U213" s="13">
        <f t="shared" si="6"/>
        <v>0</v>
      </c>
    </row>
    <row r="214" spans="1:22" hidden="1">
      <c r="A214" s="1034"/>
      <c r="B214" s="927"/>
      <c r="C214" s="1002"/>
      <c r="D214" s="1005"/>
      <c r="E214" s="1008"/>
      <c r="F214" s="261" t="s">
        <v>35</v>
      </c>
      <c r="G214" s="262" t="s">
        <v>36</v>
      </c>
      <c r="H214" s="263">
        <v>1</v>
      </c>
      <c r="I214" s="17">
        <v>0</v>
      </c>
      <c r="J214" s="18">
        <v>0</v>
      </c>
      <c r="K214" s="19">
        <v>0</v>
      </c>
      <c r="L214" s="19">
        <v>0</v>
      </c>
      <c r="M214" s="19">
        <v>0</v>
      </c>
      <c r="N214" s="19">
        <v>0</v>
      </c>
      <c r="O214" s="19">
        <v>0</v>
      </c>
      <c r="P214" s="19">
        <v>0</v>
      </c>
      <c r="Q214" s="19">
        <v>0</v>
      </c>
      <c r="R214" s="19">
        <v>0</v>
      </c>
      <c r="S214" s="19">
        <v>0</v>
      </c>
      <c r="T214" s="20">
        <v>0</v>
      </c>
      <c r="U214" s="13">
        <f t="shared" si="6"/>
        <v>0</v>
      </c>
    </row>
    <row r="215" spans="1:22" ht="16.5" hidden="1" thickBot="1">
      <c r="A215" s="1034"/>
      <c r="B215" s="927"/>
      <c r="C215" s="1003"/>
      <c r="D215" s="1006"/>
      <c r="E215" s="1009"/>
      <c r="F215" s="264" t="s">
        <v>37</v>
      </c>
      <c r="G215" s="265" t="s">
        <v>38</v>
      </c>
      <c r="H215" s="266">
        <v>1</v>
      </c>
      <c r="I215" s="25">
        <v>0</v>
      </c>
      <c r="J215" s="26">
        <v>0</v>
      </c>
      <c r="K215" s="26">
        <v>1</v>
      </c>
      <c r="L215" s="27">
        <v>0</v>
      </c>
      <c r="M215" s="27">
        <v>0</v>
      </c>
      <c r="N215" s="27">
        <v>0</v>
      </c>
      <c r="O215" s="27">
        <v>0</v>
      </c>
      <c r="P215" s="27">
        <v>0</v>
      </c>
      <c r="Q215" s="27">
        <v>0</v>
      </c>
      <c r="R215" s="27">
        <v>0</v>
      </c>
      <c r="S215" s="27">
        <v>0</v>
      </c>
      <c r="T215" s="28">
        <v>0</v>
      </c>
      <c r="U215" s="13">
        <f t="shared" si="6"/>
        <v>8.3333333333333329E-2</v>
      </c>
    </row>
    <row r="216" spans="1:22" ht="31.5" hidden="1">
      <c r="A216" s="1034"/>
      <c r="B216" s="927"/>
      <c r="C216" s="936" t="s">
        <v>24</v>
      </c>
      <c r="D216" s="931" t="s">
        <v>25</v>
      </c>
      <c r="E216" s="933" t="s">
        <v>26</v>
      </c>
      <c r="F216" s="6" t="s">
        <v>27</v>
      </c>
      <c r="G216" s="7" t="s">
        <v>28</v>
      </c>
      <c r="H216" s="8">
        <v>0.96</v>
      </c>
      <c r="I216" s="9">
        <v>1</v>
      </c>
      <c r="J216" s="10">
        <v>0</v>
      </c>
      <c r="K216" s="11">
        <v>0.98</v>
      </c>
      <c r="L216" s="11">
        <v>0</v>
      </c>
      <c r="M216" s="11">
        <v>0</v>
      </c>
      <c r="N216" s="11">
        <v>0</v>
      </c>
      <c r="O216" s="11">
        <v>0</v>
      </c>
      <c r="P216" s="11">
        <v>0</v>
      </c>
      <c r="Q216" s="11">
        <v>0</v>
      </c>
      <c r="R216" s="11">
        <v>0</v>
      </c>
      <c r="S216" s="11">
        <v>0</v>
      </c>
      <c r="T216" s="12">
        <v>0</v>
      </c>
      <c r="U216" s="13">
        <f t="shared" si="6"/>
        <v>0.16500000000000001</v>
      </c>
    </row>
    <row r="217" spans="1:22" ht="31.5" hidden="1">
      <c r="A217" s="1034"/>
      <c r="B217" s="927"/>
      <c r="C217" s="937"/>
      <c r="D217" s="932"/>
      <c r="E217" s="934"/>
      <c r="F217" s="14" t="s">
        <v>29</v>
      </c>
      <c r="G217" s="15" t="s">
        <v>30</v>
      </c>
      <c r="H217" s="16">
        <v>1</v>
      </c>
      <c r="I217" s="17" t="e">
        <f>#REF!</f>
        <v>#REF!</v>
      </c>
      <c r="J217" s="18" t="e">
        <f>#REF!</f>
        <v>#REF!</v>
      </c>
      <c r="K217" s="19" t="e">
        <f>#REF!</f>
        <v>#REF!</v>
      </c>
      <c r="L217" s="19" t="e">
        <f>#REF!</f>
        <v>#REF!</v>
      </c>
      <c r="M217" s="19" t="e">
        <f>#REF!</f>
        <v>#REF!</v>
      </c>
      <c r="N217" s="19" t="e">
        <f>#REF!</f>
        <v>#REF!</v>
      </c>
      <c r="O217" s="19" t="e">
        <f>#REF!</f>
        <v>#REF!</v>
      </c>
      <c r="P217" s="19" t="e">
        <f>#REF!</f>
        <v>#REF!</v>
      </c>
      <c r="Q217" s="19" t="e">
        <f>#REF!</f>
        <v>#REF!</v>
      </c>
      <c r="R217" s="19" t="e">
        <f>#REF!</f>
        <v>#REF!</v>
      </c>
      <c r="S217" s="19" t="e">
        <f>#REF!</f>
        <v>#REF!</v>
      </c>
      <c r="T217" s="20" t="e">
        <f>#REF!</f>
        <v>#REF!</v>
      </c>
      <c r="U217" s="13" t="e">
        <f t="shared" si="6"/>
        <v>#REF!</v>
      </c>
    </row>
    <row r="218" spans="1:22" hidden="1">
      <c r="A218" s="1034"/>
      <c r="B218" s="927"/>
      <c r="C218" s="937"/>
      <c r="D218" s="932"/>
      <c r="E218" s="934"/>
      <c r="F218" s="14" t="s">
        <v>31</v>
      </c>
      <c r="G218" s="15" t="s">
        <v>32</v>
      </c>
      <c r="H218" s="16">
        <v>1</v>
      </c>
      <c r="I218" s="17">
        <v>1</v>
      </c>
      <c r="J218" s="18">
        <v>0</v>
      </c>
      <c r="K218" s="19">
        <v>0</v>
      </c>
      <c r="L218" s="19">
        <v>0</v>
      </c>
      <c r="M218" s="19">
        <v>0</v>
      </c>
      <c r="N218" s="19">
        <v>0</v>
      </c>
      <c r="O218" s="19">
        <v>0</v>
      </c>
      <c r="P218" s="19">
        <v>0</v>
      </c>
      <c r="Q218" s="19">
        <v>0</v>
      </c>
      <c r="R218" s="19">
        <v>0</v>
      </c>
      <c r="S218" s="19">
        <v>0</v>
      </c>
      <c r="T218" s="20">
        <v>0</v>
      </c>
      <c r="U218" s="13">
        <f t="shared" si="6"/>
        <v>8.3333333333333329E-2</v>
      </c>
    </row>
    <row r="219" spans="1:22" hidden="1">
      <c r="A219" s="1034"/>
      <c r="B219" s="927"/>
      <c r="C219" s="937"/>
      <c r="D219" s="932"/>
      <c r="E219" s="934"/>
      <c r="F219" s="14" t="s">
        <v>33</v>
      </c>
      <c r="G219" s="21" t="s">
        <v>34</v>
      </c>
      <c r="H219" s="16">
        <v>1</v>
      </c>
      <c r="I219" s="17" t="e">
        <f>#REF!</f>
        <v>#REF!</v>
      </c>
      <c r="J219" s="18" t="e">
        <f>#REF!</f>
        <v>#REF!</v>
      </c>
      <c r="K219" s="19" t="e">
        <f>#REF!</f>
        <v>#REF!</v>
      </c>
      <c r="L219" s="19" t="e">
        <f>#REF!</f>
        <v>#REF!</v>
      </c>
      <c r="M219" s="19" t="e">
        <f>#REF!</f>
        <v>#REF!</v>
      </c>
      <c r="N219" s="19" t="e">
        <f>#REF!</f>
        <v>#REF!</v>
      </c>
      <c r="O219" s="19" t="e">
        <f>#REF!</f>
        <v>#REF!</v>
      </c>
      <c r="P219" s="19" t="e">
        <f>#REF!</f>
        <v>#REF!</v>
      </c>
      <c r="Q219" s="19" t="e">
        <f>#REF!</f>
        <v>#REF!</v>
      </c>
      <c r="R219" s="19" t="e">
        <f>#REF!</f>
        <v>#REF!</v>
      </c>
      <c r="S219" s="19" t="e">
        <f>#REF!</f>
        <v>#REF!</v>
      </c>
      <c r="T219" s="20" t="e">
        <f>#REF!</f>
        <v>#REF!</v>
      </c>
      <c r="U219" s="13" t="e">
        <f t="shared" si="6"/>
        <v>#REF!</v>
      </c>
    </row>
    <row r="220" spans="1:22" hidden="1">
      <c r="A220" s="1034"/>
      <c r="B220" s="927"/>
      <c r="C220" s="937"/>
      <c r="D220" s="932"/>
      <c r="E220" s="934"/>
      <c r="F220" s="14" t="s">
        <v>35</v>
      </c>
      <c r="G220" s="15" t="s">
        <v>36</v>
      </c>
      <c r="H220" s="16">
        <v>0.95</v>
      </c>
      <c r="I220" s="17">
        <v>0.38</v>
      </c>
      <c r="J220" s="18">
        <v>0</v>
      </c>
      <c r="K220" s="19">
        <v>0</v>
      </c>
      <c r="L220" s="19">
        <v>0</v>
      </c>
      <c r="M220" s="19">
        <v>0</v>
      </c>
      <c r="N220" s="19">
        <v>0</v>
      </c>
      <c r="O220" s="19">
        <v>0</v>
      </c>
      <c r="P220" s="19">
        <v>0</v>
      </c>
      <c r="Q220" s="19">
        <v>0</v>
      </c>
      <c r="R220" s="19">
        <v>0</v>
      </c>
      <c r="S220" s="19">
        <v>0</v>
      </c>
      <c r="T220" s="20">
        <v>0</v>
      </c>
      <c r="U220" s="13">
        <f t="shared" si="6"/>
        <v>3.1666666666666669E-2</v>
      </c>
    </row>
    <row r="221" spans="1:22" ht="16.5" hidden="1" thickBot="1">
      <c r="A221" s="1034"/>
      <c r="B221" s="927"/>
      <c r="C221" s="940"/>
      <c r="D221" s="932"/>
      <c r="E221" s="935"/>
      <c r="F221" s="22" t="s">
        <v>37</v>
      </c>
      <c r="G221" s="23" t="s">
        <v>38</v>
      </c>
      <c r="H221" s="24">
        <v>1</v>
      </c>
      <c r="I221" s="25">
        <v>1</v>
      </c>
      <c r="J221" s="26">
        <v>0</v>
      </c>
      <c r="K221" s="27">
        <v>1</v>
      </c>
      <c r="L221" s="27">
        <v>0</v>
      </c>
      <c r="M221" s="27">
        <v>0</v>
      </c>
      <c r="N221" s="27">
        <v>0</v>
      </c>
      <c r="O221" s="27">
        <v>0</v>
      </c>
      <c r="P221" s="27">
        <v>0</v>
      </c>
      <c r="Q221" s="27">
        <v>0</v>
      </c>
      <c r="R221" s="27">
        <v>0</v>
      </c>
      <c r="S221" s="27">
        <v>0</v>
      </c>
      <c r="T221" s="28">
        <v>0</v>
      </c>
      <c r="U221" s="13">
        <f t="shared" si="6"/>
        <v>0.16666666666666666</v>
      </c>
    </row>
    <row r="222" spans="1:22" ht="31.5" hidden="1">
      <c r="A222" s="1034"/>
      <c r="B222" s="927"/>
      <c r="C222" s="936" t="s">
        <v>39</v>
      </c>
      <c r="D222" s="938" t="s">
        <v>40</v>
      </c>
      <c r="E222" s="933" t="s">
        <v>41</v>
      </c>
      <c r="F222" s="6" t="s">
        <v>42</v>
      </c>
      <c r="G222" s="7" t="s">
        <v>43</v>
      </c>
      <c r="H222" s="8">
        <v>1</v>
      </c>
      <c r="I222" s="9" t="e">
        <f>#REF!</f>
        <v>#REF!</v>
      </c>
      <c r="J222" s="29" t="e">
        <f>#REF!</f>
        <v>#REF!</v>
      </c>
      <c r="K222" s="29">
        <v>1</v>
      </c>
      <c r="L222" s="29" t="e">
        <f>#REF!</f>
        <v>#REF!</v>
      </c>
      <c r="M222" s="29" t="e">
        <f>#REF!</f>
        <v>#REF!</v>
      </c>
      <c r="N222" s="29" t="e">
        <f>#REF!</f>
        <v>#REF!</v>
      </c>
      <c r="O222" s="29" t="e">
        <f>#REF!</f>
        <v>#REF!</v>
      </c>
      <c r="P222" s="29" t="e">
        <f>#REF!</f>
        <v>#REF!</v>
      </c>
      <c r="Q222" s="29" t="e">
        <f>#REF!</f>
        <v>#REF!</v>
      </c>
      <c r="R222" s="29" t="e">
        <f>#REF!</f>
        <v>#REF!</v>
      </c>
      <c r="S222" s="29" t="e">
        <f>#REF!</f>
        <v>#REF!</v>
      </c>
      <c r="T222" s="30" t="e">
        <f>#REF!</f>
        <v>#REF!</v>
      </c>
      <c r="U222" s="13" t="e">
        <f t="shared" si="6"/>
        <v>#REF!</v>
      </c>
      <c r="V222" s="31"/>
    </row>
    <row r="223" spans="1:22" ht="31.5" hidden="1">
      <c r="A223" s="1034"/>
      <c r="B223" s="927"/>
      <c r="C223" s="937"/>
      <c r="D223" s="939"/>
      <c r="E223" s="934"/>
      <c r="F223" s="32" t="s">
        <v>44</v>
      </c>
      <c r="G223" s="15" t="s">
        <v>45</v>
      </c>
      <c r="H223" s="16">
        <v>1</v>
      </c>
      <c r="I223" s="33" t="e">
        <f>#REF!</f>
        <v>#REF!</v>
      </c>
      <c r="J223" s="34" t="e">
        <f>#REF!</f>
        <v>#REF!</v>
      </c>
      <c r="K223" s="34">
        <v>1</v>
      </c>
      <c r="L223" s="35" t="e">
        <f>#REF!</f>
        <v>#REF!</v>
      </c>
      <c r="M223" s="35" t="e">
        <f>#REF!</f>
        <v>#REF!</v>
      </c>
      <c r="N223" s="35" t="e">
        <f>#REF!</f>
        <v>#REF!</v>
      </c>
      <c r="O223" s="35" t="e">
        <f>#REF!</f>
        <v>#REF!</v>
      </c>
      <c r="P223" s="35" t="e">
        <f>#REF!</f>
        <v>#REF!</v>
      </c>
      <c r="Q223" s="35" t="e">
        <f>#REF!</f>
        <v>#REF!</v>
      </c>
      <c r="R223" s="35" t="e">
        <f>#REF!</f>
        <v>#REF!</v>
      </c>
      <c r="S223" s="35" t="e">
        <f>#REF!</f>
        <v>#REF!</v>
      </c>
      <c r="T223" s="36" t="e">
        <f>#REF!</f>
        <v>#REF!</v>
      </c>
      <c r="U223" s="13" t="e">
        <f>SUM(I223:T223)/12</f>
        <v>#REF!</v>
      </c>
      <c r="V223" s="31"/>
    </row>
    <row r="224" spans="1:22" ht="31.5" hidden="1">
      <c r="A224" s="1034"/>
      <c r="B224" s="927"/>
      <c r="C224" s="937"/>
      <c r="D224" s="939"/>
      <c r="E224" s="934"/>
      <c r="F224" s="467" t="s">
        <v>46</v>
      </c>
      <c r="G224" s="468" t="s">
        <v>47</v>
      </c>
      <c r="H224" s="469">
        <v>1</v>
      </c>
      <c r="I224" s="33">
        <v>0</v>
      </c>
      <c r="J224" s="35">
        <v>0</v>
      </c>
      <c r="K224" s="35">
        <v>0</v>
      </c>
      <c r="L224" s="35">
        <v>0</v>
      </c>
      <c r="M224" s="35">
        <v>0</v>
      </c>
      <c r="N224" s="35">
        <v>0</v>
      </c>
      <c r="O224" s="35">
        <v>0</v>
      </c>
      <c r="P224" s="34">
        <v>0</v>
      </c>
      <c r="Q224" s="34">
        <v>0</v>
      </c>
      <c r="R224" s="35">
        <v>0</v>
      </c>
      <c r="S224" s="35">
        <v>0</v>
      </c>
      <c r="T224" s="36">
        <v>0</v>
      </c>
      <c r="U224" s="13">
        <f t="shared" si="6"/>
        <v>0</v>
      </c>
      <c r="V224" s="31"/>
    </row>
    <row r="225" spans="1:22" ht="47.25" hidden="1">
      <c r="A225" s="1034"/>
      <c r="B225" s="927"/>
      <c r="C225" s="937"/>
      <c r="D225" s="939"/>
      <c r="E225" s="934"/>
      <c r="F225" s="14" t="s">
        <v>48</v>
      </c>
      <c r="G225" s="15" t="s">
        <v>49</v>
      </c>
      <c r="H225" s="462">
        <v>1</v>
      </c>
      <c r="I225" s="38">
        <v>0</v>
      </c>
      <c r="J225" s="19">
        <v>0</v>
      </c>
      <c r="K225" s="19">
        <v>0</v>
      </c>
      <c r="L225" s="39">
        <v>0</v>
      </c>
      <c r="M225" s="39">
        <v>0</v>
      </c>
      <c r="N225" s="39">
        <v>0</v>
      </c>
      <c r="O225" s="39">
        <v>0</v>
      </c>
      <c r="P225" s="39">
        <v>0</v>
      </c>
      <c r="Q225" s="39">
        <v>0</v>
      </c>
      <c r="R225" s="39">
        <v>0</v>
      </c>
      <c r="S225" s="39">
        <v>0</v>
      </c>
      <c r="T225" s="40">
        <v>0</v>
      </c>
      <c r="U225" s="13">
        <f t="shared" si="6"/>
        <v>0</v>
      </c>
      <c r="V225" s="31"/>
    </row>
    <row r="226" spans="1:22" ht="47.25" hidden="1">
      <c r="A226" s="1034"/>
      <c r="B226" s="927"/>
      <c r="C226" s="937"/>
      <c r="D226" s="939"/>
      <c r="E226" s="934"/>
      <c r="F226" s="14" t="s">
        <v>50</v>
      </c>
      <c r="G226" s="15" t="s">
        <v>49</v>
      </c>
      <c r="H226" s="462">
        <v>1</v>
      </c>
      <c r="I226" s="38">
        <v>0</v>
      </c>
      <c r="J226" s="41">
        <v>0</v>
      </c>
      <c r="K226" s="39">
        <v>0</v>
      </c>
      <c r="L226" s="19">
        <v>0</v>
      </c>
      <c r="M226" s="19">
        <v>0</v>
      </c>
      <c r="N226" s="39">
        <v>0</v>
      </c>
      <c r="O226" s="39">
        <v>0</v>
      </c>
      <c r="P226" s="39">
        <v>0</v>
      </c>
      <c r="Q226" s="39">
        <v>0</v>
      </c>
      <c r="R226" s="39">
        <v>0</v>
      </c>
      <c r="S226" s="39">
        <v>0</v>
      </c>
      <c r="T226" s="40">
        <v>0</v>
      </c>
      <c r="U226" s="13">
        <f t="shared" si="6"/>
        <v>0</v>
      </c>
      <c r="V226" s="31"/>
    </row>
    <row r="227" spans="1:22" ht="31.5" hidden="1">
      <c r="A227" s="1034"/>
      <c r="B227" s="927"/>
      <c r="C227" s="937"/>
      <c r="D227" s="939"/>
      <c r="E227" s="934"/>
      <c r="F227" s="14" t="s">
        <v>51</v>
      </c>
      <c r="G227" s="15" t="s">
        <v>52</v>
      </c>
      <c r="H227" s="462">
        <v>1</v>
      </c>
      <c r="I227" s="38">
        <v>0</v>
      </c>
      <c r="J227" s="41">
        <v>0</v>
      </c>
      <c r="K227" s="39">
        <v>0</v>
      </c>
      <c r="L227" s="39">
        <v>0</v>
      </c>
      <c r="M227" s="39">
        <v>0</v>
      </c>
      <c r="N227" s="19">
        <v>0</v>
      </c>
      <c r="O227" s="39">
        <v>0</v>
      </c>
      <c r="P227" s="39">
        <v>0</v>
      </c>
      <c r="Q227" s="39">
        <v>0</v>
      </c>
      <c r="R227" s="39">
        <v>0</v>
      </c>
      <c r="S227" s="39">
        <v>0</v>
      </c>
      <c r="T227" s="40">
        <v>0</v>
      </c>
      <c r="U227" s="13">
        <f t="shared" si="6"/>
        <v>0</v>
      </c>
      <c r="V227" s="31"/>
    </row>
    <row r="228" spans="1:22" ht="16.5" hidden="1" thickBot="1">
      <c r="A228" s="1034"/>
      <c r="B228" s="927"/>
      <c r="C228" s="937"/>
      <c r="D228" s="939"/>
      <c r="E228" s="935"/>
      <c r="F228" s="42" t="s">
        <v>37</v>
      </c>
      <c r="G228" s="43" t="s">
        <v>38</v>
      </c>
      <c r="H228" s="44">
        <v>1</v>
      </c>
      <c r="I228" s="45">
        <v>1</v>
      </c>
      <c r="J228" s="46">
        <v>0</v>
      </c>
      <c r="K228" s="47">
        <v>1</v>
      </c>
      <c r="L228" s="47">
        <v>0</v>
      </c>
      <c r="M228" s="47">
        <v>0</v>
      </c>
      <c r="N228" s="48">
        <v>0</v>
      </c>
      <c r="O228" s="47">
        <v>0</v>
      </c>
      <c r="P228" s="47">
        <v>0</v>
      </c>
      <c r="Q228" s="47">
        <v>0</v>
      </c>
      <c r="R228" s="47">
        <v>0</v>
      </c>
      <c r="S228" s="47">
        <v>0</v>
      </c>
      <c r="T228" s="49">
        <v>0</v>
      </c>
      <c r="U228" s="13">
        <f t="shared" si="6"/>
        <v>0.16666666666666666</v>
      </c>
      <c r="V228" s="31"/>
    </row>
    <row r="229" spans="1:22" ht="63" hidden="1">
      <c r="A229" s="1034"/>
      <c r="B229" s="927"/>
      <c r="C229" s="936" t="s">
        <v>39</v>
      </c>
      <c r="D229" s="941" t="s">
        <v>40</v>
      </c>
      <c r="E229" s="933" t="s">
        <v>53</v>
      </c>
      <c r="F229" s="6" t="s">
        <v>54</v>
      </c>
      <c r="G229" s="7" t="s">
        <v>55</v>
      </c>
      <c r="H229" s="8">
        <v>1</v>
      </c>
      <c r="I229" s="9" t="e">
        <f>#REF!</f>
        <v>#REF!</v>
      </c>
      <c r="J229" s="10" t="e">
        <f>#REF!</f>
        <v>#REF!</v>
      </c>
      <c r="K229" s="11">
        <v>1</v>
      </c>
      <c r="L229" s="11" t="e">
        <f>#REF!</f>
        <v>#REF!</v>
      </c>
      <c r="M229" s="11" t="e">
        <f>#REF!</f>
        <v>#REF!</v>
      </c>
      <c r="N229" s="11" t="e">
        <f>#REF!</f>
        <v>#REF!</v>
      </c>
      <c r="O229" s="11" t="e">
        <f>#REF!</f>
        <v>#REF!</v>
      </c>
      <c r="P229" s="11" t="e">
        <f>#REF!</f>
        <v>#REF!</v>
      </c>
      <c r="Q229" s="11" t="e">
        <f>#REF!</f>
        <v>#REF!</v>
      </c>
      <c r="R229" s="11" t="e">
        <f>#REF!</f>
        <v>#REF!</v>
      </c>
      <c r="S229" s="11" t="e">
        <f>#REF!</f>
        <v>#REF!</v>
      </c>
      <c r="T229" s="12" t="e">
        <f>#REF!</f>
        <v>#REF!</v>
      </c>
      <c r="U229" s="13" t="e">
        <f t="shared" si="6"/>
        <v>#REF!</v>
      </c>
      <c r="V229" s="31"/>
    </row>
    <row r="230" spans="1:22" ht="31.5" hidden="1">
      <c r="A230" s="1034"/>
      <c r="B230" s="927"/>
      <c r="C230" s="937"/>
      <c r="D230" s="942"/>
      <c r="E230" s="934"/>
      <c r="F230" s="470" t="s">
        <v>56</v>
      </c>
      <c r="G230" s="471" t="s">
        <v>55</v>
      </c>
      <c r="H230" s="472">
        <v>1</v>
      </c>
      <c r="I230" s="37">
        <v>0</v>
      </c>
      <c r="J230" s="51">
        <v>0</v>
      </c>
      <c r="K230" s="35">
        <v>0</v>
      </c>
      <c r="L230" s="35">
        <v>0</v>
      </c>
      <c r="M230" s="35">
        <v>0</v>
      </c>
      <c r="N230" s="35">
        <v>0</v>
      </c>
      <c r="O230" s="35">
        <v>0</v>
      </c>
      <c r="P230" s="35">
        <v>0</v>
      </c>
      <c r="Q230" s="34">
        <v>0</v>
      </c>
      <c r="R230" s="34">
        <v>0</v>
      </c>
      <c r="S230" s="34">
        <v>0</v>
      </c>
      <c r="T230" s="52">
        <v>0</v>
      </c>
      <c r="U230" s="13">
        <f t="shared" si="6"/>
        <v>0</v>
      </c>
      <c r="V230" s="31"/>
    </row>
    <row r="231" spans="1:22" ht="63" hidden="1">
      <c r="A231" s="1034"/>
      <c r="B231" s="927"/>
      <c r="C231" s="937"/>
      <c r="D231" s="942"/>
      <c r="E231" s="934"/>
      <c r="F231" s="14" t="s">
        <v>57</v>
      </c>
      <c r="G231" s="21" t="s">
        <v>58</v>
      </c>
      <c r="H231" s="50">
        <v>1</v>
      </c>
      <c r="I231" s="17">
        <v>0</v>
      </c>
      <c r="J231" s="18">
        <v>0</v>
      </c>
      <c r="K231" s="19">
        <v>1</v>
      </c>
      <c r="L231" s="19">
        <v>0</v>
      </c>
      <c r="M231" s="19">
        <v>0</v>
      </c>
      <c r="N231" s="19">
        <v>0</v>
      </c>
      <c r="O231" s="19">
        <v>0</v>
      </c>
      <c r="P231" s="19">
        <v>0</v>
      </c>
      <c r="Q231" s="19">
        <v>0</v>
      </c>
      <c r="R231" s="19">
        <v>0</v>
      </c>
      <c r="S231" s="19">
        <v>0</v>
      </c>
      <c r="T231" s="20">
        <v>0</v>
      </c>
      <c r="U231" s="13">
        <f t="shared" si="6"/>
        <v>8.3333333333333329E-2</v>
      </c>
      <c r="V231" s="31"/>
    </row>
    <row r="232" spans="1:22" ht="31.5" hidden="1">
      <c r="A232" s="1034"/>
      <c r="B232" s="927"/>
      <c r="C232" s="937"/>
      <c r="D232" s="942"/>
      <c r="E232" s="934"/>
      <c r="F232" s="42" t="s">
        <v>59</v>
      </c>
      <c r="G232" s="21" t="s">
        <v>60</v>
      </c>
      <c r="H232" s="50">
        <v>1</v>
      </c>
      <c r="I232" s="38">
        <v>1</v>
      </c>
      <c r="J232" s="51">
        <v>0</v>
      </c>
      <c r="K232" s="39">
        <v>1</v>
      </c>
      <c r="L232" s="39">
        <v>0</v>
      </c>
      <c r="M232" s="39">
        <v>0</v>
      </c>
      <c r="N232" s="39">
        <v>0</v>
      </c>
      <c r="O232" s="39">
        <v>0</v>
      </c>
      <c r="P232" s="39">
        <v>0</v>
      </c>
      <c r="Q232" s="19">
        <v>0</v>
      </c>
      <c r="R232" s="19">
        <v>0</v>
      </c>
      <c r="S232" s="19">
        <v>0</v>
      </c>
      <c r="T232" s="20">
        <v>0</v>
      </c>
      <c r="U232" s="13">
        <f t="shared" si="6"/>
        <v>0.16666666666666666</v>
      </c>
      <c r="V232" s="31"/>
    </row>
    <row r="233" spans="1:22" hidden="1">
      <c r="A233" s="1034"/>
      <c r="B233" s="927"/>
      <c r="C233" s="937"/>
      <c r="D233" s="942"/>
      <c r="E233" s="934"/>
      <c r="F233" s="944" t="s">
        <v>61</v>
      </c>
      <c r="G233" s="21" t="s">
        <v>62</v>
      </c>
      <c r="H233" s="50">
        <v>1</v>
      </c>
      <c r="I233" s="38">
        <v>0</v>
      </c>
      <c r="J233" s="18">
        <v>0</v>
      </c>
      <c r="K233" s="19">
        <v>1</v>
      </c>
      <c r="L233" s="19">
        <v>0</v>
      </c>
      <c r="M233" s="19">
        <v>0</v>
      </c>
      <c r="N233" s="19">
        <v>0</v>
      </c>
      <c r="O233" s="19">
        <v>0</v>
      </c>
      <c r="P233" s="19">
        <v>0</v>
      </c>
      <c r="Q233" s="19">
        <v>0</v>
      </c>
      <c r="R233" s="19">
        <v>0</v>
      </c>
      <c r="S233" s="19">
        <v>0</v>
      </c>
      <c r="T233" s="20">
        <v>0</v>
      </c>
      <c r="U233" s="13">
        <f>SUM(I233:T233)/12</f>
        <v>8.3333333333333329E-2</v>
      </c>
    </row>
    <row r="234" spans="1:22" hidden="1">
      <c r="A234" s="1034"/>
      <c r="B234" s="927"/>
      <c r="C234" s="937"/>
      <c r="D234" s="942"/>
      <c r="E234" s="934"/>
      <c r="F234" s="945"/>
      <c r="G234" s="21" t="s">
        <v>63</v>
      </c>
      <c r="H234" s="50">
        <v>1</v>
      </c>
      <c r="I234" s="38">
        <v>0</v>
      </c>
      <c r="J234" s="18">
        <v>0</v>
      </c>
      <c r="K234" s="19">
        <v>1</v>
      </c>
      <c r="L234" s="19">
        <v>0</v>
      </c>
      <c r="M234" s="19">
        <v>0</v>
      </c>
      <c r="N234" s="19">
        <v>0</v>
      </c>
      <c r="O234" s="19">
        <v>0</v>
      </c>
      <c r="P234" s="19">
        <v>0</v>
      </c>
      <c r="Q234" s="19">
        <v>0</v>
      </c>
      <c r="R234" s="19">
        <v>0</v>
      </c>
      <c r="S234" s="19">
        <v>0</v>
      </c>
      <c r="T234" s="20">
        <v>0</v>
      </c>
      <c r="U234" s="13">
        <f>SUM(I234:T234)/12</f>
        <v>8.3333333333333329E-2</v>
      </c>
    </row>
    <row r="235" spans="1:22" ht="32.25" hidden="1" thickBot="1">
      <c r="A235" s="1034"/>
      <c r="B235" s="927"/>
      <c r="C235" s="940"/>
      <c r="D235" s="943"/>
      <c r="E235" s="935"/>
      <c r="F235" s="946"/>
      <c r="G235" s="53" t="s">
        <v>64</v>
      </c>
      <c r="H235" s="54">
        <v>1</v>
      </c>
      <c r="I235" s="55">
        <v>0</v>
      </c>
      <c r="J235" s="26">
        <v>0</v>
      </c>
      <c r="K235" s="27">
        <v>1</v>
      </c>
      <c r="L235" s="27">
        <v>0</v>
      </c>
      <c r="M235" s="27">
        <v>0</v>
      </c>
      <c r="N235" s="27">
        <v>0</v>
      </c>
      <c r="O235" s="27">
        <v>0</v>
      </c>
      <c r="P235" s="27">
        <v>0</v>
      </c>
      <c r="Q235" s="27">
        <v>0</v>
      </c>
      <c r="R235" s="27">
        <v>0</v>
      </c>
      <c r="S235" s="27">
        <v>0</v>
      </c>
      <c r="T235" s="28">
        <v>0</v>
      </c>
      <c r="U235" s="13"/>
    </row>
    <row r="236" spans="1:22" ht="63" hidden="1">
      <c r="A236" s="1034"/>
      <c r="B236" s="927"/>
      <c r="C236" s="928" t="s">
        <v>65</v>
      </c>
      <c r="D236" s="933" t="s">
        <v>40</v>
      </c>
      <c r="E236" s="933" t="s">
        <v>66</v>
      </c>
      <c r="F236" s="56" t="s">
        <v>67</v>
      </c>
      <c r="G236" s="43" t="s">
        <v>68</v>
      </c>
      <c r="H236" s="44">
        <v>1</v>
      </c>
      <c r="I236" s="33">
        <v>1</v>
      </c>
      <c r="J236" s="18">
        <v>0</v>
      </c>
      <c r="K236" s="34">
        <v>1</v>
      </c>
      <c r="L236" s="34">
        <v>0</v>
      </c>
      <c r="M236" s="34">
        <v>0</v>
      </c>
      <c r="N236" s="34">
        <v>0</v>
      </c>
      <c r="O236" s="34">
        <v>0</v>
      </c>
      <c r="P236" s="34">
        <v>0</v>
      </c>
      <c r="Q236" s="34">
        <v>0</v>
      </c>
      <c r="R236" s="34">
        <v>0</v>
      </c>
      <c r="S236" s="34">
        <v>0</v>
      </c>
      <c r="T236" s="52">
        <v>0</v>
      </c>
      <c r="U236" s="13">
        <f>SUM(I236:T236)/12</f>
        <v>0.16666666666666666</v>
      </c>
    </row>
    <row r="237" spans="1:22" hidden="1">
      <c r="A237" s="1034"/>
      <c r="B237" s="927"/>
      <c r="C237" s="929"/>
      <c r="D237" s="934"/>
      <c r="E237" s="934"/>
      <c r="F237" s="470" t="s">
        <v>69</v>
      </c>
      <c r="G237" s="471" t="s">
        <v>70</v>
      </c>
      <c r="H237" s="472">
        <v>1</v>
      </c>
      <c r="I237" s="33">
        <v>0</v>
      </c>
      <c r="J237" s="18">
        <v>0</v>
      </c>
      <c r="K237" s="34">
        <v>0</v>
      </c>
      <c r="L237" s="34">
        <v>0</v>
      </c>
      <c r="M237" s="34">
        <v>0</v>
      </c>
      <c r="N237" s="34">
        <v>0</v>
      </c>
      <c r="O237" s="34">
        <v>0</v>
      </c>
      <c r="P237" s="34">
        <v>0</v>
      </c>
      <c r="Q237" s="34">
        <v>0</v>
      </c>
      <c r="R237" s="34">
        <v>0</v>
      </c>
      <c r="S237" s="34">
        <v>0</v>
      </c>
      <c r="T237" s="52">
        <v>0</v>
      </c>
      <c r="U237" s="13">
        <f>SUM(I237:T237)/12</f>
        <v>0</v>
      </c>
    </row>
    <row r="238" spans="1:22" ht="65.25" hidden="1" customHeight="1">
      <c r="A238" s="1034"/>
      <c r="B238" s="927"/>
      <c r="C238" s="929"/>
      <c r="D238" s="934"/>
      <c r="E238" s="934"/>
      <c r="F238" s="14" t="s">
        <v>71</v>
      </c>
      <c r="G238" s="21" t="s">
        <v>72</v>
      </c>
      <c r="H238" s="50">
        <v>1</v>
      </c>
      <c r="I238" s="38">
        <v>1</v>
      </c>
      <c r="J238" s="18">
        <v>0</v>
      </c>
      <c r="K238" s="19">
        <v>1</v>
      </c>
      <c r="L238" s="19">
        <v>0</v>
      </c>
      <c r="M238" s="19">
        <v>0</v>
      </c>
      <c r="N238" s="19">
        <v>0</v>
      </c>
      <c r="O238" s="19">
        <v>0</v>
      </c>
      <c r="P238" s="19">
        <v>0</v>
      </c>
      <c r="Q238" s="19">
        <v>0</v>
      </c>
      <c r="R238" s="19">
        <v>0</v>
      </c>
      <c r="S238" s="19">
        <v>0</v>
      </c>
      <c r="T238" s="20">
        <v>0</v>
      </c>
      <c r="U238" s="13">
        <f>SUM(I238:T238)/12</f>
        <v>0.16666666666666666</v>
      </c>
    </row>
    <row r="239" spans="1:22" ht="79.5" hidden="1" thickBot="1">
      <c r="A239" s="1034"/>
      <c r="B239" s="927"/>
      <c r="C239" s="929"/>
      <c r="D239" s="935"/>
      <c r="E239" s="935"/>
      <c r="F239" s="22" t="s">
        <v>73</v>
      </c>
      <c r="G239" s="23" t="s">
        <v>74</v>
      </c>
      <c r="H239" s="24">
        <v>1</v>
      </c>
      <c r="I239" s="25">
        <v>1</v>
      </c>
      <c r="J239" s="26">
        <v>0</v>
      </c>
      <c r="K239" s="27">
        <v>1</v>
      </c>
      <c r="L239" s="27">
        <v>0</v>
      </c>
      <c r="M239" s="27">
        <v>0</v>
      </c>
      <c r="N239" s="27">
        <v>0</v>
      </c>
      <c r="O239" s="27">
        <v>0</v>
      </c>
      <c r="P239" s="27">
        <v>0</v>
      </c>
      <c r="Q239" s="27">
        <v>0</v>
      </c>
      <c r="R239" s="27">
        <v>0</v>
      </c>
      <c r="S239" s="27">
        <v>0</v>
      </c>
      <c r="T239" s="28">
        <v>0</v>
      </c>
      <c r="U239" s="13">
        <f>SUM(I239:T239)/12</f>
        <v>0.16666666666666666</v>
      </c>
    </row>
    <row r="240" spans="1:22" hidden="1">
      <c r="A240" s="1034"/>
      <c r="B240" s="927"/>
      <c r="C240" s="929"/>
      <c r="D240" s="947" t="s">
        <v>25</v>
      </c>
      <c r="E240" s="903" t="s">
        <v>75</v>
      </c>
      <c r="F240" s="57" t="s">
        <v>76</v>
      </c>
      <c r="G240" s="58" t="s">
        <v>77</v>
      </c>
      <c r="H240" s="59">
        <v>1</v>
      </c>
      <c r="I240" s="17" t="e">
        <f>#REF!</f>
        <v>#REF!</v>
      </c>
      <c r="J240" s="60" t="e">
        <f>#REF!</f>
        <v>#REF!</v>
      </c>
      <c r="K240" s="39" t="e">
        <f>#REF!</f>
        <v>#REF!</v>
      </c>
      <c r="L240" s="39" t="e">
        <f>#REF!</f>
        <v>#REF!</v>
      </c>
      <c r="M240" s="39" t="e">
        <f>#REF!</f>
        <v>#REF!</v>
      </c>
      <c r="N240" s="39" t="e">
        <f>#REF!</f>
        <v>#REF!</v>
      </c>
      <c r="O240" s="39" t="e">
        <f>#REF!</f>
        <v>#REF!</v>
      </c>
      <c r="P240" s="39" t="e">
        <f>#REF!</f>
        <v>#REF!</v>
      </c>
      <c r="Q240" s="39" t="e">
        <f>#REF!</f>
        <v>#REF!</v>
      </c>
      <c r="R240" s="39" t="e">
        <f>#REF!</f>
        <v>#REF!</v>
      </c>
      <c r="S240" s="39" t="e">
        <f>#REF!</f>
        <v>#REF!</v>
      </c>
      <c r="T240" s="40" t="e">
        <f>#REF!</f>
        <v>#REF!</v>
      </c>
      <c r="U240" s="13">
        <v>0</v>
      </c>
    </row>
    <row r="241" spans="1:21" ht="31.5" hidden="1">
      <c r="A241" s="1034"/>
      <c r="B241" s="927"/>
      <c r="C241" s="929"/>
      <c r="D241" s="947"/>
      <c r="E241" s="904"/>
      <c r="F241" s="61" t="s">
        <v>78</v>
      </c>
      <c r="G241" s="62" t="s">
        <v>62</v>
      </c>
      <c r="H241" s="63">
        <v>1</v>
      </c>
      <c r="I241" s="38" t="e">
        <f>#REF!</f>
        <v>#REF!</v>
      </c>
      <c r="J241" s="41" t="e">
        <f>#REF!</f>
        <v>#REF!</v>
      </c>
      <c r="K241" s="19" t="e">
        <f>#REF!</f>
        <v>#REF!</v>
      </c>
      <c r="L241" s="19" t="e">
        <f>#REF!</f>
        <v>#REF!</v>
      </c>
      <c r="M241" s="39" t="e">
        <f>#REF!</f>
        <v>#REF!</v>
      </c>
      <c r="N241" s="39" t="e">
        <f>#REF!</f>
        <v>#REF!</v>
      </c>
      <c r="O241" s="39" t="e">
        <f>#REF!</f>
        <v>#REF!</v>
      </c>
      <c r="P241" s="39" t="e">
        <f>#REF!</f>
        <v>#REF!</v>
      </c>
      <c r="Q241" s="39" t="e">
        <f>#REF!</f>
        <v>#REF!</v>
      </c>
      <c r="R241" s="39" t="e">
        <f>#REF!</f>
        <v>#REF!</v>
      </c>
      <c r="S241" s="39" t="e">
        <f>#REF!</f>
        <v>#REF!</v>
      </c>
      <c r="T241" s="40" t="e">
        <f>#REF!</f>
        <v>#REF!</v>
      </c>
      <c r="U241" s="13" t="e">
        <f t="shared" ref="U241:U250" si="7">SUM(I241:T241)/12</f>
        <v>#REF!</v>
      </c>
    </row>
    <row r="242" spans="1:21" hidden="1">
      <c r="A242" s="1034"/>
      <c r="B242" s="927"/>
      <c r="C242" s="929"/>
      <c r="D242" s="947"/>
      <c r="E242" s="904"/>
      <c r="F242" s="906" t="s">
        <v>79</v>
      </c>
      <c r="G242" s="64" t="s">
        <v>63</v>
      </c>
      <c r="H242" s="65">
        <v>1</v>
      </c>
      <c r="I242" s="38">
        <v>0</v>
      </c>
      <c r="J242" s="41">
        <v>0</v>
      </c>
      <c r="K242" s="39">
        <v>0</v>
      </c>
      <c r="L242" s="39">
        <v>0</v>
      </c>
      <c r="M242" s="19">
        <v>0</v>
      </c>
      <c r="N242" s="39">
        <v>0</v>
      </c>
      <c r="O242" s="39">
        <v>0</v>
      </c>
      <c r="P242" s="39">
        <v>0</v>
      </c>
      <c r="Q242" s="39">
        <v>0</v>
      </c>
      <c r="R242" s="39">
        <v>0</v>
      </c>
      <c r="S242" s="39">
        <v>0</v>
      </c>
      <c r="T242" s="40">
        <v>0</v>
      </c>
      <c r="U242" s="13">
        <f t="shared" si="7"/>
        <v>0</v>
      </c>
    </row>
    <row r="243" spans="1:21" ht="31.5" hidden="1">
      <c r="A243" s="1034"/>
      <c r="B243" s="927"/>
      <c r="C243" s="929"/>
      <c r="D243" s="947"/>
      <c r="E243" s="904"/>
      <c r="F243" s="907"/>
      <c r="G243" s="66" t="s">
        <v>81</v>
      </c>
      <c r="H243" s="65">
        <v>1</v>
      </c>
      <c r="I243" s="17">
        <v>0</v>
      </c>
      <c r="J243" s="67">
        <v>0</v>
      </c>
      <c r="K243" s="19">
        <v>0</v>
      </c>
      <c r="L243" s="19">
        <v>0</v>
      </c>
      <c r="M243" s="19">
        <v>0</v>
      </c>
      <c r="N243" s="19">
        <v>0</v>
      </c>
      <c r="O243" s="19">
        <v>0</v>
      </c>
      <c r="P243" s="19">
        <v>0</v>
      </c>
      <c r="Q243" s="19">
        <v>0</v>
      </c>
      <c r="R243" s="19">
        <v>0</v>
      </c>
      <c r="S243" s="19">
        <v>0</v>
      </c>
      <c r="T243" s="20">
        <v>0</v>
      </c>
      <c r="U243" s="13">
        <f t="shared" si="7"/>
        <v>0</v>
      </c>
    </row>
    <row r="244" spans="1:21" hidden="1">
      <c r="A244" s="1034"/>
      <c r="B244" s="927"/>
      <c r="C244" s="929"/>
      <c r="D244" s="947"/>
      <c r="E244" s="904"/>
      <c r="F244" s="908"/>
      <c r="G244" s="66" t="s">
        <v>82</v>
      </c>
      <c r="H244" s="65">
        <v>1</v>
      </c>
      <c r="I244" s="17">
        <f>'INDICADORES DE  RIESGO'!$D$163</f>
        <v>0</v>
      </c>
      <c r="J244" s="18">
        <f>'INDICADORES DE  RIESGO'!$F$163</f>
        <v>1</v>
      </c>
      <c r="K244" s="19">
        <f>'INDICADORES DE  RIESGO'!$H$163</f>
        <v>1</v>
      </c>
      <c r="L244" s="19">
        <f>'INDICADORES DE  RIESGO'!$J$163</f>
        <v>0</v>
      </c>
      <c r="M244" s="19">
        <f>'INDICADORES DE  RIESGO'!$L$163</f>
        <v>0</v>
      </c>
      <c r="N244" s="19">
        <f>'INDICADORES DE  RIESGO'!$N$163</f>
        <v>0</v>
      </c>
      <c r="O244" s="19">
        <f>'INDICADORES DE  RIESGO'!$P$163</f>
        <v>0</v>
      </c>
      <c r="P244" s="19">
        <f>'INDICADORES DE  RIESGO'!$R$163</f>
        <v>0</v>
      </c>
      <c r="Q244" s="19">
        <f>'INDICADORES DE  RIESGO'!$T$163</f>
        <v>0</v>
      </c>
      <c r="R244" s="19">
        <f>'INDICADORES DE  RIESGO'!$V$163</f>
        <v>0</v>
      </c>
      <c r="S244" s="19">
        <f>'INDICADORES DE  RIESGO'!$X$163</f>
        <v>0</v>
      </c>
      <c r="T244" s="20">
        <f>'INDICADORES DE  RIESGO'!$Z$163</f>
        <v>0</v>
      </c>
      <c r="U244" s="13">
        <f t="shared" si="7"/>
        <v>0.16666666666666666</v>
      </c>
    </row>
    <row r="245" spans="1:21" hidden="1">
      <c r="A245" s="1034"/>
      <c r="B245" s="927"/>
      <c r="C245" s="929"/>
      <c r="D245" s="947"/>
      <c r="E245" s="904"/>
      <c r="F245" s="61" t="s">
        <v>33</v>
      </c>
      <c r="G245" s="66" t="s">
        <v>83</v>
      </c>
      <c r="H245" s="65">
        <v>1</v>
      </c>
      <c r="I245" s="17">
        <v>1</v>
      </c>
      <c r="J245" s="18">
        <v>0</v>
      </c>
      <c r="K245" s="19">
        <v>0</v>
      </c>
      <c r="L245" s="529">
        <v>0</v>
      </c>
      <c r="M245" s="526">
        <v>0</v>
      </c>
      <c r="N245" s="529">
        <v>0</v>
      </c>
      <c r="O245" s="526">
        <v>0</v>
      </c>
      <c r="P245" s="529">
        <v>0</v>
      </c>
      <c r="Q245" s="526">
        <v>0</v>
      </c>
      <c r="R245" s="529">
        <v>0</v>
      </c>
      <c r="S245" s="526">
        <v>0</v>
      </c>
      <c r="T245" s="529">
        <v>0</v>
      </c>
      <c r="U245" s="13">
        <f t="shared" si="7"/>
        <v>8.3333333333333329E-2</v>
      </c>
    </row>
    <row r="246" spans="1:21" hidden="1">
      <c r="A246" s="1034"/>
      <c r="B246" s="927"/>
      <c r="C246" s="929"/>
      <c r="D246" s="947"/>
      <c r="E246" s="904"/>
      <c r="F246" s="61" t="s">
        <v>35</v>
      </c>
      <c r="G246" s="66" t="s">
        <v>36</v>
      </c>
      <c r="H246" s="65">
        <v>1</v>
      </c>
      <c r="I246" s="528" t="e">
        <f>#REF!</f>
        <v>#REF!</v>
      </c>
      <c r="J246" s="529" t="e">
        <f>#REF!</f>
        <v>#REF!</v>
      </c>
      <c r="K246" s="526" t="e">
        <f>#REF!</f>
        <v>#REF!</v>
      </c>
      <c r="L246" s="526" t="e">
        <f>#REF!</f>
        <v>#REF!</v>
      </c>
      <c r="M246" s="526" t="e">
        <f>#REF!</f>
        <v>#REF!</v>
      </c>
      <c r="N246" s="526" t="e">
        <f>#REF!</f>
        <v>#REF!</v>
      </c>
      <c r="O246" s="526" t="e">
        <f>#REF!</f>
        <v>#REF!</v>
      </c>
      <c r="P246" s="526" t="e">
        <f>#REF!</f>
        <v>#REF!</v>
      </c>
      <c r="Q246" s="526" t="e">
        <f>#REF!</f>
        <v>#REF!</v>
      </c>
      <c r="R246" s="526" t="e">
        <f>#REF!</f>
        <v>#REF!</v>
      </c>
      <c r="S246" s="526" t="e">
        <f>#REF!</f>
        <v>#REF!</v>
      </c>
      <c r="T246" s="527" t="e">
        <f>#REF!</f>
        <v>#REF!</v>
      </c>
      <c r="U246" s="13" t="e">
        <f t="shared" si="7"/>
        <v>#REF!</v>
      </c>
    </row>
    <row r="247" spans="1:21" ht="16.5" hidden="1" thickBot="1">
      <c r="A247" s="1034"/>
      <c r="B247" s="927"/>
      <c r="C247" s="929"/>
      <c r="D247" s="948"/>
      <c r="E247" s="905"/>
      <c r="F247" s="68" t="s">
        <v>37</v>
      </c>
      <c r="G247" s="69" t="s">
        <v>38</v>
      </c>
      <c r="H247" s="70">
        <v>1</v>
      </c>
      <c r="I247" s="25">
        <v>1</v>
      </c>
      <c r="J247" s="26">
        <v>0</v>
      </c>
      <c r="K247" s="27">
        <v>0</v>
      </c>
      <c r="L247" s="27">
        <v>0</v>
      </c>
      <c r="M247" s="27">
        <v>0</v>
      </c>
      <c r="N247" s="27">
        <v>0</v>
      </c>
      <c r="O247" s="27">
        <v>0</v>
      </c>
      <c r="P247" s="27">
        <v>0</v>
      </c>
      <c r="Q247" s="27">
        <v>0</v>
      </c>
      <c r="R247" s="27">
        <v>0</v>
      </c>
      <c r="S247" s="27">
        <v>0</v>
      </c>
      <c r="T247" s="28">
        <v>0</v>
      </c>
      <c r="U247" s="13">
        <f t="shared" si="7"/>
        <v>8.3333333333333329E-2</v>
      </c>
    </row>
    <row r="248" spans="1:21" hidden="1">
      <c r="A248" s="1034"/>
      <c r="B248" s="927"/>
      <c r="C248" s="929"/>
      <c r="D248" s="949" t="s">
        <v>84</v>
      </c>
      <c r="E248" s="949" t="s">
        <v>85</v>
      </c>
      <c r="F248" s="71" t="s">
        <v>86</v>
      </c>
      <c r="G248" s="72" t="s">
        <v>77</v>
      </c>
      <c r="H248" s="73">
        <v>1</v>
      </c>
      <c r="I248" s="9" t="e">
        <f>#REF!</f>
        <v>#REF!</v>
      </c>
      <c r="J248" s="41" t="e">
        <f>#REF!</f>
        <v>#REF!</v>
      </c>
      <c r="K248" s="29">
        <v>1</v>
      </c>
      <c r="L248" s="29" t="e">
        <f>#REF!</f>
        <v>#REF!</v>
      </c>
      <c r="M248" s="29" t="e">
        <f>#REF!</f>
        <v>#REF!</v>
      </c>
      <c r="N248" s="29" t="e">
        <f>#REF!</f>
        <v>#REF!</v>
      </c>
      <c r="O248" s="29" t="e">
        <f>#REF!</f>
        <v>#REF!</v>
      </c>
      <c r="P248" s="29" t="e">
        <f>#REF!</f>
        <v>#REF!</v>
      </c>
      <c r="Q248" s="29" t="e">
        <f>#REF!</f>
        <v>#REF!</v>
      </c>
      <c r="R248" s="29" t="e">
        <f>#REF!</f>
        <v>#REF!</v>
      </c>
      <c r="S248" s="29" t="e">
        <f>#REF!</f>
        <v>#REF!</v>
      </c>
      <c r="T248" s="30" t="e">
        <f>#REF!</f>
        <v>#REF!</v>
      </c>
      <c r="U248" s="13" t="e">
        <f t="shared" si="7"/>
        <v>#REF!</v>
      </c>
    </row>
    <row r="249" spans="1:21" ht="31.5" hidden="1">
      <c r="A249" s="1034"/>
      <c r="B249" s="927"/>
      <c r="C249" s="929"/>
      <c r="D249" s="950"/>
      <c r="E249" s="950"/>
      <c r="F249" s="74" t="s">
        <v>87</v>
      </c>
      <c r="G249" s="75" t="s">
        <v>62</v>
      </c>
      <c r="H249" s="76">
        <v>1</v>
      </c>
      <c r="I249" s="38" t="e">
        <f>#REF!</f>
        <v>#REF!</v>
      </c>
      <c r="J249" s="41" t="e">
        <f>#REF!</f>
        <v>#REF!</v>
      </c>
      <c r="K249" s="39" t="e">
        <f>#REF!</f>
        <v>#REF!</v>
      </c>
      <c r="L249" s="39" t="e">
        <f>#REF!</f>
        <v>#REF!</v>
      </c>
      <c r="M249" s="39" t="e">
        <f>#REF!</f>
        <v>#REF!</v>
      </c>
      <c r="N249" s="19" t="e">
        <f>#REF!</f>
        <v>#REF!</v>
      </c>
      <c r="O249" s="39" t="e">
        <f>#REF!</f>
        <v>#REF!</v>
      </c>
      <c r="P249" s="39" t="e">
        <f>#REF!</f>
        <v>#REF!</v>
      </c>
      <c r="Q249" s="39" t="e">
        <f>#REF!</f>
        <v>#REF!</v>
      </c>
      <c r="R249" s="39" t="e">
        <f>#REF!</f>
        <v>#REF!</v>
      </c>
      <c r="S249" s="39" t="e">
        <f>#REF!</f>
        <v>#REF!</v>
      </c>
      <c r="T249" s="40" t="e">
        <f>#REF!</f>
        <v>#REF!</v>
      </c>
      <c r="U249" s="13" t="e">
        <f>#REF!</f>
        <v>#REF!</v>
      </c>
    </row>
    <row r="250" spans="1:21" hidden="1">
      <c r="A250" s="1034"/>
      <c r="B250" s="927"/>
      <c r="C250" s="929"/>
      <c r="D250" s="950"/>
      <c r="E250" s="950"/>
      <c r="F250" s="952" t="s">
        <v>79</v>
      </c>
      <c r="G250" s="75" t="s">
        <v>88</v>
      </c>
      <c r="H250" s="76">
        <v>1</v>
      </c>
      <c r="I250" s="17" t="e">
        <f>#REF!</f>
        <v>#REF!</v>
      </c>
      <c r="J250" s="67" t="e">
        <f>#REF!</f>
        <v>#REF!</v>
      </c>
      <c r="K250" s="19" t="e">
        <f>#REF!</f>
        <v>#REF!</v>
      </c>
      <c r="L250" s="19" t="e">
        <f>#REF!</f>
        <v>#REF!</v>
      </c>
      <c r="M250" s="19" t="e">
        <f>#REF!</f>
        <v>#REF!</v>
      </c>
      <c r="N250" s="19" t="e">
        <f>#REF!</f>
        <v>#REF!</v>
      </c>
      <c r="O250" s="19" t="e">
        <f>#REF!</f>
        <v>#REF!</v>
      </c>
      <c r="P250" s="19" t="e">
        <f>#REF!</f>
        <v>#REF!</v>
      </c>
      <c r="Q250" s="19" t="e">
        <f>#REF!</f>
        <v>#REF!</v>
      </c>
      <c r="R250" s="19" t="e">
        <f>#REF!</f>
        <v>#REF!</v>
      </c>
      <c r="S250" s="19" t="e">
        <f>#REF!</f>
        <v>#REF!</v>
      </c>
      <c r="T250" s="20" t="e">
        <f>#REF!</f>
        <v>#REF!</v>
      </c>
      <c r="U250" s="13" t="e">
        <f t="shared" si="7"/>
        <v>#REF!</v>
      </c>
    </row>
    <row r="251" spans="1:21" hidden="1">
      <c r="A251" s="1034"/>
      <c r="B251" s="927"/>
      <c r="C251" s="929"/>
      <c r="D251" s="950"/>
      <c r="E251" s="950"/>
      <c r="F251" s="953"/>
      <c r="G251" s="75" t="s">
        <v>89</v>
      </c>
      <c r="H251" s="459">
        <v>1</v>
      </c>
      <c r="I251" s="17">
        <v>0</v>
      </c>
      <c r="J251" s="18">
        <v>0</v>
      </c>
      <c r="K251" s="19">
        <v>0</v>
      </c>
      <c r="L251" s="19">
        <v>0</v>
      </c>
      <c r="M251" s="19">
        <v>0</v>
      </c>
      <c r="N251" s="19">
        <v>0</v>
      </c>
      <c r="O251" s="19">
        <v>0</v>
      </c>
      <c r="P251" s="19">
        <v>0</v>
      </c>
      <c r="Q251" s="19">
        <v>0</v>
      </c>
      <c r="R251" s="19">
        <v>0</v>
      </c>
      <c r="S251" s="19">
        <v>0</v>
      </c>
      <c r="T251" s="20">
        <v>0</v>
      </c>
      <c r="U251" s="13"/>
    </row>
    <row r="252" spans="1:21" hidden="1">
      <c r="A252" s="1034"/>
      <c r="B252" s="927"/>
      <c r="C252" s="929"/>
      <c r="D252" s="950"/>
      <c r="E252" s="950"/>
      <c r="F252" s="77" t="s">
        <v>33</v>
      </c>
      <c r="G252" s="75" t="s">
        <v>34</v>
      </c>
      <c r="H252" s="76">
        <v>1</v>
      </c>
      <c r="I252" s="17" t="e">
        <f>#REF!</f>
        <v>#REF!</v>
      </c>
      <c r="J252" s="18" t="e">
        <f>#REF!</f>
        <v>#REF!</v>
      </c>
      <c r="K252" s="19" t="e">
        <f>#REF!</f>
        <v>#REF!</v>
      </c>
      <c r="L252" s="19" t="e">
        <f>#REF!</f>
        <v>#REF!</v>
      </c>
      <c r="M252" s="19" t="e">
        <f>#REF!</f>
        <v>#REF!</v>
      </c>
      <c r="N252" s="19" t="e">
        <f>#REF!</f>
        <v>#REF!</v>
      </c>
      <c r="O252" s="19" t="e">
        <f>#REF!</f>
        <v>#REF!</v>
      </c>
      <c r="P252" s="19" t="e">
        <f>#REF!</f>
        <v>#REF!</v>
      </c>
      <c r="Q252" s="19" t="e">
        <f>#REF!</f>
        <v>#REF!</v>
      </c>
      <c r="R252" s="19" t="e">
        <f>#REF!</f>
        <v>#REF!</v>
      </c>
      <c r="S252" s="19" t="e">
        <f>#REF!</f>
        <v>#REF!</v>
      </c>
      <c r="T252" s="20" t="e">
        <f>#REF!</f>
        <v>#REF!</v>
      </c>
      <c r="U252" s="13" t="e">
        <f>SUM(I252:T252)/12</f>
        <v>#REF!</v>
      </c>
    </row>
    <row r="253" spans="1:21" hidden="1">
      <c r="A253" s="1034"/>
      <c r="B253" s="927"/>
      <c r="C253" s="929"/>
      <c r="D253" s="950"/>
      <c r="E253" s="950"/>
      <c r="F253" s="77" t="s">
        <v>35</v>
      </c>
      <c r="G253" s="75" t="s">
        <v>36</v>
      </c>
      <c r="H253" s="76">
        <v>1</v>
      </c>
      <c r="I253" s="17" t="e">
        <f>#REF!</f>
        <v>#REF!</v>
      </c>
      <c r="J253" s="18" t="e">
        <f>#REF!</f>
        <v>#REF!</v>
      </c>
      <c r="K253" s="19" t="e">
        <f>#REF!</f>
        <v>#REF!</v>
      </c>
      <c r="L253" s="19" t="e">
        <f>#REF!</f>
        <v>#REF!</v>
      </c>
      <c r="M253" s="19" t="e">
        <f>#REF!</f>
        <v>#REF!</v>
      </c>
      <c r="N253" s="19" t="e">
        <f>#REF!</f>
        <v>#REF!</v>
      </c>
      <c r="O253" s="19" t="e">
        <f>#REF!</f>
        <v>#REF!</v>
      </c>
      <c r="P253" s="19" t="e">
        <f>#REF!</f>
        <v>#REF!</v>
      </c>
      <c r="Q253" s="19" t="e">
        <f>#REF!</f>
        <v>#REF!</v>
      </c>
      <c r="R253" s="19" t="e">
        <f>#REF!</f>
        <v>#REF!</v>
      </c>
      <c r="S253" s="19" t="e">
        <f>#REF!</f>
        <v>#REF!</v>
      </c>
      <c r="T253" s="20" t="e">
        <f>#REF!</f>
        <v>#REF!</v>
      </c>
      <c r="U253" s="13" t="e">
        <f>SUM(I253:T253)/12</f>
        <v>#REF!</v>
      </c>
    </row>
    <row r="254" spans="1:21" ht="16.5" hidden="1" thickBot="1">
      <c r="A254" s="1034"/>
      <c r="B254" s="927"/>
      <c r="C254" s="929"/>
      <c r="D254" s="950"/>
      <c r="E254" s="950"/>
      <c r="F254" s="77" t="s">
        <v>37</v>
      </c>
      <c r="G254" s="78" t="s">
        <v>38</v>
      </c>
      <c r="H254" s="79">
        <v>1</v>
      </c>
      <c r="I254" s="25">
        <v>0</v>
      </c>
      <c r="J254" s="26">
        <v>0</v>
      </c>
      <c r="K254" s="27">
        <v>0</v>
      </c>
      <c r="L254" s="27">
        <v>0</v>
      </c>
      <c r="M254" s="27">
        <v>0</v>
      </c>
      <c r="N254" s="27">
        <v>0</v>
      </c>
      <c r="O254" s="27">
        <v>0</v>
      </c>
      <c r="P254" s="27">
        <v>0</v>
      </c>
      <c r="Q254" s="27">
        <v>0</v>
      </c>
      <c r="R254" s="27">
        <v>0</v>
      </c>
      <c r="S254" s="27">
        <v>0</v>
      </c>
      <c r="T254" s="28">
        <v>0</v>
      </c>
      <c r="U254" s="13">
        <f>SUM(I254:T254)/12</f>
        <v>0</v>
      </c>
    </row>
    <row r="255" spans="1:21" ht="31.5" hidden="1">
      <c r="A255" s="1034"/>
      <c r="B255" s="927"/>
      <c r="C255" s="929"/>
      <c r="D255" s="950"/>
      <c r="E255" s="950"/>
      <c r="F255" s="954" t="s">
        <v>90</v>
      </c>
      <c r="G255" s="72" t="s">
        <v>91</v>
      </c>
      <c r="H255" s="73">
        <v>1</v>
      </c>
      <c r="I255" s="80">
        <v>0</v>
      </c>
      <c r="J255" s="41">
        <v>0</v>
      </c>
      <c r="K255" s="29">
        <v>0</v>
      </c>
      <c r="L255" s="29">
        <v>0</v>
      </c>
      <c r="M255" s="11">
        <v>0</v>
      </c>
      <c r="N255" s="81">
        <v>0</v>
      </c>
      <c r="O255" s="29">
        <v>0</v>
      </c>
      <c r="P255" s="29">
        <v>0</v>
      </c>
      <c r="Q255" s="29">
        <v>0</v>
      </c>
      <c r="R255" s="29">
        <v>0</v>
      </c>
      <c r="S255" s="29">
        <v>0</v>
      </c>
      <c r="T255" s="30">
        <v>0</v>
      </c>
      <c r="U255" s="13">
        <f>SUM(I255:T255)/12</f>
        <v>0</v>
      </c>
    </row>
    <row r="256" spans="1:21" ht="31.5" hidden="1">
      <c r="A256" s="1034"/>
      <c r="B256" s="927"/>
      <c r="C256" s="929"/>
      <c r="D256" s="950"/>
      <c r="E256" s="950"/>
      <c r="F256" s="955"/>
      <c r="G256" s="82" t="s">
        <v>92</v>
      </c>
      <c r="H256" s="76">
        <v>1</v>
      </c>
      <c r="I256" s="17" t="e">
        <f>#REF!</f>
        <v>#REF!</v>
      </c>
      <c r="J256" s="67" t="e">
        <f>#REF!</f>
        <v>#REF!</v>
      </c>
      <c r="K256" s="19" t="e">
        <f>#REF!</f>
        <v>#REF!</v>
      </c>
      <c r="L256" s="19" t="e">
        <f>#REF!</f>
        <v>#REF!</v>
      </c>
      <c r="M256" s="19" t="e">
        <f>#REF!</f>
        <v>#REF!</v>
      </c>
      <c r="N256" s="19" t="e">
        <f>#REF!</f>
        <v>#REF!</v>
      </c>
      <c r="O256" s="19" t="e">
        <f>#REF!</f>
        <v>#REF!</v>
      </c>
      <c r="P256" s="19" t="e">
        <f>#REF!</f>
        <v>#REF!</v>
      </c>
      <c r="Q256" s="19" t="e">
        <f>#REF!</f>
        <v>#REF!</v>
      </c>
      <c r="R256" s="19" t="e">
        <f>#REF!</f>
        <v>#REF!</v>
      </c>
      <c r="S256" s="19" t="e">
        <f>#REF!</f>
        <v>#REF!</v>
      </c>
      <c r="T256" s="20" t="e">
        <f>#REF!</f>
        <v>#REF!</v>
      </c>
      <c r="U256" s="13" t="e">
        <f>SUM(I256:T256)/12</f>
        <v>#REF!</v>
      </c>
    </row>
    <row r="257" spans="1:21" hidden="1">
      <c r="A257" s="1034"/>
      <c r="B257" s="927"/>
      <c r="C257" s="929"/>
      <c r="D257" s="950"/>
      <c r="E257" s="950"/>
      <c r="F257" s="955"/>
      <c r="G257" s="82" t="s">
        <v>82</v>
      </c>
      <c r="H257" s="76">
        <v>1</v>
      </c>
      <c r="I257" s="17">
        <f>'INDICADORES DE  RIESGO'!$D$166</f>
        <v>0</v>
      </c>
      <c r="J257" s="67">
        <f>'INDICADORES DE  RIESGO'!$F$166</f>
        <v>0</v>
      </c>
      <c r="K257" s="19">
        <f>'INDICADORES DE  RIESGO'!$H$166</f>
        <v>0</v>
      </c>
      <c r="L257" s="19">
        <f>'INDICADORES DE  RIESGO'!$J$166</f>
        <v>0</v>
      </c>
      <c r="M257" s="19">
        <f>'INDICADORES DE  RIESGO'!$L$166</f>
        <v>0</v>
      </c>
      <c r="N257" s="19">
        <f>'INDICADORES DE  RIESGO'!$N$166</f>
        <v>0</v>
      </c>
      <c r="O257" s="19">
        <f>'INDICADORES DE  RIESGO'!$P$166</f>
        <v>0</v>
      </c>
      <c r="P257" s="19">
        <f>'INDICADORES DE  RIESGO'!$R$166</f>
        <v>0</v>
      </c>
      <c r="Q257" s="19">
        <f>'INDICADORES DE  RIESGO'!$T$166</f>
        <v>0</v>
      </c>
      <c r="R257" s="19">
        <f>'INDICADORES DE  RIESGO'!$V$166</f>
        <v>0</v>
      </c>
      <c r="S257" s="19">
        <f>'INDICADORES DE  RIESGO'!$X$166</f>
        <v>0</v>
      </c>
      <c r="T257" s="20">
        <f>'INDICADORES DE  RIESGO'!$Z$166</f>
        <v>0</v>
      </c>
      <c r="U257" s="13"/>
    </row>
    <row r="258" spans="1:21" hidden="1">
      <c r="A258" s="1034"/>
      <c r="B258" s="927"/>
      <c r="C258" s="929"/>
      <c r="D258" s="950"/>
      <c r="E258" s="950"/>
      <c r="F258" s="955"/>
      <c r="G258" s="82" t="s">
        <v>34</v>
      </c>
      <c r="H258" s="76">
        <v>1</v>
      </c>
      <c r="I258" s="17" t="e">
        <f>#REF!</f>
        <v>#REF!</v>
      </c>
      <c r="J258" s="67" t="e">
        <f>#REF!</f>
        <v>#REF!</v>
      </c>
      <c r="K258" s="19" t="e">
        <f>#REF!</f>
        <v>#REF!</v>
      </c>
      <c r="L258" s="19" t="e">
        <f>#REF!</f>
        <v>#REF!</v>
      </c>
      <c r="M258" s="19" t="e">
        <f>#REF!</f>
        <v>#REF!</v>
      </c>
      <c r="N258" s="19" t="e">
        <f>#REF!</f>
        <v>#REF!</v>
      </c>
      <c r="O258" s="19" t="e">
        <f>#REF!</f>
        <v>#REF!</v>
      </c>
      <c r="P258" s="19" t="e">
        <f>#REF!</f>
        <v>#REF!</v>
      </c>
      <c r="Q258" s="19" t="e">
        <f>#REF!</f>
        <v>#REF!</v>
      </c>
      <c r="R258" s="19" t="e">
        <f>#REF!</f>
        <v>#REF!</v>
      </c>
      <c r="S258" s="19" t="e">
        <f>#REF!</f>
        <v>#REF!</v>
      </c>
      <c r="T258" s="20" t="e">
        <f>#REF!</f>
        <v>#REF!</v>
      </c>
      <c r="U258" s="13" t="e">
        <f>SUM(I258:T258)/12</f>
        <v>#REF!</v>
      </c>
    </row>
    <row r="259" spans="1:21" hidden="1">
      <c r="A259" s="1034"/>
      <c r="B259" s="927"/>
      <c r="C259" s="929"/>
      <c r="D259" s="950"/>
      <c r="E259" s="950"/>
      <c r="F259" s="955"/>
      <c r="G259" s="82" t="s">
        <v>36</v>
      </c>
      <c r="H259" s="76">
        <v>1</v>
      </c>
      <c r="I259" s="17" t="e">
        <f>#REF!</f>
        <v>#REF!</v>
      </c>
      <c r="J259" s="67" t="e">
        <f>#REF!</f>
        <v>#REF!</v>
      </c>
      <c r="K259" s="19" t="e">
        <f>#REF!</f>
        <v>#REF!</v>
      </c>
      <c r="L259" s="19" t="e">
        <f>#REF!</f>
        <v>#REF!</v>
      </c>
      <c r="M259" s="19" t="e">
        <f>#REF!</f>
        <v>#REF!</v>
      </c>
      <c r="N259" s="19" t="e">
        <f>#REF!</f>
        <v>#REF!</v>
      </c>
      <c r="O259" s="19" t="e">
        <f>#REF!</f>
        <v>#REF!</v>
      </c>
      <c r="P259" s="19" t="e">
        <f>#REF!</f>
        <v>#REF!</v>
      </c>
      <c r="Q259" s="19" t="e">
        <f>#REF!</f>
        <v>#REF!</v>
      </c>
      <c r="R259" s="19" t="e">
        <f>#REF!</f>
        <v>#REF!</v>
      </c>
      <c r="S259" s="19" t="e">
        <f>#REF!</f>
        <v>#REF!</v>
      </c>
      <c r="T259" s="20" t="e">
        <f>#REF!</f>
        <v>#REF!</v>
      </c>
      <c r="U259" s="13" t="e">
        <f>SUM(I259:T259)/12</f>
        <v>#REF!</v>
      </c>
    </row>
    <row r="260" spans="1:21" ht="16.5" hidden="1" thickBot="1">
      <c r="A260" s="1034"/>
      <c r="B260" s="927"/>
      <c r="C260" s="929"/>
      <c r="D260" s="951"/>
      <c r="E260" s="951"/>
      <c r="F260" s="956"/>
      <c r="G260" s="83" t="s">
        <v>38</v>
      </c>
      <c r="H260" s="79">
        <v>1</v>
      </c>
      <c r="I260" s="25">
        <v>0</v>
      </c>
      <c r="J260" s="84">
        <v>0</v>
      </c>
      <c r="K260" s="27">
        <v>0</v>
      </c>
      <c r="L260" s="27">
        <v>0</v>
      </c>
      <c r="M260" s="27">
        <v>0</v>
      </c>
      <c r="N260" s="34">
        <v>0</v>
      </c>
      <c r="O260" s="27">
        <v>0</v>
      </c>
      <c r="P260" s="27">
        <v>0</v>
      </c>
      <c r="Q260" s="27">
        <v>0</v>
      </c>
      <c r="R260" s="27">
        <v>0</v>
      </c>
      <c r="S260" s="27">
        <v>0</v>
      </c>
      <c r="T260" s="28">
        <v>0</v>
      </c>
      <c r="U260" s="13">
        <f>SUM(I260:T260)/12</f>
        <v>0</v>
      </c>
    </row>
    <row r="261" spans="1:21" hidden="1">
      <c r="A261" s="1034"/>
      <c r="B261" s="927"/>
      <c r="C261" s="929"/>
      <c r="D261" s="957" t="s">
        <v>93</v>
      </c>
      <c r="E261" s="848" t="s">
        <v>101</v>
      </c>
      <c r="F261" s="96" t="s">
        <v>102</v>
      </c>
      <c r="G261" s="97" t="s">
        <v>103</v>
      </c>
      <c r="H261" s="98">
        <v>1</v>
      </c>
      <c r="I261" s="80" t="e">
        <f>#REF!</f>
        <v>#REF!</v>
      </c>
      <c r="J261" s="67" t="e">
        <f>#REF!</f>
        <v>#REF!</v>
      </c>
      <c r="K261" s="11" t="e">
        <f>#REF!</f>
        <v>#REF!</v>
      </c>
      <c r="L261" s="29" t="e">
        <f>#REF!</f>
        <v>#REF!</v>
      </c>
      <c r="M261" s="29" t="e">
        <f>#REF!</f>
        <v>#REF!</v>
      </c>
      <c r="N261" s="29" t="e">
        <f>#REF!</f>
        <v>#REF!</v>
      </c>
      <c r="O261" s="29" t="e">
        <f>#REF!</f>
        <v>#REF!</v>
      </c>
      <c r="P261" s="29" t="e">
        <f>#REF!</f>
        <v>#REF!</v>
      </c>
      <c r="Q261" s="29" t="e">
        <f>#REF!</f>
        <v>#REF!</v>
      </c>
      <c r="R261" s="29" t="e">
        <f>#REF!</f>
        <v>#REF!</v>
      </c>
      <c r="S261" s="29" t="e">
        <f>#REF!</f>
        <v>#REF!</v>
      </c>
      <c r="T261" s="30" t="e">
        <f>#REF!</f>
        <v>#REF!</v>
      </c>
      <c r="U261" s="13" t="e">
        <f t="shared" ref="U261:U273" si="8">SUM(I261:T261)/12</f>
        <v>#REF!</v>
      </c>
    </row>
    <row r="262" spans="1:21" hidden="1">
      <c r="A262" s="1034"/>
      <c r="B262" s="927"/>
      <c r="C262" s="929"/>
      <c r="D262" s="958"/>
      <c r="E262" s="849"/>
      <c r="F262" s="99" t="s">
        <v>104</v>
      </c>
      <c r="G262" s="100" t="s">
        <v>62</v>
      </c>
      <c r="H262" s="101">
        <v>1</v>
      </c>
      <c r="I262" s="38" t="e">
        <f>#REF!</f>
        <v>#REF!</v>
      </c>
      <c r="J262" s="41" t="e">
        <f>#REF!</f>
        <v>#REF!</v>
      </c>
      <c r="K262" s="39" t="e">
        <f>#REF!</f>
        <v>#REF!</v>
      </c>
      <c r="L262" s="39" t="e">
        <f>#REF!</f>
        <v>#REF!</v>
      </c>
      <c r="M262" s="39" t="e">
        <f>#REF!</f>
        <v>#REF!</v>
      </c>
      <c r="N262" s="19" t="e">
        <f>#REF!</f>
        <v>#REF!</v>
      </c>
      <c r="O262" s="39" t="e">
        <f>#REF!</f>
        <v>#REF!</v>
      </c>
      <c r="P262" s="39" t="e">
        <f>#REF!</f>
        <v>#REF!</v>
      </c>
      <c r="Q262" s="39" t="e">
        <f>#REF!</f>
        <v>#REF!</v>
      </c>
      <c r="R262" s="39" t="e">
        <f>#REF!</f>
        <v>#REF!</v>
      </c>
      <c r="S262" s="39" t="e">
        <f>#REF!</f>
        <v>#REF!</v>
      </c>
      <c r="T262" s="40" t="e">
        <f>#REF!</f>
        <v>#REF!</v>
      </c>
      <c r="U262" s="13" t="e">
        <f t="shared" si="8"/>
        <v>#REF!</v>
      </c>
    </row>
    <row r="263" spans="1:21" hidden="1">
      <c r="A263" s="1034"/>
      <c r="B263" s="927"/>
      <c r="C263" s="929"/>
      <c r="D263" s="958"/>
      <c r="E263" s="849"/>
      <c r="F263" s="851" t="s">
        <v>105</v>
      </c>
      <c r="G263" s="102" t="s">
        <v>63</v>
      </c>
      <c r="H263" s="101">
        <v>1</v>
      </c>
      <c r="I263" s="38">
        <v>0</v>
      </c>
      <c r="J263" s="41">
        <v>0</v>
      </c>
      <c r="K263" s="39">
        <v>0</v>
      </c>
      <c r="L263" s="39">
        <v>0</v>
      </c>
      <c r="M263" s="39">
        <v>0</v>
      </c>
      <c r="N263" s="39">
        <v>0</v>
      </c>
      <c r="O263" s="19">
        <v>0</v>
      </c>
      <c r="P263" s="39">
        <v>0</v>
      </c>
      <c r="Q263" s="39">
        <v>0</v>
      </c>
      <c r="R263" s="39">
        <v>0</v>
      </c>
      <c r="S263" s="39">
        <v>0</v>
      </c>
      <c r="T263" s="40">
        <v>0</v>
      </c>
      <c r="U263" s="13">
        <f t="shared" si="8"/>
        <v>0</v>
      </c>
    </row>
    <row r="264" spans="1:21" ht="31.5" hidden="1">
      <c r="A264" s="1034"/>
      <c r="B264" s="927"/>
      <c r="C264" s="929"/>
      <c r="D264" s="958"/>
      <c r="E264" s="849"/>
      <c r="F264" s="851"/>
      <c r="G264" s="102" t="s">
        <v>106</v>
      </c>
      <c r="H264" s="101">
        <v>1</v>
      </c>
      <c r="I264" s="17" t="e">
        <f>#REF!</f>
        <v>#REF!</v>
      </c>
      <c r="J264" s="18" t="e">
        <f>#REF!</f>
        <v>#REF!</v>
      </c>
      <c r="K264" s="19" t="e">
        <f>#REF!</f>
        <v>#REF!</v>
      </c>
      <c r="L264" s="19" t="e">
        <f>#REF!</f>
        <v>#REF!</v>
      </c>
      <c r="M264" s="19" t="e">
        <f>#REF!</f>
        <v>#REF!</v>
      </c>
      <c r="N264" s="19" t="e">
        <f>#REF!</f>
        <v>#REF!</v>
      </c>
      <c r="O264" s="19" t="e">
        <f>#REF!</f>
        <v>#REF!</v>
      </c>
      <c r="P264" s="19" t="e">
        <f>#REF!</f>
        <v>#REF!</v>
      </c>
      <c r="Q264" s="19" t="e">
        <f>#REF!</f>
        <v>#REF!</v>
      </c>
      <c r="R264" s="19" t="e">
        <f>#REF!</f>
        <v>#REF!</v>
      </c>
      <c r="S264" s="19" t="e">
        <f>#REF!</f>
        <v>#REF!</v>
      </c>
      <c r="T264" s="20" t="e">
        <f>#REF!</f>
        <v>#REF!</v>
      </c>
      <c r="U264" s="13" t="e">
        <f t="shared" si="8"/>
        <v>#REF!</v>
      </c>
    </row>
    <row r="265" spans="1:21" ht="31.5" hidden="1">
      <c r="A265" s="1034"/>
      <c r="B265" s="927"/>
      <c r="C265" s="929"/>
      <c r="D265" s="958"/>
      <c r="E265" s="849"/>
      <c r="F265" s="851"/>
      <c r="G265" s="535" t="s">
        <v>107</v>
      </c>
      <c r="H265" s="101">
        <v>1</v>
      </c>
      <c r="I265" s="17">
        <v>0</v>
      </c>
      <c r="J265" s="18">
        <v>0</v>
      </c>
      <c r="K265" s="19">
        <v>0</v>
      </c>
      <c r="L265" s="19">
        <v>0</v>
      </c>
      <c r="M265" s="19">
        <v>0</v>
      </c>
      <c r="N265" s="19">
        <v>0</v>
      </c>
      <c r="O265" s="19">
        <v>0</v>
      </c>
      <c r="P265" s="19">
        <v>0</v>
      </c>
      <c r="Q265" s="19">
        <v>0</v>
      </c>
      <c r="R265" s="19">
        <v>0</v>
      </c>
      <c r="S265" s="19">
        <v>0</v>
      </c>
      <c r="T265" s="20">
        <v>0</v>
      </c>
      <c r="U265" s="13">
        <f t="shared" si="8"/>
        <v>0</v>
      </c>
    </row>
    <row r="266" spans="1:21" hidden="1">
      <c r="A266" s="1034"/>
      <c r="B266" s="927"/>
      <c r="C266" s="929"/>
      <c r="D266" s="958"/>
      <c r="E266" s="849"/>
      <c r="F266" s="851"/>
      <c r="G266" s="102" t="s">
        <v>82</v>
      </c>
      <c r="H266" s="101">
        <v>1</v>
      </c>
      <c r="I266" s="17">
        <f>'INDICADORES DE  RIESGO'!$D$172</f>
        <v>0</v>
      </c>
      <c r="J266" s="18">
        <f>'INDICADORES DE  RIESGO'!$F$172</f>
        <v>1</v>
      </c>
      <c r="K266" s="19">
        <f>'INDICADORES DE  RIESGO'!$H$172</f>
        <v>0.94</v>
      </c>
      <c r="L266" s="19">
        <f>'INDICADORES DE  RIESGO'!$J$172</f>
        <v>0</v>
      </c>
      <c r="M266" s="19">
        <f>'INDICADORES DE  RIESGO'!$L$172</f>
        <v>0</v>
      </c>
      <c r="N266" s="19">
        <f>'INDICADORES DE  RIESGO'!$N$172</f>
        <v>0</v>
      </c>
      <c r="O266" s="19">
        <f>'INDICADORES DE  RIESGO'!$P$172</f>
        <v>0</v>
      </c>
      <c r="P266" s="19">
        <f>'INDICADORES DE  RIESGO'!$R$172</f>
        <v>0</v>
      </c>
      <c r="Q266" s="19">
        <f>'INDICADORES DE  RIESGO'!$T$172</f>
        <v>0</v>
      </c>
      <c r="R266" s="19">
        <f>'INDICADORES DE  RIESGO'!$V$172</f>
        <v>0</v>
      </c>
      <c r="S266" s="19">
        <f>'INDICADORES DE  RIESGO'!$X$172</f>
        <v>0</v>
      </c>
      <c r="T266" s="20">
        <f>'INDICADORES DE  RIESGO'!$Z$172</f>
        <v>0</v>
      </c>
      <c r="U266" s="13">
        <f t="shared" si="8"/>
        <v>0.16166666666666665</v>
      </c>
    </row>
    <row r="267" spans="1:21" hidden="1">
      <c r="A267" s="1034"/>
      <c r="B267" s="927"/>
      <c r="C267" s="929"/>
      <c r="D267" s="958"/>
      <c r="E267" s="849"/>
      <c r="F267" s="851" t="s">
        <v>108</v>
      </c>
      <c r="G267" s="100" t="s">
        <v>103</v>
      </c>
      <c r="H267" s="101">
        <v>1</v>
      </c>
      <c r="I267" s="38" t="e">
        <f>#REF!</f>
        <v>#REF!</v>
      </c>
      <c r="J267" s="18" t="e">
        <f>#REF!</f>
        <v>#REF!</v>
      </c>
      <c r="K267" s="19" t="e">
        <f>#REF!</f>
        <v>#REF!</v>
      </c>
      <c r="L267" s="19" t="e">
        <f>#REF!</f>
        <v>#REF!</v>
      </c>
      <c r="M267" s="19" t="e">
        <f>#REF!</f>
        <v>#REF!</v>
      </c>
      <c r="N267" s="19" t="e">
        <f>#REF!</f>
        <v>#REF!</v>
      </c>
      <c r="O267" s="19" t="e">
        <f>#REF!</f>
        <v>#REF!</v>
      </c>
      <c r="P267" s="19" t="e">
        <f>#REF!</f>
        <v>#REF!</v>
      </c>
      <c r="Q267" s="19" t="e">
        <f>#REF!</f>
        <v>#REF!</v>
      </c>
      <c r="R267" s="19" t="e">
        <f>#REF!</f>
        <v>#REF!</v>
      </c>
      <c r="S267" s="19" t="e">
        <f>#REF!</f>
        <v>#REF!</v>
      </c>
      <c r="T267" s="20" t="e">
        <f>#REF!</f>
        <v>#REF!</v>
      </c>
      <c r="U267" s="13" t="e">
        <f t="shared" si="8"/>
        <v>#REF!</v>
      </c>
    </row>
    <row r="268" spans="1:21" ht="47.25" hidden="1">
      <c r="A268" s="1034"/>
      <c r="B268" s="927"/>
      <c r="C268" s="929"/>
      <c r="D268" s="958"/>
      <c r="E268" s="849"/>
      <c r="F268" s="851"/>
      <c r="G268" s="100" t="s">
        <v>109</v>
      </c>
      <c r="H268" s="101">
        <v>1</v>
      </c>
      <c r="I268" s="38" t="e">
        <f>#REF!</f>
        <v>#REF!</v>
      </c>
      <c r="J268" s="18" t="e">
        <f>#REF!</f>
        <v>#REF!</v>
      </c>
      <c r="K268" s="19" t="e">
        <f>#REF!</f>
        <v>#REF!</v>
      </c>
      <c r="L268" s="19" t="e">
        <f>#REF!</f>
        <v>#REF!</v>
      </c>
      <c r="M268" s="19" t="e">
        <f>#REF!</f>
        <v>#REF!</v>
      </c>
      <c r="N268" s="19" t="e">
        <f>#REF!</f>
        <v>#REF!</v>
      </c>
      <c r="O268" s="19" t="e">
        <f>#REF!</f>
        <v>#REF!</v>
      </c>
      <c r="P268" s="19" t="e">
        <f>#REF!</f>
        <v>#REF!</v>
      </c>
      <c r="Q268" s="19" t="e">
        <f>#REF!</f>
        <v>#REF!</v>
      </c>
      <c r="R268" s="19" t="e">
        <f>#REF!</f>
        <v>#REF!</v>
      </c>
      <c r="S268" s="19" t="e">
        <f>#REF!</f>
        <v>#REF!</v>
      </c>
      <c r="T268" s="20" t="e">
        <f>#REF!</f>
        <v>#REF!</v>
      </c>
      <c r="U268" s="13" t="e">
        <f t="shared" si="8"/>
        <v>#REF!</v>
      </c>
    </row>
    <row r="269" spans="1:21" hidden="1">
      <c r="A269" s="1034"/>
      <c r="B269" s="927"/>
      <c r="C269" s="929"/>
      <c r="D269" s="958"/>
      <c r="E269" s="849"/>
      <c r="F269" s="851"/>
      <c r="G269" s="102" t="s">
        <v>63</v>
      </c>
      <c r="H269" s="101">
        <v>1</v>
      </c>
      <c r="I269" s="38">
        <v>0</v>
      </c>
      <c r="J269" s="51">
        <v>0</v>
      </c>
      <c r="K269" s="19">
        <v>0</v>
      </c>
      <c r="L269" s="19">
        <v>0</v>
      </c>
      <c r="M269" s="19">
        <v>0</v>
      </c>
      <c r="N269" s="19">
        <v>0</v>
      </c>
      <c r="O269" s="19">
        <v>0</v>
      </c>
      <c r="P269" s="19">
        <v>0</v>
      </c>
      <c r="Q269" s="19">
        <v>0</v>
      </c>
      <c r="R269" s="19">
        <v>0</v>
      </c>
      <c r="S269" s="19">
        <v>0</v>
      </c>
      <c r="T269" s="20">
        <v>0</v>
      </c>
      <c r="U269" s="13">
        <f t="shared" si="8"/>
        <v>0</v>
      </c>
    </row>
    <row r="270" spans="1:21" hidden="1">
      <c r="A270" s="1034"/>
      <c r="B270" s="927"/>
      <c r="C270" s="929"/>
      <c r="D270" s="958"/>
      <c r="E270" s="849"/>
      <c r="F270" s="851"/>
      <c r="G270" s="102" t="s">
        <v>82</v>
      </c>
      <c r="H270" s="101">
        <v>1</v>
      </c>
      <c r="I270" s="17">
        <f>'INDICADORES DE  RIESGO'!$D$169</f>
        <v>1</v>
      </c>
      <c r="J270" s="18">
        <f>'INDICADORES DE  RIESGO'!$F$169</f>
        <v>1</v>
      </c>
      <c r="K270" s="19">
        <f>'INDICADORES DE  RIESGO'!$H$169</f>
        <v>1</v>
      </c>
      <c r="L270" s="19">
        <f>'INDICADORES DE  RIESGO'!$J$169</f>
        <v>0</v>
      </c>
      <c r="M270" s="19">
        <f>'INDICADORES DE  RIESGO'!$L$169</f>
        <v>0</v>
      </c>
      <c r="N270" s="19">
        <f>'INDICADORES DE  RIESGO'!$N$169</f>
        <v>0</v>
      </c>
      <c r="O270" s="19">
        <f>'INDICADORES DE  RIESGO'!$P$169</f>
        <v>0</v>
      </c>
      <c r="P270" s="19">
        <f>'INDICADORES DE  RIESGO'!$R$169</f>
        <v>0</v>
      </c>
      <c r="Q270" s="19">
        <f>'INDICADORES DE  RIESGO'!$T$169</f>
        <v>0</v>
      </c>
      <c r="R270" s="19">
        <f>'INDICADORES DE  RIESGO'!$V$169</f>
        <v>0</v>
      </c>
      <c r="S270" s="19">
        <f>'INDICADORES DE  RIESGO'!$X$169</f>
        <v>0</v>
      </c>
      <c r="T270" s="20">
        <f>'INDICADORES DE  RIESGO'!$Z$169</f>
        <v>0</v>
      </c>
      <c r="U270" s="13">
        <f t="shared" si="8"/>
        <v>0.25</v>
      </c>
    </row>
    <row r="271" spans="1:21" hidden="1">
      <c r="A271" s="1034"/>
      <c r="B271" s="927"/>
      <c r="C271" s="929"/>
      <c r="D271" s="958"/>
      <c r="E271" s="849"/>
      <c r="F271" s="99" t="s">
        <v>33</v>
      </c>
      <c r="G271" s="102" t="s">
        <v>34</v>
      </c>
      <c r="H271" s="101">
        <v>1</v>
      </c>
      <c r="I271" s="17" t="e">
        <f>#REF!</f>
        <v>#REF!</v>
      </c>
      <c r="J271" s="18" t="e">
        <f>#REF!</f>
        <v>#REF!</v>
      </c>
      <c r="K271" s="19" t="e">
        <f>#REF!</f>
        <v>#REF!</v>
      </c>
      <c r="L271" s="19" t="e">
        <f>#REF!</f>
        <v>#REF!</v>
      </c>
      <c r="M271" s="19" t="e">
        <f>#REF!</f>
        <v>#REF!</v>
      </c>
      <c r="N271" s="19" t="e">
        <f>#REF!</f>
        <v>#REF!</v>
      </c>
      <c r="O271" s="19" t="e">
        <f>#REF!</f>
        <v>#REF!</v>
      </c>
      <c r="P271" s="19" t="e">
        <f>#REF!</f>
        <v>#REF!</v>
      </c>
      <c r="Q271" s="19" t="e">
        <f>#REF!</f>
        <v>#REF!</v>
      </c>
      <c r="R271" s="19" t="e">
        <f>#REF!</f>
        <v>#REF!</v>
      </c>
      <c r="S271" s="19" t="e">
        <f>#REF!</f>
        <v>#REF!</v>
      </c>
      <c r="T271" s="20" t="e">
        <f>#REF!</f>
        <v>#REF!</v>
      </c>
      <c r="U271" s="13" t="e">
        <f t="shared" si="8"/>
        <v>#REF!</v>
      </c>
    </row>
    <row r="272" spans="1:21" hidden="1">
      <c r="A272" s="1034"/>
      <c r="B272" s="927"/>
      <c r="C272" s="929"/>
      <c r="D272" s="958"/>
      <c r="E272" s="849"/>
      <c r="F272" s="99" t="s">
        <v>35</v>
      </c>
      <c r="G272" s="102" t="s">
        <v>36</v>
      </c>
      <c r="H272" s="101">
        <v>1</v>
      </c>
      <c r="I272" s="17" t="e">
        <f>#REF!</f>
        <v>#REF!</v>
      </c>
      <c r="J272" s="18" t="e">
        <f>#REF!</f>
        <v>#REF!</v>
      </c>
      <c r="K272" s="19" t="e">
        <f>#REF!</f>
        <v>#REF!</v>
      </c>
      <c r="L272" s="19" t="e">
        <f>#REF!</f>
        <v>#REF!</v>
      </c>
      <c r="M272" s="19" t="e">
        <f>#REF!</f>
        <v>#REF!</v>
      </c>
      <c r="N272" s="19" t="e">
        <f>#REF!</f>
        <v>#REF!</v>
      </c>
      <c r="O272" s="19" t="e">
        <f>#REF!</f>
        <v>#REF!</v>
      </c>
      <c r="P272" s="19" t="e">
        <f>#REF!</f>
        <v>#REF!</v>
      </c>
      <c r="Q272" s="19" t="e">
        <f>#REF!</f>
        <v>#REF!</v>
      </c>
      <c r="R272" s="19" t="e">
        <f>#REF!</f>
        <v>#REF!</v>
      </c>
      <c r="S272" s="19" t="e">
        <f>#REF!</f>
        <v>#REF!</v>
      </c>
      <c r="T272" s="20" t="e">
        <f>#REF!</f>
        <v>#REF!</v>
      </c>
      <c r="U272" s="13" t="e">
        <f t="shared" si="8"/>
        <v>#REF!</v>
      </c>
    </row>
    <row r="273" spans="1:21" ht="16.5" hidden="1" thickBot="1">
      <c r="A273" s="1034"/>
      <c r="B273" s="927"/>
      <c r="C273" s="929"/>
      <c r="D273" s="958"/>
      <c r="E273" s="902"/>
      <c r="F273" s="103" t="s">
        <v>37</v>
      </c>
      <c r="G273" s="104" t="s">
        <v>38</v>
      </c>
      <c r="H273" s="105">
        <v>1</v>
      </c>
      <c r="I273" s="25">
        <v>0</v>
      </c>
      <c r="J273" s="26">
        <v>0</v>
      </c>
      <c r="K273" s="27">
        <v>0</v>
      </c>
      <c r="L273" s="27">
        <v>0</v>
      </c>
      <c r="M273" s="27">
        <v>0</v>
      </c>
      <c r="N273" s="19">
        <v>0</v>
      </c>
      <c r="O273" s="27">
        <v>0</v>
      </c>
      <c r="P273" s="27">
        <v>0</v>
      </c>
      <c r="Q273" s="27">
        <v>0</v>
      </c>
      <c r="R273" s="27">
        <v>0</v>
      </c>
      <c r="S273" s="27">
        <v>0</v>
      </c>
      <c r="T273" s="28">
        <v>0</v>
      </c>
      <c r="U273" s="13">
        <f t="shared" si="8"/>
        <v>0</v>
      </c>
    </row>
    <row r="274" spans="1:21" ht="47.25" hidden="1">
      <c r="A274" s="1034"/>
      <c r="B274" s="927"/>
      <c r="C274" s="929"/>
      <c r="D274" s="958"/>
      <c r="E274" s="881" t="s">
        <v>123</v>
      </c>
      <c r="F274" s="85" t="s">
        <v>124</v>
      </c>
      <c r="G274" s="86" t="s">
        <v>112</v>
      </c>
      <c r="H274" s="87">
        <v>1</v>
      </c>
      <c r="I274" s="80" t="e">
        <f>#REF!</f>
        <v>#REF!</v>
      </c>
      <c r="J274" s="41" t="e">
        <f>#REF!</f>
        <v>#REF!</v>
      </c>
      <c r="K274" s="11" t="e">
        <f>#REF!</f>
        <v>#REF!</v>
      </c>
      <c r="L274" s="29" t="e">
        <f>#REF!</f>
        <v>#REF!</v>
      </c>
      <c r="M274" s="29" t="e">
        <f>#REF!</f>
        <v>#REF!</v>
      </c>
      <c r="N274" s="81" t="e">
        <f>#REF!</f>
        <v>#REF!</v>
      </c>
      <c r="O274" s="29" t="e">
        <f>#REF!</f>
        <v>#REF!</v>
      </c>
      <c r="P274" s="29" t="e">
        <f>#REF!</f>
        <v>#REF!</v>
      </c>
      <c r="Q274" s="29" t="e">
        <f>#REF!</f>
        <v>#REF!</v>
      </c>
      <c r="R274" s="29" t="e">
        <f>#REF!</f>
        <v>#REF!</v>
      </c>
      <c r="S274" s="29" t="e">
        <f>#REF!</f>
        <v>#REF!</v>
      </c>
      <c r="T274" s="30" t="e">
        <f>#REF!</f>
        <v>#REF!</v>
      </c>
      <c r="U274" s="13" t="e">
        <f>SUM(I274:T274)/12</f>
        <v>#REF!</v>
      </c>
    </row>
    <row r="275" spans="1:21" hidden="1">
      <c r="A275" s="1034"/>
      <c r="B275" s="927"/>
      <c r="C275" s="929"/>
      <c r="D275" s="958"/>
      <c r="E275" s="882"/>
      <c r="F275" s="92" t="s">
        <v>117</v>
      </c>
      <c r="G275" s="133" t="s">
        <v>62</v>
      </c>
      <c r="H275" s="90">
        <v>1</v>
      </c>
      <c r="I275" s="38" t="e">
        <f>#REF!</f>
        <v>#REF!</v>
      </c>
      <c r="J275" s="41" t="e">
        <f>#REF!</f>
        <v>#REF!</v>
      </c>
      <c r="K275" s="39" t="e">
        <f>#REF!</f>
        <v>#REF!</v>
      </c>
      <c r="L275" s="39" t="e">
        <f>#REF!</f>
        <v>#REF!</v>
      </c>
      <c r="M275" s="19" t="e">
        <f>#REF!</f>
        <v>#REF!</v>
      </c>
      <c r="N275" s="39" t="e">
        <f>#REF!</f>
        <v>#REF!</v>
      </c>
      <c r="O275" s="39" t="e">
        <f>#REF!</f>
        <v>#REF!</v>
      </c>
      <c r="P275" s="39" t="e">
        <f>#REF!</f>
        <v>#REF!</v>
      </c>
      <c r="Q275" s="39" t="e">
        <f>#REF!</f>
        <v>#REF!</v>
      </c>
      <c r="R275" s="39" t="e">
        <f>#REF!</f>
        <v>#REF!</v>
      </c>
      <c r="S275" s="39" t="e">
        <f>#REF!</f>
        <v>#REF!</v>
      </c>
      <c r="T275" s="40" t="e">
        <f>#REF!</f>
        <v>#REF!</v>
      </c>
      <c r="U275" s="13" t="e">
        <f>SUM(I275:T275)/12</f>
        <v>#REF!</v>
      </c>
    </row>
    <row r="276" spans="1:21" hidden="1">
      <c r="A276" s="1034"/>
      <c r="B276" s="927"/>
      <c r="C276" s="929"/>
      <c r="D276" s="958"/>
      <c r="E276" s="882"/>
      <c r="F276" s="884" t="s">
        <v>79</v>
      </c>
      <c r="G276" s="133" t="s">
        <v>63</v>
      </c>
      <c r="H276" s="90">
        <v>1</v>
      </c>
      <c r="I276" s="38" t="e">
        <f>#REF!</f>
        <v>#REF!</v>
      </c>
      <c r="J276" s="41" t="e">
        <f>#REF!</f>
        <v>#REF!</v>
      </c>
      <c r="K276" s="39" t="e">
        <f>#REF!</f>
        <v>#REF!</v>
      </c>
      <c r="L276" s="39" t="e">
        <f>#REF!</f>
        <v>#REF!</v>
      </c>
      <c r="M276" s="19" t="e">
        <f>#REF!</f>
        <v>#REF!</v>
      </c>
      <c r="N276" s="35" t="e">
        <f>#REF!</f>
        <v>#REF!</v>
      </c>
      <c r="O276" s="39" t="e">
        <f>#REF!</f>
        <v>#REF!</v>
      </c>
      <c r="P276" s="39" t="e">
        <f>#REF!</f>
        <v>#REF!</v>
      </c>
      <c r="Q276" s="39" t="e">
        <f>#REF!</f>
        <v>#REF!</v>
      </c>
      <c r="R276" s="39" t="e">
        <f>#REF!</f>
        <v>#REF!</v>
      </c>
      <c r="S276" s="39" t="e">
        <f>#REF!</f>
        <v>#REF!</v>
      </c>
      <c r="T276" s="40" t="e">
        <f>#REF!</f>
        <v>#REF!</v>
      </c>
      <c r="U276" s="13" t="e">
        <f>SUM(I276:T276)/12</f>
        <v>#REF!</v>
      </c>
    </row>
    <row r="277" spans="1:21" ht="31.5" hidden="1">
      <c r="A277" s="1034"/>
      <c r="B277" s="927"/>
      <c r="C277" s="929"/>
      <c r="D277" s="958"/>
      <c r="E277" s="882"/>
      <c r="F277" s="885"/>
      <c r="G277" s="133" t="s">
        <v>125</v>
      </c>
      <c r="H277" s="90">
        <v>1</v>
      </c>
      <c r="I277" s="17" t="e">
        <f>#REF!</f>
        <v>#REF!</v>
      </c>
      <c r="J277" s="18" t="e">
        <f>#REF!</f>
        <v>#REF!</v>
      </c>
      <c r="K277" s="19" t="e">
        <f>#REF!</f>
        <v>#REF!</v>
      </c>
      <c r="L277" s="19" t="e">
        <f>#REF!</f>
        <v>#REF!</v>
      </c>
      <c r="M277" s="19" t="e">
        <f>#REF!</f>
        <v>#REF!</v>
      </c>
      <c r="N277" s="19" t="e">
        <f>#REF!</f>
        <v>#REF!</v>
      </c>
      <c r="O277" s="19" t="e">
        <f>#REF!</f>
        <v>#REF!</v>
      </c>
      <c r="P277" s="19" t="e">
        <f>#REF!</f>
        <v>#REF!</v>
      </c>
      <c r="Q277" s="19" t="e">
        <f>#REF!</f>
        <v>#REF!</v>
      </c>
      <c r="R277" s="19" t="e">
        <f>#REF!</f>
        <v>#REF!</v>
      </c>
      <c r="S277" s="19" t="e">
        <f>#REF!</f>
        <v>#REF!</v>
      </c>
      <c r="T277" s="20" t="e">
        <f>#REF!</f>
        <v>#REF!</v>
      </c>
      <c r="U277" s="13" t="e">
        <f>SUM(I277:T277)/12</f>
        <v>#REF!</v>
      </c>
    </row>
    <row r="278" spans="1:21" ht="31.5" hidden="1">
      <c r="A278" s="1034"/>
      <c r="B278" s="927"/>
      <c r="C278" s="929"/>
      <c r="D278" s="958"/>
      <c r="E278" s="882"/>
      <c r="F278" s="885"/>
      <c r="G278" s="133" t="s">
        <v>126</v>
      </c>
      <c r="H278" s="90">
        <v>1</v>
      </c>
      <c r="I278" s="17" t="e">
        <f>#REF!</f>
        <v>#REF!</v>
      </c>
      <c r="J278" s="18" t="e">
        <f>#REF!</f>
        <v>#REF!</v>
      </c>
      <c r="K278" s="19" t="e">
        <f>#REF!</f>
        <v>#REF!</v>
      </c>
      <c r="L278" s="19" t="e">
        <f>#REF!</f>
        <v>#REF!</v>
      </c>
      <c r="M278" s="19" t="e">
        <f>#REF!</f>
        <v>#REF!</v>
      </c>
      <c r="N278" s="19" t="e">
        <f>#REF!</f>
        <v>#REF!</v>
      </c>
      <c r="O278" s="19" t="e">
        <f>#REF!</f>
        <v>#REF!</v>
      </c>
      <c r="P278" s="19" t="e">
        <f>#REF!</f>
        <v>#REF!</v>
      </c>
      <c r="Q278" s="19" t="e">
        <f>#REF!</f>
        <v>#REF!</v>
      </c>
      <c r="R278" s="19" t="e">
        <f>#REF!</f>
        <v>#REF!</v>
      </c>
      <c r="S278" s="19" t="e">
        <f>#REF!</f>
        <v>#REF!</v>
      </c>
      <c r="T278" s="20" t="e">
        <f>#REF!</f>
        <v>#REF!</v>
      </c>
      <c r="U278" s="13" t="e">
        <f>SUM(I278:T278)/12</f>
        <v>#REF!</v>
      </c>
    </row>
    <row r="279" spans="1:21" hidden="1">
      <c r="A279" s="1034"/>
      <c r="B279" s="927"/>
      <c r="C279" s="929"/>
      <c r="D279" s="958"/>
      <c r="E279" s="882"/>
      <c r="F279" s="886"/>
      <c r="G279" s="133" t="s">
        <v>82</v>
      </c>
      <c r="H279" s="90">
        <v>1</v>
      </c>
      <c r="I279" s="17" t="e">
        <f>'INDICADORES DE  RIESGO'!$D$174</f>
        <v>#DIV/0!</v>
      </c>
      <c r="J279" s="18">
        <f>'INDICADORES DE  RIESGO'!$F$174</f>
        <v>3.6245016310257339E-4</v>
      </c>
      <c r="K279" s="19">
        <f>'INDICADORES DE  RIESGO'!$H$174</f>
        <v>2.0632737276478678E-3</v>
      </c>
      <c r="L279" s="19" t="e">
        <f>'INDICADORES DE  RIESGO'!$J$174</f>
        <v>#DIV/0!</v>
      </c>
      <c r="M279" s="19" t="e">
        <f>'INDICADORES DE  RIESGO'!$L$174</f>
        <v>#DIV/0!</v>
      </c>
      <c r="N279" s="19" t="e">
        <f>'INDICADORES DE  RIESGO'!$N$174</f>
        <v>#DIV/0!</v>
      </c>
      <c r="O279" s="19" t="e">
        <f>'INDICADORES DE  RIESGO'!$P$174</f>
        <v>#DIV/0!</v>
      </c>
      <c r="P279" s="19" t="e">
        <f>'INDICADORES DE  RIESGO'!$R$174</f>
        <v>#DIV/0!</v>
      </c>
      <c r="Q279" s="19" t="e">
        <f>'INDICADORES DE  RIESGO'!$T$174</f>
        <v>#DIV/0!</v>
      </c>
      <c r="R279" s="19" t="e">
        <f>'INDICADORES DE  RIESGO'!$V$174</f>
        <v>#DIV/0!</v>
      </c>
      <c r="S279" s="19" t="e">
        <f>'INDICADORES DE  RIESGO'!$X$174</f>
        <v>#DIV/0!</v>
      </c>
      <c r="T279" s="20" t="e">
        <f>'INDICADORES DE  RIESGO'!$Z$174</f>
        <v>#DIV/0!</v>
      </c>
      <c r="U279" s="13"/>
    </row>
    <row r="280" spans="1:21" hidden="1">
      <c r="A280" s="1034"/>
      <c r="B280" s="927"/>
      <c r="C280" s="929"/>
      <c r="D280" s="958"/>
      <c r="E280" s="882"/>
      <c r="F280" s="92" t="s">
        <v>33</v>
      </c>
      <c r="G280" s="133" t="s">
        <v>34</v>
      </c>
      <c r="H280" s="90">
        <v>1</v>
      </c>
      <c r="I280" s="17" t="e">
        <f>#REF!</f>
        <v>#REF!</v>
      </c>
      <c r="J280" s="18" t="e">
        <f>#REF!</f>
        <v>#REF!</v>
      </c>
      <c r="K280" s="19" t="e">
        <f>#REF!</f>
        <v>#REF!</v>
      </c>
      <c r="L280" s="19" t="e">
        <f>#REF!</f>
        <v>#REF!</v>
      </c>
      <c r="M280" s="19" t="e">
        <f>#REF!</f>
        <v>#REF!</v>
      </c>
      <c r="N280" s="19" t="e">
        <f>#REF!</f>
        <v>#REF!</v>
      </c>
      <c r="O280" s="19" t="e">
        <f>#REF!</f>
        <v>#REF!</v>
      </c>
      <c r="P280" s="19" t="e">
        <f>#REF!</f>
        <v>#REF!</v>
      </c>
      <c r="Q280" s="19" t="e">
        <f>#REF!</f>
        <v>#REF!</v>
      </c>
      <c r="R280" s="19" t="e">
        <f>#REF!</f>
        <v>#REF!</v>
      </c>
      <c r="S280" s="19" t="e">
        <f>#REF!</f>
        <v>#REF!</v>
      </c>
      <c r="T280" s="20" t="e">
        <f>#REF!</f>
        <v>#REF!</v>
      </c>
      <c r="U280" s="13" t="e">
        <f t="shared" ref="U280:U312" si="9">SUM(I280:T280)/12</f>
        <v>#REF!</v>
      </c>
    </row>
    <row r="281" spans="1:21" hidden="1">
      <c r="A281" s="1034"/>
      <c r="B281" s="927"/>
      <c r="C281" s="929"/>
      <c r="D281" s="958"/>
      <c r="E281" s="882"/>
      <c r="F281" s="92" t="s">
        <v>35</v>
      </c>
      <c r="G281" s="133" t="s">
        <v>36</v>
      </c>
      <c r="H281" s="90">
        <v>1</v>
      </c>
      <c r="I281" s="17" t="e">
        <f>#REF!</f>
        <v>#REF!</v>
      </c>
      <c r="J281" s="18" t="e">
        <f>#REF!</f>
        <v>#REF!</v>
      </c>
      <c r="K281" s="19" t="e">
        <f>#REF!</f>
        <v>#REF!</v>
      </c>
      <c r="L281" s="19" t="e">
        <f>#REF!</f>
        <v>#REF!</v>
      </c>
      <c r="M281" s="19" t="e">
        <f>#REF!</f>
        <v>#REF!</v>
      </c>
      <c r="N281" s="19" t="e">
        <f>#REF!</f>
        <v>#REF!</v>
      </c>
      <c r="O281" s="19" t="e">
        <f>#REF!</f>
        <v>#REF!</v>
      </c>
      <c r="P281" s="19" t="e">
        <f>#REF!</f>
        <v>#REF!</v>
      </c>
      <c r="Q281" s="19" t="e">
        <f>#REF!</f>
        <v>#REF!</v>
      </c>
      <c r="R281" s="19" t="e">
        <f>#REF!</f>
        <v>#REF!</v>
      </c>
      <c r="S281" s="19" t="e">
        <f>#REF!</f>
        <v>#REF!</v>
      </c>
      <c r="T281" s="20" t="e">
        <f>#REF!</f>
        <v>#REF!</v>
      </c>
      <c r="U281" s="13" t="e">
        <f t="shared" si="9"/>
        <v>#REF!</v>
      </c>
    </row>
    <row r="282" spans="1:21" ht="16.5" hidden="1" thickBot="1">
      <c r="A282" s="1034"/>
      <c r="B282" s="927"/>
      <c r="C282" s="929"/>
      <c r="D282" s="958"/>
      <c r="E282" s="883"/>
      <c r="F282" s="134" t="s">
        <v>37</v>
      </c>
      <c r="G282" s="135" t="s">
        <v>38</v>
      </c>
      <c r="H282" s="136">
        <v>1</v>
      </c>
      <c r="I282" s="25">
        <v>0</v>
      </c>
      <c r="J282" s="26">
        <v>0</v>
      </c>
      <c r="K282" s="27">
        <v>0</v>
      </c>
      <c r="L282" s="27">
        <v>0</v>
      </c>
      <c r="M282" s="27">
        <v>0</v>
      </c>
      <c r="N282" s="19">
        <v>0</v>
      </c>
      <c r="O282" s="27">
        <v>0</v>
      </c>
      <c r="P282" s="27">
        <v>0</v>
      </c>
      <c r="Q282" s="27">
        <v>0</v>
      </c>
      <c r="R282" s="27">
        <v>0</v>
      </c>
      <c r="S282" s="27">
        <v>0</v>
      </c>
      <c r="T282" s="28">
        <v>0</v>
      </c>
      <c r="U282" s="13">
        <f t="shared" si="9"/>
        <v>0</v>
      </c>
    </row>
    <row r="283" spans="1:21" ht="31.5" hidden="1">
      <c r="A283" s="1034"/>
      <c r="B283" s="927"/>
      <c r="C283" s="929"/>
      <c r="D283" s="958"/>
      <c r="E283" s="980" t="s">
        <v>127</v>
      </c>
      <c r="F283" s="137" t="s">
        <v>128</v>
      </c>
      <c r="G283" s="138" t="s">
        <v>52</v>
      </c>
      <c r="H283" s="139">
        <v>1</v>
      </c>
      <c r="I283" s="80" t="e">
        <f>#REF!</f>
        <v>#REF!</v>
      </c>
      <c r="J283" s="41" t="e">
        <f>#REF!</f>
        <v>#REF!</v>
      </c>
      <c r="K283" s="11" t="e">
        <f>#REF!</f>
        <v>#REF!</v>
      </c>
      <c r="L283" s="29" t="e">
        <f>#REF!</f>
        <v>#REF!</v>
      </c>
      <c r="M283" s="29" t="e">
        <f>#REF!</f>
        <v>#REF!</v>
      </c>
      <c r="N283" s="81" t="e">
        <f>#REF!</f>
        <v>#REF!</v>
      </c>
      <c r="O283" s="29" t="e">
        <f>#REF!</f>
        <v>#REF!</v>
      </c>
      <c r="P283" s="29" t="e">
        <f>#REF!</f>
        <v>#REF!</v>
      </c>
      <c r="Q283" s="29" t="e">
        <f>#REF!</f>
        <v>#REF!</v>
      </c>
      <c r="R283" s="29" t="e">
        <f>#REF!</f>
        <v>#REF!</v>
      </c>
      <c r="S283" s="29" t="e">
        <f>#REF!</f>
        <v>#REF!</v>
      </c>
      <c r="T283" s="30" t="e">
        <f>#REF!</f>
        <v>#REF!</v>
      </c>
      <c r="U283" s="13" t="e">
        <f t="shared" si="9"/>
        <v>#REF!</v>
      </c>
    </row>
    <row r="284" spans="1:21" ht="94.5" hidden="1">
      <c r="A284" s="1034"/>
      <c r="B284" s="927"/>
      <c r="C284" s="929"/>
      <c r="D284" s="958"/>
      <c r="E284" s="981"/>
      <c r="F284" s="141" t="s">
        <v>195</v>
      </c>
      <c r="G284" s="267" t="s">
        <v>52</v>
      </c>
      <c r="H284" s="142">
        <v>1</v>
      </c>
      <c r="I284" s="38" t="e">
        <f>#REF!</f>
        <v>#REF!</v>
      </c>
      <c r="J284" s="41" t="e">
        <f>#REF!</f>
        <v>#REF!</v>
      </c>
      <c r="K284" s="19" t="e">
        <f>#REF!</f>
        <v>#REF!</v>
      </c>
      <c r="L284" s="19" t="e">
        <f>#REF!</f>
        <v>#REF!</v>
      </c>
      <c r="M284" s="39" t="e">
        <f>#REF!</f>
        <v>#REF!</v>
      </c>
      <c r="N284" s="39" t="e">
        <f>#REF!</f>
        <v>#REF!</v>
      </c>
      <c r="O284" s="39" t="e">
        <f>#REF!</f>
        <v>#REF!</v>
      </c>
      <c r="P284" s="39" t="e">
        <f>#REF!</f>
        <v>#REF!</v>
      </c>
      <c r="Q284" s="39" t="e">
        <f>#REF!</f>
        <v>#REF!</v>
      </c>
      <c r="R284" s="39" t="e">
        <f>#REF!</f>
        <v>#REF!</v>
      </c>
      <c r="S284" s="39" t="e">
        <f>#REF!</f>
        <v>#REF!</v>
      </c>
      <c r="T284" s="39" t="e">
        <f>#REF!</f>
        <v>#REF!</v>
      </c>
      <c r="U284" s="180" t="e">
        <f t="shared" si="9"/>
        <v>#REF!</v>
      </c>
    </row>
    <row r="285" spans="1:21" ht="31.5" hidden="1">
      <c r="A285" s="1034"/>
      <c r="B285" s="927"/>
      <c r="C285" s="929"/>
      <c r="D285" s="958"/>
      <c r="E285" s="981"/>
      <c r="F285" s="555" t="s">
        <v>196</v>
      </c>
      <c r="G285" s="556" t="s">
        <v>52</v>
      </c>
      <c r="H285" s="459">
        <v>1</v>
      </c>
      <c r="I285" s="38">
        <v>0</v>
      </c>
      <c r="J285" s="41">
        <v>0</v>
      </c>
      <c r="K285" s="19">
        <v>0</v>
      </c>
      <c r="L285" s="19">
        <v>0</v>
      </c>
      <c r="M285" s="39">
        <v>0</v>
      </c>
      <c r="N285" s="39">
        <v>0</v>
      </c>
      <c r="O285" s="19">
        <v>0</v>
      </c>
      <c r="P285" s="39">
        <v>0</v>
      </c>
      <c r="Q285" s="39">
        <v>0</v>
      </c>
      <c r="R285" s="39">
        <v>0</v>
      </c>
      <c r="S285" s="39">
        <v>0</v>
      </c>
      <c r="T285" s="39">
        <v>0</v>
      </c>
      <c r="U285" s="180">
        <f t="shared" si="9"/>
        <v>0</v>
      </c>
    </row>
    <row r="286" spans="1:21" ht="31.5" hidden="1">
      <c r="A286" s="1034"/>
      <c r="B286" s="927"/>
      <c r="C286" s="929"/>
      <c r="D286" s="958"/>
      <c r="E286" s="981"/>
      <c r="F286" s="140" t="s">
        <v>129</v>
      </c>
      <c r="G286" s="141" t="s">
        <v>62</v>
      </c>
      <c r="H286" s="142">
        <v>1</v>
      </c>
      <c r="I286" s="38" t="e">
        <f>#REF!</f>
        <v>#REF!</v>
      </c>
      <c r="J286" s="41" t="e">
        <f>#REF!</f>
        <v>#REF!</v>
      </c>
      <c r="K286" s="39">
        <v>0</v>
      </c>
      <c r="L286" s="39" t="e">
        <f>#REF!</f>
        <v>#REF!</v>
      </c>
      <c r="M286" s="19" t="e">
        <f>#REF!</f>
        <v>#REF!</v>
      </c>
      <c r="N286" s="39" t="e">
        <f>#REF!</f>
        <v>#REF!</v>
      </c>
      <c r="O286" s="39" t="e">
        <f>#REF!</f>
        <v>#REF!</v>
      </c>
      <c r="P286" s="39" t="e">
        <f>#REF!</f>
        <v>#REF!</v>
      </c>
      <c r="Q286" s="39" t="e">
        <f>#REF!</f>
        <v>#REF!</v>
      </c>
      <c r="R286" s="39" t="e">
        <f>#REF!</f>
        <v>#REF!</v>
      </c>
      <c r="S286" s="39" t="e">
        <f>#REF!</f>
        <v>#REF!</v>
      </c>
      <c r="T286" s="40" t="e">
        <f>#REF!</f>
        <v>#REF!</v>
      </c>
      <c r="U286" s="13" t="e">
        <f t="shared" si="9"/>
        <v>#REF!</v>
      </c>
    </row>
    <row r="287" spans="1:21" hidden="1">
      <c r="A287" s="1034"/>
      <c r="B287" s="927"/>
      <c r="C287" s="929"/>
      <c r="D287" s="958"/>
      <c r="E287" s="981"/>
      <c r="F287" s="983" t="s">
        <v>130</v>
      </c>
      <c r="G287" s="141" t="s">
        <v>63</v>
      </c>
      <c r="H287" s="142">
        <v>1</v>
      </c>
      <c r="I287" s="38">
        <v>0</v>
      </c>
      <c r="J287" s="41">
        <v>0</v>
      </c>
      <c r="K287" s="39">
        <v>0</v>
      </c>
      <c r="L287" s="39">
        <v>0</v>
      </c>
      <c r="M287" s="19">
        <v>0</v>
      </c>
      <c r="N287" s="35">
        <v>0</v>
      </c>
      <c r="O287" s="39">
        <v>0</v>
      </c>
      <c r="P287" s="39">
        <v>0</v>
      </c>
      <c r="Q287" s="39">
        <v>0</v>
      </c>
      <c r="R287" s="39">
        <v>0</v>
      </c>
      <c r="S287" s="39">
        <v>0</v>
      </c>
      <c r="T287" s="40">
        <v>0</v>
      </c>
      <c r="U287" s="13">
        <f t="shared" si="9"/>
        <v>0</v>
      </c>
    </row>
    <row r="288" spans="1:21" ht="31.5" hidden="1">
      <c r="A288" s="1034"/>
      <c r="B288" s="927"/>
      <c r="C288" s="929"/>
      <c r="D288" s="958"/>
      <c r="E288" s="981"/>
      <c r="F288" s="988"/>
      <c r="G288" s="141" t="s">
        <v>197</v>
      </c>
      <c r="H288" s="142">
        <v>0.96</v>
      </c>
      <c r="I288" s="17" t="e">
        <f>#REF!</f>
        <v>#REF!</v>
      </c>
      <c r="J288" s="67" t="e">
        <f>#REF!</f>
        <v>#REF!</v>
      </c>
      <c r="K288" s="19" t="e">
        <f>#REF!</f>
        <v>#REF!</v>
      </c>
      <c r="L288" s="19" t="e">
        <f>#REF!</f>
        <v>#REF!</v>
      </c>
      <c r="M288" s="19" t="e">
        <f>#REF!</f>
        <v>#REF!</v>
      </c>
      <c r="N288" s="34" t="e">
        <f>#REF!</f>
        <v>#REF!</v>
      </c>
      <c r="O288" s="19" t="e">
        <f>#REF!</f>
        <v>#REF!</v>
      </c>
      <c r="P288" s="19" t="e">
        <f>#REF!</f>
        <v>#REF!</v>
      </c>
      <c r="Q288" s="19" t="e">
        <f>#REF!</f>
        <v>#REF!</v>
      </c>
      <c r="R288" s="19" t="e">
        <f>#REF!</f>
        <v>#REF!</v>
      </c>
      <c r="S288" s="19" t="e">
        <f>#REF!</f>
        <v>#REF!</v>
      </c>
      <c r="T288" s="20" t="e">
        <f>#REF!</f>
        <v>#REF!</v>
      </c>
      <c r="U288" s="13" t="e">
        <f t="shared" si="9"/>
        <v>#REF!</v>
      </c>
    </row>
    <row r="289" spans="1:21" hidden="1">
      <c r="A289" s="1034"/>
      <c r="B289" s="927"/>
      <c r="C289" s="929"/>
      <c r="D289" s="958"/>
      <c r="E289" s="981"/>
      <c r="F289" s="988"/>
      <c r="G289" s="141" t="s">
        <v>198</v>
      </c>
      <c r="H289" s="142">
        <v>0.96</v>
      </c>
      <c r="I289" s="17" t="e">
        <f>#REF!</f>
        <v>#REF!</v>
      </c>
      <c r="J289" s="67" t="e">
        <f>#REF!</f>
        <v>#REF!</v>
      </c>
      <c r="K289" s="19" t="e">
        <f>#REF!</f>
        <v>#REF!</v>
      </c>
      <c r="L289" s="19" t="e">
        <f>#REF!</f>
        <v>#REF!</v>
      </c>
      <c r="M289" s="19" t="e">
        <f>#REF!</f>
        <v>#REF!</v>
      </c>
      <c r="N289" s="34" t="e">
        <f>#REF!</f>
        <v>#REF!</v>
      </c>
      <c r="O289" s="19" t="e">
        <f>#REF!</f>
        <v>#REF!</v>
      </c>
      <c r="P289" s="19" t="e">
        <f>#REF!</f>
        <v>#REF!</v>
      </c>
      <c r="Q289" s="19" t="e">
        <f>#REF!</f>
        <v>#REF!</v>
      </c>
      <c r="R289" s="19" t="e">
        <f>#REF!</f>
        <v>#REF!</v>
      </c>
      <c r="S289" s="19" t="e">
        <f>#REF!</f>
        <v>#REF!</v>
      </c>
      <c r="T289" s="20" t="e">
        <f>#REF!</f>
        <v>#REF!</v>
      </c>
      <c r="U289" s="13" t="e">
        <f t="shared" si="9"/>
        <v>#REF!</v>
      </c>
    </row>
    <row r="290" spans="1:21" hidden="1">
      <c r="A290" s="1034"/>
      <c r="B290" s="927"/>
      <c r="C290" s="929"/>
      <c r="D290" s="958"/>
      <c r="E290" s="981"/>
      <c r="F290" s="988"/>
      <c r="G290" s="141" t="s">
        <v>82</v>
      </c>
      <c r="H290" s="142">
        <v>1</v>
      </c>
      <c r="I290" s="17">
        <f>'INDICADORES DE  RIESGO'!$D$178</f>
        <v>0</v>
      </c>
      <c r="J290" s="67">
        <f>'INDICADORES DE  RIESGO'!$F$178</f>
        <v>1</v>
      </c>
      <c r="K290" s="19">
        <f>'INDICADORES DE  RIESGO'!$H$178</f>
        <v>1</v>
      </c>
      <c r="L290" s="19">
        <f>'INDICADORES DE  RIESGO'!$J$178</f>
        <v>0</v>
      </c>
      <c r="M290" s="19">
        <f>'INDICADORES DE  RIESGO'!$L$178</f>
        <v>0</v>
      </c>
      <c r="N290" s="19">
        <f>'INDICADORES DE  RIESGO'!$N$178</f>
        <v>0</v>
      </c>
      <c r="O290" s="19">
        <f>'INDICADORES DE  RIESGO'!$P$178</f>
        <v>0</v>
      </c>
      <c r="P290" s="19">
        <f>'INDICADORES DE  RIESGO'!$R$178</f>
        <v>0</v>
      </c>
      <c r="Q290" s="19">
        <f>'INDICADORES DE  RIESGO'!$T$178</f>
        <v>0</v>
      </c>
      <c r="R290" s="19">
        <f>'INDICADORES DE  RIESGO'!$V$178</f>
        <v>0</v>
      </c>
      <c r="S290" s="19">
        <f>'INDICADORES DE  RIESGO'!$X$178</f>
        <v>0</v>
      </c>
      <c r="T290" s="20">
        <f>'INDICADORES DE  RIESGO'!$Z$178</f>
        <v>0</v>
      </c>
      <c r="U290" s="13">
        <f t="shared" si="9"/>
        <v>0.16666666666666666</v>
      </c>
    </row>
    <row r="291" spans="1:21" hidden="1">
      <c r="A291" s="1034"/>
      <c r="B291" s="927"/>
      <c r="C291" s="929"/>
      <c r="D291" s="958"/>
      <c r="E291" s="981"/>
      <c r="F291" s="984"/>
      <c r="G291" s="141" t="s">
        <v>89</v>
      </c>
      <c r="H291" s="142">
        <v>1</v>
      </c>
      <c r="I291" s="17">
        <v>0</v>
      </c>
      <c r="J291" s="67">
        <v>0</v>
      </c>
      <c r="K291" s="19">
        <v>0</v>
      </c>
      <c r="L291" s="528">
        <v>0</v>
      </c>
      <c r="M291" s="67">
        <v>0</v>
      </c>
      <c r="N291" s="526">
        <v>0</v>
      </c>
      <c r="O291" s="528">
        <v>0</v>
      </c>
      <c r="P291" s="67">
        <v>0</v>
      </c>
      <c r="Q291" s="526">
        <v>0</v>
      </c>
      <c r="R291" s="528">
        <v>0</v>
      </c>
      <c r="S291" s="67">
        <v>0</v>
      </c>
      <c r="T291" s="526">
        <v>0</v>
      </c>
      <c r="U291" s="13">
        <f t="shared" si="9"/>
        <v>0</v>
      </c>
    </row>
    <row r="292" spans="1:21" hidden="1">
      <c r="A292" s="1034"/>
      <c r="B292" s="927"/>
      <c r="C292" s="929"/>
      <c r="D292" s="958"/>
      <c r="E292" s="981"/>
      <c r="F292" s="143" t="s">
        <v>33</v>
      </c>
      <c r="G292" s="141" t="s">
        <v>34</v>
      </c>
      <c r="H292" s="142">
        <v>1</v>
      </c>
      <c r="I292" s="17">
        <v>0</v>
      </c>
      <c r="J292" s="67">
        <v>0</v>
      </c>
      <c r="K292" s="19">
        <v>0</v>
      </c>
      <c r="L292" s="19">
        <v>0</v>
      </c>
      <c r="M292" s="19">
        <v>0</v>
      </c>
      <c r="N292" s="19">
        <v>0</v>
      </c>
      <c r="O292" s="19">
        <v>0</v>
      </c>
      <c r="P292" s="19">
        <v>0</v>
      </c>
      <c r="Q292" s="19">
        <v>0</v>
      </c>
      <c r="R292" s="19">
        <v>0</v>
      </c>
      <c r="S292" s="19">
        <v>0</v>
      </c>
      <c r="T292" s="20">
        <v>0</v>
      </c>
      <c r="U292" s="13">
        <f t="shared" si="9"/>
        <v>0</v>
      </c>
    </row>
    <row r="293" spans="1:21" hidden="1">
      <c r="A293" s="1034"/>
      <c r="B293" s="927"/>
      <c r="C293" s="929"/>
      <c r="D293" s="958"/>
      <c r="E293" s="981"/>
      <c r="F293" s="143" t="s">
        <v>35</v>
      </c>
      <c r="G293" s="141" t="s">
        <v>36</v>
      </c>
      <c r="H293" s="142">
        <v>1</v>
      </c>
      <c r="I293" s="17">
        <v>0</v>
      </c>
      <c r="J293" s="67">
        <v>0</v>
      </c>
      <c r="K293" s="19">
        <v>0</v>
      </c>
      <c r="L293" s="19">
        <v>0</v>
      </c>
      <c r="M293" s="19">
        <v>0</v>
      </c>
      <c r="N293" s="19">
        <v>0</v>
      </c>
      <c r="O293" s="19">
        <v>0</v>
      </c>
      <c r="P293" s="19">
        <v>0</v>
      </c>
      <c r="Q293" s="19">
        <v>0</v>
      </c>
      <c r="R293" s="19">
        <v>0</v>
      </c>
      <c r="S293" s="19">
        <v>0</v>
      </c>
      <c r="T293" s="20">
        <v>0</v>
      </c>
      <c r="U293" s="13">
        <f t="shared" si="9"/>
        <v>0</v>
      </c>
    </row>
    <row r="294" spans="1:21" ht="16.5" hidden="1" thickBot="1">
      <c r="A294" s="1034"/>
      <c r="B294" s="927"/>
      <c r="C294" s="929"/>
      <c r="D294" s="958"/>
      <c r="E294" s="982"/>
      <c r="F294" s="144" t="s">
        <v>37</v>
      </c>
      <c r="G294" s="145" t="s">
        <v>38</v>
      </c>
      <c r="H294" s="146">
        <v>1</v>
      </c>
      <c r="I294" s="25">
        <v>0</v>
      </c>
      <c r="J294" s="84">
        <v>0</v>
      </c>
      <c r="K294" s="27">
        <v>0</v>
      </c>
      <c r="L294" s="27">
        <v>0</v>
      </c>
      <c r="M294" s="27">
        <v>0</v>
      </c>
      <c r="N294" s="27">
        <v>0</v>
      </c>
      <c r="O294" s="27">
        <v>0</v>
      </c>
      <c r="P294" s="27">
        <v>0</v>
      </c>
      <c r="Q294" s="27">
        <v>0</v>
      </c>
      <c r="R294" s="27">
        <v>0</v>
      </c>
      <c r="S294" s="27">
        <v>0</v>
      </c>
      <c r="T294" s="28">
        <v>0</v>
      </c>
      <c r="U294" s="13">
        <f t="shared" si="9"/>
        <v>0</v>
      </c>
    </row>
    <row r="295" spans="1:21" ht="31.5" hidden="1">
      <c r="A295" s="1034"/>
      <c r="B295" s="927"/>
      <c r="C295" s="929"/>
      <c r="D295" s="958"/>
      <c r="E295" s="912" t="s">
        <v>137</v>
      </c>
      <c r="F295" s="167" t="s">
        <v>138</v>
      </c>
      <c r="G295" s="168" t="s">
        <v>112</v>
      </c>
      <c r="H295" s="169">
        <v>1</v>
      </c>
      <c r="I295" s="80" t="e">
        <f>#REF!</f>
        <v>#REF!</v>
      </c>
      <c r="J295" s="67" t="e">
        <f>#REF!</f>
        <v>#REF!</v>
      </c>
      <c r="K295" s="29" t="e">
        <f>#REF!</f>
        <v>#REF!</v>
      </c>
      <c r="L295" s="29" t="e">
        <f>#REF!</f>
        <v>#REF!</v>
      </c>
      <c r="M295" s="29" t="e">
        <f>#REF!</f>
        <v>#REF!</v>
      </c>
      <c r="N295" s="29" t="e">
        <f>#REF!</f>
        <v>#REF!</v>
      </c>
      <c r="O295" s="29" t="e">
        <f>#REF!</f>
        <v>#REF!</v>
      </c>
      <c r="P295" s="29" t="e">
        <f>#REF!</f>
        <v>#REF!</v>
      </c>
      <c r="Q295" s="29" t="e">
        <f>#REF!</f>
        <v>#REF!</v>
      </c>
      <c r="R295" s="29" t="e">
        <f>#REF!</f>
        <v>#REF!</v>
      </c>
      <c r="S295" s="29" t="e">
        <f>#REF!</f>
        <v>#REF!</v>
      </c>
      <c r="T295" s="30" t="e">
        <f>#REF!</f>
        <v>#REF!</v>
      </c>
      <c r="U295" s="13" t="e">
        <f t="shared" si="9"/>
        <v>#REF!</v>
      </c>
    </row>
    <row r="296" spans="1:21" ht="31.5" hidden="1">
      <c r="A296" s="1034"/>
      <c r="B296" s="927"/>
      <c r="C296" s="929"/>
      <c r="D296" s="958"/>
      <c r="E296" s="913"/>
      <c r="F296" s="170" t="s">
        <v>139</v>
      </c>
      <c r="G296" s="171" t="s">
        <v>62</v>
      </c>
      <c r="H296" s="172">
        <v>1</v>
      </c>
      <c r="I296" s="38" t="e">
        <f>#REF!</f>
        <v>#REF!</v>
      </c>
      <c r="J296" s="41" t="e">
        <f>#REF!</f>
        <v>#REF!</v>
      </c>
      <c r="K296" s="39" t="e">
        <f>#REF!</f>
        <v>#REF!</v>
      </c>
      <c r="L296" s="39" t="e">
        <f>#REF!</f>
        <v>#REF!</v>
      </c>
      <c r="M296" s="39" t="e">
        <f>#REF!</f>
        <v>#REF!</v>
      </c>
      <c r="N296" s="39" t="e">
        <f>#REF!</f>
        <v>#REF!</v>
      </c>
      <c r="O296" s="19" t="e">
        <f>#REF!</f>
        <v>#REF!</v>
      </c>
      <c r="P296" s="19" t="e">
        <f>#REF!</f>
        <v>#REF!</v>
      </c>
      <c r="Q296" s="39" t="e">
        <f>#REF!</f>
        <v>#REF!</v>
      </c>
      <c r="R296" s="39" t="e">
        <f>#REF!</f>
        <v>#REF!</v>
      </c>
      <c r="S296" s="39" t="e">
        <f>#REF!</f>
        <v>#REF!</v>
      </c>
      <c r="T296" s="40" t="e">
        <f>#REF!</f>
        <v>#REF!</v>
      </c>
      <c r="U296" s="13" t="e">
        <f t="shared" si="9"/>
        <v>#REF!</v>
      </c>
    </row>
    <row r="297" spans="1:21" hidden="1">
      <c r="A297" s="1034"/>
      <c r="B297" s="927"/>
      <c r="C297" s="929"/>
      <c r="D297" s="958"/>
      <c r="E297" s="913"/>
      <c r="F297" s="915" t="s">
        <v>140</v>
      </c>
      <c r="G297" s="173" t="s">
        <v>141</v>
      </c>
      <c r="H297" s="172">
        <v>1</v>
      </c>
      <c r="I297" s="38">
        <v>0</v>
      </c>
      <c r="J297" s="41">
        <v>0</v>
      </c>
      <c r="K297" s="39">
        <v>0</v>
      </c>
      <c r="L297" s="39">
        <v>0</v>
      </c>
      <c r="M297" s="39">
        <v>0</v>
      </c>
      <c r="N297" s="39">
        <v>0</v>
      </c>
      <c r="O297" s="39">
        <v>0</v>
      </c>
      <c r="P297" s="39">
        <v>0</v>
      </c>
      <c r="Q297" s="19">
        <v>0</v>
      </c>
      <c r="R297" s="39">
        <v>0</v>
      </c>
      <c r="S297" s="39">
        <v>0</v>
      </c>
      <c r="T297" s="40">
        <v>0</v>
      </c>
      <c r="U297" s="13">
        <f t="shared" si="9"/>
        <v>0</v>
      </c>
    </row>
    <row r="298" spans="1:21" ht="31.5" hidden="1">
      <c r="A298" s="1034"/>
      <c r="B298" s="927"/>
      <c r="C298" s="929"/>
      <c r="D298" s="958"/>
      <c r="E298" s="913"/>
      <c r="F298" s="916"/>
      <c r="G298" s="173" t="s">
        <v>142</v>
      </c>
      <c r="H298" s="172">
        <v>0</v>
      </c>
      <c r="I298" s="17" t="e">
        <f>'INDICADORES DE  RIESGO'!$D$196</f>
        <v>#DIV/0!</v>
      </c>
      <c r="J298" s="18">
        <f>'INDICADORES DE  RIESGO'!$F$196</f>
        <v>0.89999999999999991</v>
      </c>
      <c r="K298" s="19">
        <f>'INDICADORES DE  RIESGO'!$H$196</f>
        <v>0.81818181818181812</v>
      </c>
      <c r="L298" s="19" t="e">
        <f>'INDICADORES DE  RIESGO'!$J$196</f>
        <v>#DIV/0!</v>
      </c>
      <c r="M298" s="19" t="e">
        <f>'INDICADORES DE  RIESGO'!$L$196</f>
        <v>#DIV/0!</v>
      </c>
      <c r="N298" s="19" t="e">
        <f>'INDICADORES DE  RIESGO'!$N$196</f>
        <v>#DIV/0!</v>
      </c>
      <c r="O298" s="19" t="e">
        <f>'INDICADORES DE  RIESGO'!$P$196</f>
        <v>#DIV/0!</v>
      </c>
      <c r="P298" s="19" t="e">
        <f>'INDICADORES DE  RIESGO'!$R$196</f>
        <v>#DIV/0!</v>
      </c>
      <c r="Q298" s="19" t="e">
        <f>'INDICADORES DE  RIESGO'!$T$196</f>
        <v>#DIV/0!</v>
      </c>
      <c r="R298" s="19" t="e">
        <f>'INDICADORES DE  RIESGO'!$V$196</f>
        <v>#DIV/0!</v>
      </c>
      <c r="S298" s="19" t="e">
        <f>'INDICADORES DE  RIESGO'!$X$196</f>
        <v>#DIV/0!</v>
      </c>
      <c r="T298" s="20" t="e">
        <f>'INDICADORES DE  RIESGO'!$Z$196</f>
        <v>#DIV/0!</v>
      </c>
      <c r="U298" s="13" t="e">
        <f t="shared" si="9"/>
        <v>#DIV/0!</v>
      </c>
    </row>
    <row r="299" spans="1:21" ht="31.5" hidden="1">
      <c r="A299" s="1034"/>
      <c r="B299" s="927"/>
      <c r="C299" s="929"/>
      <c r="D299" s="958"/>
      <c r="E299" s="913"/>
      <c r="F299" s="917"/>
      <c r="G299" s="755" t="s">
        <v>143</v>
      </c>
      <c r="H299" s="172">
        <v>1</v>
      </c>
      <c r="I299" s="17">
        <v>0</v>
      </c>
      <c r="J299" s="18">
        <v>0</v>
      </c>
      <c r="K299" s="19">
        <v>1</v>
      </c>
      <c r="L299" s="19">
        <v>0</v>
      </c>
      <c r="M299" s="19">
        <v>0</v>
      </c>
      <c r="N299" s="19">
        <v>0</v>
      </c>
      <c r="O299" s="19">
        <v>0</v>
      </c>
      <c r="P299" s="19">
        <v>0</v>
      </c>
      <c r="Q299" s="19">
        <v>0</v>
      </c>
      <c r="R299" s="19">
        <v>0</v>
      </c>
      <c r="S299" s="19">
        <v>0</v>
      </c>
      <c r="T299" s="20">
        <v>0</v>
      </c>
      <c r="U299" s="13">
        <f t="shared" si="9"/>
        <v>8.3333333333333329E-2</v>
      </c>
    </row>
    <row r="300" spans="1:21" hidden="1">
      <c r="A300" s="1034"/>
      <c r="B300" s="927"/>
      <c r="C300" s="929"/>
      <c r="D300" s="958"/>
      <c r="E300" s="913"/>
      <c r="F300" s="170" t="s">
        <v>33</v>
      </c>
      <c r="G300" s="173" t="s">
        <v>34</v>
      </c>
      <c r="H300" s="172">
        <v>1</v>
      </c>
      <c r="I300" s="528" t="e">
        <f>#REF!</f>
        <v>#REF!</v>
      </c>
      <c r="J300" s="529" t="e">
        <f>#REF!</f>
        <v>#REF!</v>
      </c>
      <c r="K300" s="526" t="e">
        <f>#REF!</f>
        <v>#REF!</v>
      </c>
      <c r="L300" s="526" t="e">
        <f>#REF!</f>
        <v>#REF!</v>
      </c>
      <c r="M300" s="526" t="e">
        <f>#REF!</f>
        <v>#REF!</v>
      </c>
      <c r="N300" s="526" t="e">
        <f>#REF!</f>
        <v>#REF!</v>
      </c>
      <c r="O300" s="526" t="e">
        <f>#REF!</f>
        <v>#REF!</v>
      </c>
      <c r="P300" s="526" t="e">
        <f>#REF!</f>
        <v>#REF!</v>
      </c>
      <c r="Q300" s="526" t="e">
        <f>#REF!</f>
        <v>#REF!</v>
      </c>
      <c r="R300" s="526" t="e">
        <f>#REF!</f>
        <v>#REF!</v>
      </c>
      <c r="S300" s="526" t="e">
        <f>#REF!</f>
        <v>#REF!</v>
      </c>
      <c r="T300" s="527" t="e">
        <f>#REF!</f>
        <v>#REF!</v>
      </c>
      <c r="U300" s="13" t="e">
        <f t="shared" si="9"/>
        <v>#REF!</v>
      </c>
    </row>
    <row r="301" spans="1:21" hidden="1">
      <c r="A301" s="1034"/>
      <c r="B301" s="927"/>
      <c r="C301" s="929"/>
      <c r="D301" s="958"/>
      <c r="E301" s="913"/>
      <c r="F301" s="170" t="s">
        <v>35</v>
      </c>
      <c r="G301" s="173" t="s">
        <v>36</v>
      </c>
      <c r="H301" s="172">
        <v>1</v>
      </c>
      <c r="I301" s="17" t="e">
        <f>#REF!</f>
        <v>#REF!</v>
      </c>
      <c r="J301" s="18" t="e">
        <f>#REF!</f>
        <v>#REF!</v>
      </c>
      <c r="K301" s="19" t="e">
        <f>#REF!</f>
        <v>#REF!</v>
      </c>
      <c r="L301" s="19" t="e">
        <f>#REF!</f>
        <v>#REF!</v>
      </c>
      <c r="M301" s="19" t="e">
        <f>#REF!</f>
        <v>#REF!</v>
      </c>
      <c r="N301" s="19" t="e">
        <f>#REF!</f>
        <v>#REF!</v>
      </c>
      <c r="O301" s="19" t="e">
        <f>#REF!</f>
        <v>#REF!</v>
      </c>
      <c r="P301" s="19" t="e">
        <f>#REF!</f>
        <v>#REF!</v>
      </c>
      <c r="Q301" s="19" t="e">
        <f>#REF!</f>
        <v>#REF!</v>
      </c>
      <c r="R301" s="19" t="e">
        <f>#REF!</f>
        <v>#REF!</v>
      </c>
      <c r="S301" s="19" t="e">
        <f>#REF!</f>
        <v>#REF!</v>
      </c>
      <c r="T301" s="20" t="e">
        <f>#REF!</f>
        <v>#REF!</v>
      </c>
      <c r="U301" s="13" t="e">
        <f t="shared" si="9"/>
        <v>#REF!</v>
      </c>
    </row>
    <row r="302" spans="1:21" ht="16.5" hidden="1" thickBot="1">
      <c r="A302" s="1034"/>
      <c r="B302" s="927"/>
      <c r="C302" s="929"/>
      <c r="D302" s="958"/>
      <c r="E302" s="914"/>
      <c r="F302" s="174" t="s">
        <v>37</v>
      </c>
      <c r="G302" s="175" t="s">
        <v>38</v>
      </c>
      <c r="H302" s="176">
        <v>1</v>
      </c>
      <c r="I302" s="25">
        <v>0</v>
      </c>
      <c r="J302" s="26">
        <v>0</v>
      </c>
      <c r="K302" s="27">
        <v>0</v>
      </c>
      <c r="L302" s="27">
        <v>0</v>
      </c>
      <c r="M302" s="27">
        <v>0</v>
      </c>
      <c r="N302" s="27">
        <v>0</v>
      </c>
      <c r="O302" s="27">
        <v>0</v>
      </c>
      <c r="P302" s="27">
        <v>0</v>
      </c>
      <c r="Q302" s="27">
        <v>0</v>
      </c>
      <c r="R302" s="27">
        <v>0</v>
      </c>
      <c r="S302" s="27">
        <v>0</v>
      </c>
      <c r="T302" s="28">
        <v>0</v>
      </c>
      <c r="U302" s="13">
        <f t="shared" si="9"/>
        <v>0</v>
      </c>
    </row>
    <row r="303" spans="1:21" ht="31.5" hidden="1">
      <c r="A303" s="1034"/>
      <c r="B303" s="927"/>
      <c r="C303" s="929"/>
      <c r="D303" s="958"/>
      <c r="E303" s="872" t="s">
        <v>149</v>
      </c>
      <c r="F303" s="190" t="s">
        <v>150</v>
      </c>
      <c r="G303" s="191" t="s">
        <v>52</v>
      </c>
      <c r="H303" s="192">
        <v>1</v>
      </c>
      <c r="I303" s="9" t="e">
        <f>#REF!</f>
        <v>#REF!</v>
      </c>
      <c r="J303" s="10" t="e">
        <f>#REF!</f>
        <v>#REF!</v>
      </c>
      <c r="K303" s="29" t="e">
        <f>#REF!</f>
        <v>#REF!</v>
      </c>
      <c r="L303" s="29" t="e">
        <f>#REF!</f>
        <v>#REF!</v>
      </c>
      <c r="M303" s="29" t="e">
        <f>#REF!</f>
        <v>#REF!</v>
      </c>
      <c r="N303" s="29" t="e">
        <f>#REF!</f>
        <v>#REF!</v>
      </c>
      <c r="O303" s="29" t="e">
        <f>#REF!</f>
        <v>#REF!</v>
      </c>
      <c r="P303" s="29" t="e">
        <f>#REF!</f>
        <v>#REF!</v>
      </c>
      <c r="Q303" s="29" t="e">
        <f>#REF!</f>
        <v>#REF!</v>
      </c>
      <c r="R303" s="29" t="e">
        <f>#REF!</f>
        <v>#REF!</v>
      </c>
      <c r="S303" s="29" t="e">
        <f>#REF!</f>
        <v>#REF!</v>
      </c>
      <c r="T303" s="30" t="e">
        <f>#REF!</f>
        <v>#REF!</v>
      </c>
      <c r="U303" s="13" t="e">
        <f t="shared" si="9"/>
        <v>#REF!</v>
      </c>
    </row>
    <row r="304" spans="1:21" ht="31.5" hidden="1">
      <c r="A304" s="1034"/>
      <c r="B304" s="927"/>
      <c r="C304" s="929"/>
      <c r="D304" s="958"/>
      <c r="E304" s="873"/>
      <c r="F304" s="193" t="s">
        <v>151</v>
      </c>
      <c r="G304" s="194" t="s">
        <v>62</v>
      </c>
      <c r="H304" s="195">
        <v>1</v>
      </c>
      <c r="I304" s="38">
        <v>0</v>
      </c>
      <c r="J304" s="41">
        <v>0</v>
      </c>
      <c r="K304" s="19">
        <v>0</v>
      </c>
      <c r="L304" s="39">
        <v>0</v>
      </c>
      <c r="M304" s="39">
        <v>0</v>
      </c>
      <c r="N304" s="39">
        <v>0</v>
      </c>
      <c r="O304" s="39">
        <v>0</v>
      </c>
      <c r="P304" s="39">
        <v>0</v>
      </c>
      <c r="Q304" s="19">
        <v>0</v>
      </c>
      <c r="R304" s="39">
        <v>0</v>
      </c>
      <c r="S304" s="39">
        <v>0</v>
      </c>
      <c r="T304" s="40">
        <v>0</v>
      </c>
      <c r="U304" s="13">
        <f t="shared" si="9"/>
        <v>0</v>
      </c>
    </row>
    <row r="305" spans="1:21" ht="47.25" hidden="1">
      <c r="A305" s="1034"/>
      <c r="B305" s="927"/>
      <c r="C305" s="929"/>
      <c r="D305" s="958"/>
      <c r="E305" s="873"/>
      <c r="F305" s="193" t="s">
        <v>152</v>
      </c>
      <c r="G305" s="194" t="s">
        <v>62</v>
      </c>
      <c r="H305" s="195">
        <v>1</v>
      </c>
      <c r="I305" s="38" t="e">
        <f>#REF!</f>
        <v>#REF!</v>
      </c>
      <c r="J305" s="41" t="e">
        <f>#REF!</f>
        <v>#REF!</v>
      </c>
      <c r="K305" s="39" t="e">
        <f>#REF!</f>
        <v>#REF!</v>
      </c>
      <c r="L305" s="19" t="e">
        <f>#REF!</f>
        <v>#REF!</v>
      </c>
      <c r="M305" s="39" t="e">
        <f>#REF!</f>
        <v>#REF!</v>
      </c>
      <c r="N305" s="39" t="e">
        <f>#REF!</f>
        <v>#REF!</v>
      </c>
      <c r="O305" s="39" t="e">
        <f>#REF!</f>
        <v>#REF!</v>
      </c>
      <c r="P305" s="39" t="e">
        <f>#REF!</f>
        <v>#REF!</v>
      </c>
      <c r="Q305" s="39" t="e">
        <f>#REF!</f>
        <v>#REF!</v>
      </c>
      <c r="R305" s="19" t="e">
        <f>#REF!</f>
        <v>#REF!</v>
      </c>
      <c r="S305" s="39" t="e">
        <f>#REF!</f>
        <v>#REF!</v>
      </c>
      <c r="T305" s="40" t="e">
        <f>#REF!</f>
        <v>#REF!</v>
      </c>
      <c r="U305" s="13" t="e">
        <f t="shared" si="9"/>
        <v>#REF!</v>
      </c>
    </row>
    <row r="306" spans="1:21" ht="31.5" hidden="1">
      <c r="A306" s="1034"/>
      <c r="B306" s="927"/>
      <c r="C306" s="929"/>
      <c r="D306" s="958"/>
      <c r="E306" s="873"/>
      <c r="F306" s="875" t="s">
        <v>79</v>
      </c>
      <c r="G306" s="194" t="s">
        <v>153</v>
      </c>
      <c r="H306" s="195">
        <v>1</v>
      </c>
      <c r="I306" s="17">
        <v>0</v>
      </c>
      <c r="J306" s="18">
        <v>0</v>
      </c>
      <c r="K306" s="19">
        <v>0</v>
      </c>
      <c r="L306" s="19">
        <v>0</v>
      </c>
      <c r="M306" s="19">
        <v>0</v>
      </c>
      <c r="N306" s="19">
        <v>0</v>
      </c>
      <c r="O306" s="19">
        <v>0</v>
      </c>
      <c r="P306" s="19">
        <v>0</v>
      </c>
      <c r="Q306" s="19">
        <v>0</v>
      </c>
      <c r="R306" s="19">
        <v>0</v>
      </c>
      <c r="S306" s="19">
        <v>0</v>
      </c>
      <c r="T306" s="20">
        <v>0</v>
      </c>
      <c r="U306" s="13">
        <f t="shared" si="9"/>
        <v>0</v>
      </c>
    </row>
    <row r="307" spans="1:21" ht="31.5" hidden="1">
      <c r="A307" s="1034"/>
      <c r="B307" s="927"/>
      <c r="C307" s="929"/>
      <c r="D307" s="958"/>
      <c r="E307" s="873"/>
      <c r="F307" s="876"/>
      <c r="G307" s="194" t="s">
        <v>154</v>
      </c>
      <c r="H307" s="195">
        <v>1</v>
      </c>
      <c r="I307" s="17" t="e">
        <f>#REF!</f>
        <v>#REF!</v>
      </c>
      <c r="J307" s="18" t="e">
        <f>#REF!</f>
        <v>#REF!</v>
      </c>
      <c r="K307" s="19" t="e">
        <f>#REF!</f>
        <v>#REF!</v>
      </c>
      <c r="L307" s="19" t="e">
        <f>#REF!</f>
        <v>#REF!</v>
      </c>
      <c r="M307" s="19" t="e">
        <f>#REF!</f>
        <v>#REF!</v>
      </c>
      <c r="N307" s="19" t="e">
        <f>#REF!</f>
        <v>#REF!</v>
      </c>
      <c r="O307" s="19" t="e">
        <f>#REF!</f>
        <v>#REF!</v>
      </c>
      <c r="P307" s="19" t="e">
        <f>#REF!</f>
        <v>#REF!</v>
      </c>
      <c r="Q307" s="19" t="e">
        <f>#REF!</f>
        <v>#REF!</v>
      </c>
      <c r="R307" s="19" t="e">
        <f>#REF!</f>
        <v>#REF!</v>
      </c>
      <c r="S307" s="19" t="e">
        <f>#REF!</f>
        <v>#REF!</v>
      </c>
      <c r="T307" s="20" t="e">
        <f>#REF!</f>
        <v>#REF!</v>
      </c>
      <c r="U307" s="13" t="e">
        <f t="shared" si="9"/>
        <v>#REF!</v>
      </c>
    </row>
    <row r="308" spans="1:21" hidden="1">
      <c r="A308" s="1034"/>
      <c r="B308" s="927"/>
      <c r="C308" s="929"/>
      <c r="D308" s="958"/>
      <c r="E308" s="873"/>
      <c r="F308" s="877"/>
      <c r="G308" s="194" t="s">
        <v>82</v>
      </c>
      <c r="H308" s="195">
        <v>1</v>
      </c>
      <c r="I308" s="17">
        <f>'INDICADORES DE  RIESGO'!$D$181</f>
        <v>0</v>
      </c>
      <c r="J308" s="18">
        <f>'INDICADORES DE  RIESGO'!$F$181</f>
        <v>1</v>
      </c>
      <c r="K308" s="19">
        <f>'INDICADORES DE  RIESGO'!$H$181</f>
        <v>1</v>
      </c>
      <c r="L308" s="19">
        <f>'INDICADORES DE  RIESGO'!$J$181</f>
        <v>0</v>
      </c>
      <c r="M308" s="19">
        <f>'INDICADORES DE  RIESGO'!$L$181</f>
        <v>0</v>
      </c>
      <c r="N308" s="19">
        <f>'INDICADORES DE  RIESGO'!$N$181</f>
        <v>0</v>
      </c>
      <c r="O308" s="19">
        <f>'INDICADORES DE  RIESGO'!$P$181</f>
        <v>0</v>
      </c>
      <c r="P308" s="19">
        <f>'INDICADORES DE  RIESGO'!$R$181</f>
        <v>0</v>
      </c>
      <c r="Q308" s="19">
        <f>'INDICADORES DE  RIESGO'!$T$181</f>
        <v>0</v>
      </c>
      <c r="R308" s="19">
        <f>'INDICADORES DE  RIESGO'!$V$181</f>
        <v>0</v>
      </c>
      <c r="S308" s="19">
        <f>'INDICADORES DE  RIESGO'!$X$181</f>
        <v>0</v>
      </c>
      <c r="T308" s="20">
        <f>'INDICADORES DE  RIESGO'!$Z$181</f>
        <v>0</v>
      </c>
      <c r="U308" s="13">
        <f t="shared" si="9"/>
        <v>0.16666666666666666</v>
      </c>
    </row>
    <row r="309" spans="1:21" hidden="1">
      <c r="A309" s="1034"/>
      <c r="B309" s="927"/>
      <c r="C309" s="929"/>
      <c r="D309" s="958"/>
      <c r="E309" s="873"/>
      <c r="F309" s="193" t="s">
        <v>33</v>
      </c>
      <c r="G309" s="196" t="s">
        <v>34</v>
      </c>
      <c r="H309" s="195">
        <v>1</v>
      </c>
      <c r="I309" s="17" t="e">
        <f>#REF!</f>
        <v>#REF!</v>
      </c>
      <c r="J309" s="18" t="e">
        <f>#REF!</f>
        <v>#REF!</v>
      </c>
      <c r="K309" s="19" t="e">
        <f>#REF!</f>
        <v>#REF!</v>
      </c>
      <c r="L309" s="19" t="e">
        <f>#REF!</f>
        <v>#REF!</v>
      </c>
      <c r="M309" s="19" t="e">
        <f>#REF!</f>
        <v>#REF!</v>
      </c>
      <c r="N309" s="19" t="e">
        <f>#REF!</f>
        <v>#REF!</v>
      </c>
      <c r="O309" s="19" t="e">
        <f>#REF!</f>
        <v>#REF!</v>
      </c>
      <c r="P309" s="19" t="e">
        <f>#REF!</f>
        <v>#REF!</v>
      </c>
      <c r="Q309" s="19" t="e">
        <f>#REF!</f>
        <v>#REF!</v>
      </c>
      <c r="R309" s="19" t="e">
        <f>#REF!</f>
        <v>#REF!</v>
      </c>
      <c r="S309" s="19" t="e">
        <f>#REF!</f>
        <v>#REF!</v>
      </c>
      <c r="T309" s="20" t="e">
        <f>#REF!</f>
        <v>#REF!</v>
      </c>
      <c r="U309" s="13" t="e">
        <f t="shared" si="9"/>
        <v>#REF!</v>
      </c>
    </row>
    <row r="310" spans="1:21" hidden="1">
      <c r="A310" s="1034"/>
      <c r="B310" s="927"/>
      <c r="C310" s="929"/>
      <c r="D310" s="958"/>
      <c r="E310" s="873"/>
      <c r="F310" s="193" t="s">
        <v>35</v>
      </c>
      <c r="G310" s="196" t="s">
        <v>36</v>
      </c>
      <c r="H310" s="195">
        <v>1</v>
      </c>
      <c r="I310" s="17" t="e">
        <f>#REF!</f>
        <v>#REF!</v>
      </c>
      <c r="J310" s="18" t="e">
        <f>#REF!</f>
        <v>#REF!</v>
      </c>
      <c r="K310" s="19">
        <v>0</v>
      </c>
      <c r="L310" s="19" t="e">
        <f>#REF!</f>
        <v>#REF!</v>
      </c>
      <c r="M310" s="19" t="e">
        <f>#REF!</f>
        <v>#REF!</v>
      </c>
      <c r="N310" s="19" t="e">
        <f>#REF!</f>
        <v>#REF!</v>
      </c>
      <c r="O310" s="19" t="e">
        <f>#REF!</f>
        <v>#REF!</v>
      </c>
      <c r="P310" s="19" t="e">
        <f>#REF!</f>
        <v>#REF!</v>
      </c>
      <c r="Q310" s="19" t="e">
        <f>#REF!</f>
        <v>#REF!</v>
      </c>
      <c r="R310" s="19" t="e">
        <f>#REF!</f>
        <v>#REF!</v>
      </c>
      <c r="S310" s="19" t="e">
        <f>#REF!</f>
        <v>#REF!</v>
      </c>
      <c r="T310" s="20" t="e">
        <f>#REF!</f>
        <v>#REF!</v>
      </c>
      <c r="U310" s="13" t="e">
        <f t="shared" si="9"/>
        <v>#REF!</v>
      </c>
    </row>
    <row r="311" spans="1:21" ht="16.5" hidden="1" thickBot="1">
      <c r="A311" s="1034"/>
      <c r="B311" s="927"/>
      <c r="C311" s="929"/>
      <c r="D311" s="959"/>
      <c r="E311" s="874"/>
      <c r="F311" s="197" t="s">
        <v>37</v>
      </c>
      <c r="G311" s="198" t="s">
        <v>38</v>
      </c>
      <c r="H311" s="199">
        <v>1</v>
      </c>
      <c r="I311" s="25">
        <v>0</v>
      </c>
      <c r="J311" s="26">
        <v>0</v>
      </c>
      <c r="K311" s="27">
        <v>0</v>
      </c>
      <c r="L311" s="27">
        <v>0</v>
      </c>
      <c r="M311" s="27">
        <v>0</v>
      </c>
      <c r="N311" s="27">
        <v>0</v>
      </c>
      <c r="O311" s="27">
        <v>0</v>
      </c>
      <c r="P311" s="27">
        <v>0</v>
      </c>
      <c r="Q311" s="27">
        <v>0</v>
      </c>
      <c r="R311" s="27">
        <v>0</v>
      </c>
      <c r="S311" s="27">
        <v>0</v>
      </c>
      <c r="T311" s="28">
        <v>0</v>
      </c>
      <c r="U311" s="13">
        <f t="shared" si="9"/>
        <v>0</v>
      </c>
    </row>
    <row r="312" spans="1:21" hidden="1">
      <c r="A312" s="1034"/>
      <c r="B312" s="927"/>
      <c r="C312" s="929"/>
      <c r="D312" s="864" t="s">
        <v>163</v>
      </c>
      <c r="E312" s="866" t="s">
        <v>164</v>
      </c>
      <c r="F312" s="221" t="s">
        <v>165</v>
      </c>
      <c r="G312" s="222" t="s">
        <v>112</v>
      </c>
      <c r="H312" s="223">
        <v>1</v>
      </c>
      <c r="I312" s="80" t="e">
        <f>#REF!</f>
        <v>#REF!</v>
      </c>
      <c r="J312" s="224" t="e">
        <f>#REF!</f>
        <v>#REF!</v>
      </c>
      <c r="K312" s="11" t="e">
        <f>#REF!</f>
        <v>#REF!</v>
      </c>
      <c r="L312" s="11" t="e">
        <f>#REF!</f>
        <v>#REF!</v>
      </c>
      <c r="M312" s="29" t="e">
        <f>#REF!</f>
        <v>#REF!</v>
      </c>
      <c r="N312" s="35" t="e">
        <f>#REF!</f>
        <v>#REF!</v>
      </c>
      <c r="O312" s="29" t="e">
        <f>#REF!</f>
        <v>#REF!</v>
      </c>
      <c r="P312" s="35" t="e">
        <f>#REF!</f>
        <v>#REF!</v>
      </c>
      <c r="Q312" s="35" t="e">
        <f>#REF!</f>
        <v>#REF!</v>
      </c>
      <c r="R312" s="35" t="e">
        <f>#REF!</f>
        <v>#REF!</v>
      </c>
      <c r="S312" s="35" t="e">
        <f>#REF!</f>
        <v>#REF!</v>
      </c>
      <c r="T312" s="30" t="e">
        <f>#REF!</f>
        <v>#REF!</v>
      </c>
      <c r="U312" s="13" t="e">
        <f t="shared" si="9"/>
        <v>#REF!</v>
      </c>
    </row>
    <row r="313" spans="1:21" ht="47.25" hidden="1">
      <c r="A313" s="1034"/>
      <c r="B313" s="927"/>
      <c r="C313" s="929"/>
      <c r="D313" s="865"/>
      <c r="E313" s="867"/>
      <c r="F313" s="225" t="s">
        <v>166</v>
      </c>
      <c r="G313" s="226" t="s">
        <v>62</v>
      </c>
      <c r="H313" s="227">
        <v>1</v>
      </c>
      <c r="I313" s="37" t="e">
        <f>#REF!</f>
        <v>#REF!</v>
      </c>
      <c r="J313" s="41" t="e">
        <f>#REF!</f>
        <v>#REF!</v>
      </c>
      <c r="K313" s="34" t="e">
        <f>#REF!</f>
        <v>#REF!</v>
      </c>
      <c r="L313" s="34" t="e">
        <f>#REF!</f>
        <v>#REF!</v>
      </c>
      <c r="M313" s="35" t="e">
        <f>#REF!</f>
        <v>#REF!</v>
      </c>
      <c r="N313" s="35" t="e">
        <f>#REF!</f>
        <v>#REF!</v>
      </c>
      <c r="O313" s="35" t="e">
        <f>#REF!</f>
        <v>#REF!</v>
      </c>
      <c r="P313" s="35" t="e">
        <f>#REF!</f>
        <v>#REF!</v>
      </c>
      <c r="Q313" s="35" t="e">
        <f>#REF!</f>
        <v>#REF!</v>
      </c>
      <c r="R313" s="35" t="e">
        <f>#REF!</f>
        <v>#REF!</v>
      </c>
      <c r="S313" s="35" t="e">
        <f>#REF!</f>
        <v>#REF!</v>
      </c>
      <c r="T313" s="36" t="e">
        <f>#REF!</f>
        <v>#REF!</v>
      </c>
      <c r="U313" s="13">
        <v>0</v>
      </c>
    </row>
    <row r="314" spans="1:21" ht="31.5" hidden="1">
      <c r="A314" s="1034"/>
      <c r="B314" s="927"/>
      <c r="C314" s="929"/>
      <c r="D314" s="865"/>
      <c r="E314" s="867"/>
      <c r="F314" s="228" t="s">
        <v>167</v>
      </c>
      <c r="G314" s="229" t="s">
        <v>168</v>
      </c>
      <c r="H314" s="230">
        <v>1</v>
      </c>
      <c r="I314" s="38" t="e">
        <f>#REF!</f>
        <v>#REF!</v>
      </c>
      <c r="J314" s="67" t="e">
        <f>#REF!</f>
        <v>#REF!</v>
      </c>
      <c r="K314" s="39" t="e">
        <f>#REF!</f>
        <v>#REF!</v>
      </c>
      <c r="L314" s="19" t="e">
        <f>#REF!</f>
        <v>#REF!</v>
      </c>
      <c r="M314" s="39" t="e">
        <f>#REF!</f>
        <v>#REF!</v>
      </c>
      <c r="N314" s="19" t="e">
        <f>#REF!</f>
        <v>#REF!</v>
      </c>
      <c r="O314" s="39" t="e">
        <f>#REF!</f>
        <v>#REF!</v>
      </c>
      <c r="P314" s="19" t="e">
        <f>#REF!</f>
        <v>#REF!</v>
      </c>
      <c r="Q314" s="35" t="e">
        <f>#REF!</f>
        <v>#REF!</v>
      </c>
      <c r="R314" s="19" t="e">
        <f>#REF!</f>
        <v>#REF!</v>
      </c>
      <c r="S314" s="39" t="e">
        <f>#REF!</f>
        <v>#REF!</v>
      </c>
      <c r="T314" s="20" t="e">
        <f>#REF!</f>
        <v>#REF!</v>
      </c>
      <c r="U314" s="13" t="e">
        <f t="shared" ref="U314:U360" si="10">SUM(I314:T314)/12</f>
        <v>#REF!</v>
      </c>
    </row>
    <row r="315" spans="1:21" hidden="1">
      <c r="A315" s="1034"/>
      <c r="B315" s="927"/>
      <c r="C315" s="929"/>
      <c r="D315" s="865"/>
      <c r="E315" s="867"/>
      <c r="F315" s="869" t="s">
        <v>130</v>
      </c>
      <c r="G315" s="226" t="s">
        <v>63</v>
      </c>
      <c r="H315" s="230">
        <v>1</v>
      </c>
      <c r="I315" s="38">
        <v>0</v>
      </c>
      <c r="J315" s="41">
        <v>0</v>
      </c>
      <c r="K315" s="39">
        <v>0</v>
      </c>
      <c r="L315" s="19">
        <v>0</v>
      </c>
      <c r="M315" s="39">
        <v>0</v>
      </c>
      <c r="N315" s="39">
        <v>0</v>
      </c>
      <c r="O315" s="39">
        <v>0</v>
      </c>
      <c r="P315" s="39">
        <v>0</v>
      </c>
      <c r="Q315" s="39">
        <v>0</v>
      </c>
      <c r="R315" s="39">
        <v>0</v>
      </c>
      <c r="S315" s="39">
        <v>0</v>
      </c>
      <c r="T315" s="40">
        <v>0</v>
      </c>
      <c r="U315" s="13">
        <f t="shared" si="10"/>
        <v>0</v>
      </c>
    </row>
    <row r="316" spans="1:21" hidden="1">
      <c r="A316" s="1034"/>
      <c r="B316" s="927"/>
      <c r="C316" s="929"/>
      <c r="D316" s="865"/>
      <c r="E316" s="867"/>
      <c r="F316" s="870"/>
      <c r="G316" s="229" t="s">
        <v>169</v>
      </c>
      <c r="H316" s="230">
        <v>1</v>
      </c>
      <c r="I316" s="17" t="e">
        <f>#REF!</f>
        <v>#REF!</v>
      </c>
      <c r="J316" s="18" t="e">
        <f>#REF!</f>
        <v>#REF!</v>
      </c>
      <c r="K316" s="19" t="e">
        <f>#REF!</f>
        <v>#REF!</v>
      </c>
      <c r="L316" s="19" t="e">
        <f>#REF!</f>
        <v>#REF!</v>
      </c>
      <c r="M316" s="19" t="e">
        <f>#REF!</f>
        <v>#REF!</v>
      </c>
      <c r="N316" s="19" t="e">
        <f>#REF!</f>
        <v>#REF!</v>
      </c>
      <c r="O316" s="19" t="e">
        <f>#REF!</f>
        <v>#REF!</v>
      </c>
      <c r="P316" s="19" t="e">
        <f>#REF!</f>
        <v>#REF!</v>
      </c>
      <c r="Q316" s="19" t="e">
        <f>#REF!</f>
        <v>#REF!</v>
      </c>
      <c r="R316" s="19" t="e">
        <f>#REF!</f>
        <v>#REF!</v>
      </c>
      <c r="S316" s="19" t="e">
        <f>#REF!</f>
        <v>#REF!</v>
      </c>
      <c r="T316" s="20" t="e">
        <f>#REF!</f>
        <v>#REF!</v>
      </c>
      <c r="U316" s="13" t="e">
        <f t="shared" si="10"/>
        <v>#REF!</v>
      </c>
    </row>
    <row r="317" spans="1:21" ht="31.5" hidden="1">
      <c r="A317" s="1034"/>
      <c r="B317" s="927"/>
      <c r="C317" s="929"/>
      <c r="D317" s="865"/>
      <c r="E317" s="867"/>
      <c r="F317" s="870"/>
      <c r="G317" s="226" t="s">
        <v>170</v>
      </c>
      <c r="H317" s="230">
        <v>0.99</v>
      </c>
      <c r="I317" s="17" t="e">
        <f>#REF!</f>
        <v>#REF!</v>
      </c>
      <c r="J317" s="18" t="e">
        <f>#REF!</f>
        <v>#REF!</v>
      </c>
      <c r="K317" s="19" t="e">
        <f>#REF!</f>
        <v>#REF!</v>
      </c>
      <c r="L317" s="19" t="e">
        <f>#REF!</f>
        <v>#REF!</v>
      </c>
      <c r="M317" s="19" t="e">
        <f>#REF!</f>
        <v>#REF!</v>
      </c>
      <c r="N317" s="19" t="e">
        <f>#REF!</f>
        <v>#REF!</v>
      </c>
      <c r="O317" s="19" t="e">
        <f>#REF!</f>
        <v>#REF!</v>
      </c>
      <c r="P317" s="19" t="e">
        <f>#REF!</f>
        <v>#REF!</v>
      </c>
      <c r="Q317" s="19" t="e">
        <f>#REF!</f>
        <v>#REF!</v>
      </c>
      <c r="R317" s="19" t="e">
        <f>#REF!</f>
        <v>#REF!</v>
      </c>
      <c r="S317" s="19" t="e">
        <f>#REF!</f>
        <v>#REF!</v>
      </c>
      <c r="T317" s="20" t="e">
        <f>#REF!</f>
        <v>#REF!</v>
      </c>
      <c r="U317" s="13" t="e">
        <f t="shared" si="10"/>
        <v>#REF!</v>
      </c>
    </row>
    <row r="318" spans="1:21" ht="31.5" hidden="1">
      <c r="A318" s="1034"/>
      <c r="B318" s="927"/>
      <c r="C318" s="929"/>
      <c r="D318" s="865"/>
      <c r="E318" s="867"/>
      <c r="F318" s="870"/>
      <c r="G318" s="226" t="s">
        <v>171</v>
      </c>
      <c r="H318" s="230">
        <v>1</v>
      </c>
      <c r="I318" s="17" t="e">
        <f>#REF!</f>
        <v>#REF!</v>
      </c>
      <c r="J318" s="18" t="e">
        <f>#REF!</f>
        <v>#REF!</v>
      </c>
      <c r="K318" s="19" t="e">
        <f>#REF!</f>
        <v>#REF!</v>
      </c>
      <c r="L318" s="19" t="e">
        <f>#REF!</f>
        <v>#REF!</v>
      </c>
      <c r="M318" s="19" t="e">
        <f>#REF!</f>
        <v>#REF!</v>
      </c>
      <c r="N318" s="19" t="e">
        <f>#REF!</f>
        <v>#REF!</v>
      </c>
      <c r="O318" s="19" t="e">
        <f>#REF!</f>
        <v>#REF!</v>
      </c>
      <c r="P318" s="19" t="e">
        <f>#REF!</f>
        <v>#REF!</v>
      </c>
      <c r="Q318" s="19" t="e">
        <f>#REF!</f>
        <v>#REF!</v>
      </c>
      <c r="R318" s="19" t="e">
        <f>#REF!</f>
        <v>#REF!</v>
      </c>
      <c r="S318" s="19" t="e">
        <f>#REF!</f>
        <v>#REF!</v>
      </c>
      <c r="T318" s="20" t="e">
        <f>#REF!</f>
        <v>#REF!</v>
      </c>
      <c r="U318" s="13" t="e">
        <f t="shared" si="10"/>
        <v>#REF!</v>
      </c>
    </row>
    <row r="319" spans="1:21" hidden="1">
      <c r="A319" s="1034"/>
      <c r="B319" s="927"/>
      <c r="C319" s="929"/>
      <c r="D319" s="865"/>
      <c r="E319" s="867"/>
      <c r="F319" s="871"/>
      <c r="G319" s="226" t="s">
        <v>82</v>
      </c>
      <c r="H319" s="230">
        <v>1</v>
      </c>
      <c r="I319" s="17">
        <f>'INDICADORES DE  RIESGO'!$D$184</f>
        <v>0</v>
      </c>
      <c r="J319" s="18">
        <f>'INDICADORES DE  RIESGO'!$F$184</f>
        <v>1</v>
      </c>
      <c r="K319" s="19">
        <f>'INDICADORES DE  RIESGO'!$H$184</f>
        <v>1</v>
      </c>
      <c r="L319" s="19">
        <f>'INDICADORES DE  RIESGO'!$J$184</f>
        <v>0</v>
      </c>
      <c r="M319" s="19">
        <f>'INDICADORES DE  RIESGO'!$L$184</f>
        <v>0</v>
      </c>
      <c r="N319" s="19">
        <f>'INDICADORES DE  RIESGO'!$N$184</f>
        <v>0</v>
      </c>
      <c r="O319" s="19">
        <f>'INDICADORES DE  RIESGO'!$P$184</f>
        <v>0</v>
      </c>
      <c r="P319" s="19">
        <f>'INDICADORES DE  RIESGO'!$R$184</f>
        <v>0</v>
      </c>
      <c r="Q319" s="19">
        <f>'INDICADORES DE  RIESGO'!$T$184</f>
        <v>0</v>
      </c>
      <c r="R319" s="19">
        <f>'INDICADORES DE  RIESGO'!$V$184</f>
        <v>0</v>
      </c>
      <c r="S319" s="19">
        <f>'INDICADORES DE  RIESGO'!$X$184</f>
        <v>0</v>
      </c>
      <c r="T319" s="20">
        <f>'INDICADORES DE  RIESGO'!$Z$184</f>
        <v>0</v>
      </c>
      <c r="U319" s="13">
        <f t="shared" si="10"/>
        <v>0.16666666666666666</v>
      </c>
    </row>
    <row r="320" spans="1:21" hidden="1">
      <c r="A320" s="1034"/>
      <c r="B320" s="927"/>
      <c r="C320" s="929"/>
      <c r="D320" s="865"/>
      <c r="E320" s="867"/>
      <c r="F320" s="228" t="s">
        <v>33</v>
      </c>
      <c r="G320" s="231" t="s">
        <v>34</v>
      </c>
      <c r="H320" s="230">
        <v>1</v>
      </c>
      <c r="I320" s="17" t="e">
        <f>#REF!</f>
        <v>#REF!</v>
      </c>
      <c r="J320" s="18" t="e">
        <f>#REF!</f>
        <v>#REF!</v>
      </c>
      <c r="K320" s="19" t="e">
        <f>#REF!</f>
        <v>#REF!</v>
      </c>
      <c r="L320" s="19" t="e">
        <f>#REF!</f>
        <v>#REF!</v>
      </c>
      <c r="M320" s="19" t="e">
        <f>#REF!</f>
        <v>#REF!</v>
      </c>
      <c r="N320" s="19" t="e">
        <f>#REF!</f>
        <v>#REF!</v>
      </c>
      <c r="O320" s="19" t="e">
        <f>#REF!</f>
        <v>#REF!</v>
      </c>
      <c r="P320" s="19" t="e">
        <f>#REF!</f>
        <v>#REF!</v>
      </c>
      <c r="Q320" s="19" t="e">
        <f>#REF!</f>
        <v>#REF!</v>
      </c>
      <c r="R320" s="19" t="e">
        <f>#REF!</f>
        <v>#REF!</v>
      </c>
      <c r="S320" s="19" t="e">
        <f>#REF!</f>
        <v>#REF!</v>
      </c>
      <c r="T320" s="20" t="e">
        <f>#REF!</f>
        <v>#REF!</v>
      </c>
      <c r="U320" s="13" t="e">
        <f t="shared" si="10"/>
        <v>#REF!</v>
      </c>
    </row>
    <row r="321" spans="1:21" hidden="1">
      <c r="A321" s="1034"/>
      <c r="B321" s="927"/>
      <c r="C321" s="929"/>
      <c r="D321" s="865"/>
      <c r="E321" s="867"/>
      <c r="F321" s="228" t="s">
        <v>35</v>
      </c>
      <c r="G321" s="231" t="s">
        <v>36</v>
      </c>
      <c r="H321" s="230">
        <v>1</v>
      </c>
      <c r="I321" s="17">
        <v>0</v>
      </c>
      <c r="J321" s="18">
        <v>0</v>
      </c>
      <c r="K321" s="19">
        <v>0</v>
      </c>
      <c r="L321" s="19">
        <v>0</v>
      </c>
      <c r="M321" s="19">
        <v>0</v>
      </c>
      <c r="N321" s="19">
        <v>0</v>
      </c>
      <c r="O321" s="19">
        <v>0</v>
      </c>
      <c r="P321" s="19">
        <v>0</v>
      </c>
      <c r="Q321" s="19">
        <v>0</v>
      </c>
      <c r="R321" s="19">
        <v>0</v>
      </c>
      <c r="S321" s="19">
        <v>0</v>
      </c>
      <c r="T321" s="20">
        <v>0</v>
      </c>
      <c r="U321" s="13">
        <f t="shared" si="10"/>
        <v>0</v>
      </c>
    </row>
    <row r="322" spans="1:21" hidden="1">
      <c r="A322" s="1034"/>
      <c r="B322" s="927"/>
      <c r="C322" s="929"/>
      <c r="D322" s="865"/>
      <c r="E322" s="867"/>
      <c r="F322" s="228" t="s">
        <v>37</v>
      </c>
      <c r="G322" s="231" t="s">
        <v>38</v>
      </c>
      <c r="H322" s="230">
        <v>1</v>
      </c>
      <c r="I322" s="17" t="e">
        <f>#REF!</f>
        <v>#REF!</v>
      </c>
      <c r="J322" s="18" t="e">
        <f>#REF!</f>
        <v>#REF!</v>
      </c>
      <c r="K322" s="19" t="e">
        <f>#REF!</f>
        <v>#REF!</v>
      </c>
      <c r="L322" s="19" t="e">
        <f>#REF!</f>
        <v>#REF!</v>
      </c>
      <c r="M322" s="19" t="e">
        <f>#REF!</f>
        <v>#REF!</v>
      </c>
      <c r="N322" s="19" t="e">
        <f>#REF!</f>
        <v>#REF!</v>
      </c>
      <c r="O322" s="19" t="e">
        <f>#REF!</f>
        <v>#REF!</v>
      </c>
      <c r="P322" s="19" t="e">
        <f>#REF!</f>
        <v>#REF!</v>
      </c>
      <c r="Q322" s="19" t="e">
        <f>#REF!</f>
        <v>#REF!</v>
      </c>
      <c r="R322" s="19" t="e">
        <f>#REF!</f>
        <v>#REF!</v>
      </c>
      <c r="S322" s="19" t="e">
        <f>#REF!</f>
        <v>#REF!</v>
      </c>
      <c r="T322" s="20" t="e">
        <f>#REF!</f>
        <v>#REF!</v>
      </c>
      <c r="U322" s="13" t="e">
        <f t="shared" si="10"/>
        <v>#REF!</v>
      </c>
    </row>
    <row r="323" spans="1:21" ht="16.5" hidden="1" thickBot="1">
      <c r="A323" s="1034"/>
      <c r="B323" s="927"/>
      <c r="C323" s="929"/>
      <c r="D323" s="865"/>
      <c r="E323" s="868"/>
      <c r="F323" s="268" t="s">
        <v>172</v>
      </c>
      <c r="G323" s="269" t="s">
        <v>38</v>
      </c>
      <c r="H323" s="270">
        <v>1</v>
      </c>
      <c r="I323" s="253" t="e">
        <f>#REF!</f>
        <v>#REF!</v>
      </c>
      <c r="J323" s="26" t="e">
        <f>#REF!</f>
        <v>#REF!</v>
      </c>
      <c r="K323" s="27" t="e">
        <f>#REF!</f>
        <v>#REF!</v>
      </c>
      <c r="L323" s="27" t="e">
        <f>#REF!</f>
        <v>#REF!</v>
      </c>
      <c r="M323" s="27" t="e">
        <f>#REF!</f>
        <v>#REF!</v>
      </c>
      <c r="N323" s="27" t="e">
        <f>#REF!</f>
        <v>#REF!</v>
      </c>
      <c r="O323" s="27" t="e">
        <f>#REF!</f>
        <v>#REF!</v>
      </c>
      <c r="P323" s="27" t="e">
        <f>#REF!</f>
        <v>#REF!</v>
      </c>
      <c r="Q323" s="27" t="e">
        <f>#REF!</f>
        <v>#REF!</v>
      </c>
      <c r="R323" s="27" t="e">
        <f>#REF!</f>
        <v>#REF!</v>
      </c>
      <c r="S323" s="27" t="e">
        <f>#REF!</f>
        <v>#REF!</v>
      </c>
      <c r="T323" s="28" t="e">
        <f>#REF!</f>
        <v>#REF!</v>
      </c>
      <c r="U323" s="13" t="e">
        <f t="shared" si="10"/>
        <v>#REF!</v>
      </c>
    </row>
    <row r="324" spans="1:21" hidden="1">
      <c r="A324" s="1034"/>
      <c r="B324" s="927"/>
      <c r="C324" s="929"/>
      <c r="D324" s="840" t="s">
        <v>173</v>
      </c>
      <c r="E324" s="842" t="s">
        <v>174</v>
      </c>
      <c r="F324" s="237" t="s">
        <v>175</v>
      </c>
      <c r="G324" s="238" t="s">
        <v>112</v>
      </c>
      <c r="H324" s="239">
        <v>1</v>
      </c>
      <c r="I324" s="80" t="e">
        <f>#REF!</f>
        <v>#REF!</v>
      </c>
      <c r="J324" s="41" t="e">
        <f>#REF!</f>
        <v>#REF!</v>
      </c>
      <c r="K324" s="11" t="e">
        <f>#REF!</f>
        <v>#REF!</v>
      </c>
      <c r="L324" s="11" t="e">
        <f>#REF!</f>
        <v>#REF!</v>
      </c>
      <c r="M324" s="29" t="e">
        <f>#REF!</f>
        <v>#REF!</v>
      </c>
      <c r="N324" s="29" t="e">
        <f>#REF!</f>
        <v>#REF!</v>
      </c>
      <c r="O324" s="29" t="e">
        <f>#REF!</f>
        <v>#REF!</v>
      </c>
      <c r="P324" s="29" t="e">
        <f>#REF!</f>
        <v>#REF!</v>
      </c>
      <c r="Q324" s="29" t="e">
        <f>#REF!</f>
        <v>#REF!</v>
      </c>
      <c r="R324" s="29" t="e">
        <f>#REF!</f>
        <v>#REF!</v>
      </c>
      <c r="S324" s="29" t="e">
        <f>#REF!</f>
        <v>#REF!</v>
      </c>
      <c r="T324" s="30" t="e">
        <f>#REF!</f>
        <v>#REF!</v>
      </c>
      <c r="U324" s="13" t="e">
        <f t="shared" si="10"/>
        <v>#REF!</v>
      </c>
    </row>
    <row r="325" spans="1:21" ht="47.25" hidden="1">
      <c r="A325" s="1034"/>
      <c r="B325" s="927"/>
      <c r="C325" s="929"/>
      <c r="D325" s="841"/>
      <c r="E325" s="843"/>
      <c r="F325" s="240" t="s">
        <v>176</v>
      </c>
      <c r="G325" s="241" t="s">
        <v>62</v>
      </c>
      <c r="H325" s="242">
        <v>1</v>
      </c>
      <c r="I325" s="38" t="e">
        <f>#REF!</f>
        <v>#REF!</v>
      </c>
      <c r="J325" s="41" t="e">
        <f>#REF!</f>
        <v>#REF!</v>
      </c>
      <c r="K325" s="39" t="e">
        <f>#REF!</f>
        <v>#REF!</v>
      </c>
      <c r="L325" s="39" t="e">
        <f>#REF!</f>
        <v>#REF!</v>
      </c>
      <c r="M325" s="19" t="e">
        <f>#REF!</f>
        <v>#REF!</v>
      </c>
      <c r="N325" s="19" t="e">
        <f>#REF!</f>
        <v>#REF!</v>
      </c>
      <c r="O325" s="39" t="e">
        <f>#REF!</f>
        <v>#REF!</v>
      </c>
      <c r="P325" s="39" t="e">
        <f>#REF!</f>
        <v>#REF!</v>
      </c>
      <c r="Q325" s="39" t="e">
        <f>#REF!</f>
        <v>#REF!</v>
      </c>
      <c r="R325" s="39" t="e">
        <f>#REF!</f>
        <v>#REF!</v>
      </c>
      <c r="S325" s="39" t="e">
        <f>#REF!</f>
        <v>#REF!</v>
      </c>
      <c r="T325" s="40" t="e">
        <f>#REF!</f>
        <v>#REF!</v>
      </c>
      <c r="U325" s="13" t="e">
        <f t="shared" si="10"/>
        <v>#REF!</v>
      </c>
    </row>
    <row r="326" spans="1:21" ht="47.25" hidden="1">
      <c r="A326" s="1034"/>
      <c r="B326" s="927"/>
      <c r="C326" s="929"/>
      <c r="D326" s="841"/>
      <c r="E326" s="843"/>
      <c r="F326" s="240" t="s">
        <v>177</v>
      </c>
      <c r="G326" s="241" t="s">
        <v>178</v>
      </c>
      <c r="H326" s="242">
        <v>1</v>
      </c>
      <c r="I326" s="38" t="e">
        <f>#REF!</f>
        <v>#REF!</v>
      </c>
      <c r="J326" s="41" t="e">
        <f>#REF!</f>
        <v>#REF!</v>
      </c>
      <c r="K326" s="39" t="e">
        <f>#REF!</f>
        <v>#REF!</v>
      </c>
      <c r="L326" s="39" t="e">
        <f>#REF!</f>
        <v>#REF!</v>
      </c>
      <c r="M326" s="39" t="e">
        <f>#REF!</f>
        <v>#REF!</v>
      </c>
      <c r="N326" s="39" t="e">
        <f>#REF!</f>
        <v>#REF!</v>
      </c>
      <c r="O326" s="19" t="e">
        <f>#REF!</f>
        <v>#REF!</v>
      </c>
      <c r="P326" s="39" t="e">
        <f>#REF!</f>
        <v>#REF!</v>
      </c>
      <c r="Q326" s="39" t="e">
        <f>#REF!</f>
        <v>#REF!</v>
      </c>
      <c r="R326" s="39" t="e">
        <f>#REF!</f>
        <v>#REF!</v>
      </c>
      <c r="S326" s="39" t="e">
        <f>#REF!</f>
        <v>#REF!</v>
      </c>
      <c r="T326" s="40" t="e">
        <f>#REF!</f>
        <v>#REF!</v>
      </c>
      <c r="U326" s="13" t="e">
        <f t="shared" si="10"/>
        <v>#REF!</v>
      </c>
    </row>
    <row r="327" spans="1:21" ht="31.5" hidden="1">
      <c r="A327" s="1034"/>
      <c r="B327" s="927"/>
      <c r="C327" s="929"/>
      <c r="D327" s="841"/>
      <c r="E327" s="843"/>
      <c r="F327" s="845" t="s">
        <v>79</v>
      </c>
      <c r="G327" s="241" t="s">
        <v>81</v>
      </c>
      <c r="H327" s="242">
        <v>1</v>
      </c>
      <c r="I327" s="17">
        <v>0</v>
      </c>
      <c r="J327" s="18">
        <v>0</v>
      </c>
      <c r="K327" s="19">
        <v>0</v>
      </c>
      <c r="L327" s="19">
        <v>0</v>
      </c>
      <c r="M327" s="19">
        <v>0</v>
      </c>
      <c r="N327" s="19">
        <v>0</v>
      </c>
      <c r="O327" s="19">
        <v>0</v>
      </c>
      <c r="P327" s="19">
        <v>0</v>
      </c>
      <c r="Q327" s="19">
        <v>0</v>
      </c>
      <c r="R327" s="19">
        <v>0</v>
      </c>
      <c r="S327" s="19">
        <v>0</v>
      </c>
      <c r="T327" s="20">
        <v>0</v>
      </c>
      <c r="U327" s="13">
        <f t="shared" si="10"/>
        <v>0</v>
      </c>
    </row>
    <row r="328" spans="1:21" hidden="1">
      <c r="A328" s="1034"/>
      <c r="B328" s="927"/>
      <c r="C328" s="929"/>
      <c r="D328" s="841"/>
      <c r="E328" s="843"/>
      <c r="F328" s="846"/>
      <c r="G328" s="243" t="s">
        <v>63</v>
      </c>
      <c r="H328" s="242">
        <v>1</v>
      </c>
      <c r="I328" s="17">
        <v>0</v>
      </c>
      <c r="J328" s="18">
        <v>0</v>
      </c>
      <c r="K328" s="19">
        <v>0</v>
      </c>
      <c r="L328" s="19">
        <v>0</v>
      </c>
      <c r="M328" s="19">
        <v>0</v>
      </c>
      <c r="N328" s="19">
        <v>0</v>
      </c>
      <c r="O328" s="19">
        <v>0</v>
      </c>
      <c r="P328" s="19">
        <v>0</v>
      </c>
      <c r="Q328" s="19">
        <v>0</v>
      </c>
      <c r="R328" s="19">
        <v>0</v>
      </c>
      <c r="S328" s="19">
        <v>0</v>
      </c>
      <c r="T328" s="20">
        <v>0</v>
      </c>
      <c r="U328" s="13">
        <f t="shared" si="10"/>
        <v>0</v>
      </c>
    </row>
    <row r="329" spans="1:21" ht="31.5" hidden="1">
      <c r="A329" s="1034"/>
      <c r="B329" s="927"/>
      <c r="C329" s="929"/>
      <c r="D329" s="841"/>
      <c r="E329" s="843"/>
      <c r="F329" s="846"/>
      <c r="G329" s="243" t="s">
        <v>179</v>
      </c>
      <c r="H329" s="242">
        <v>0.97</v>
      </c>
      <c r="I329" s="17" t="e">
        <f>#REF!</f>
        <v>#REF!</v>
      </c>
      <c r="J329" s="18" t="e">
        <f>#REF!</f>
        <v>#REF!</v>
      </c>
      <c r="K329" s="19" t="e">
        <f>#REF!</f>
        <v>#REF!</v>
      </c>
      <c r="L329" s="19" t="e">
        <f>#REF!</f>
        <v>#REF!</v>
      </c>
      <c r="M329" s="19" t="e">
        <f>#REF!</f>
        <v>#REF!</v>
      </c>
      <c r="N329" s="19" t="e">
        <f>#REF!</f>
        <v>#REF!</v>
      </c>
      <c r="O329" s="19" t="e">
        <f>#REF!</f>
        <v>#REF!</v>
      </c>
      <c r="P329" s="19" t="e">
        <f>#REF!</f>
        <v>#REF!</v>
      </c>
      <c r="Q329" s="19" t="e">
        <f>#REF!</f>
        <v>#REF!</v>
      </c>
      <c r="R329" s="19" t="e">
        <f>#REF!</f>
        <v>#REF!</v>
      </c>
      <c r="S329" s="19" t="e">
        <f>#REF!</f>
        <v>#REF!</v>
      </c>
      <c r="T329" s="20" t="e">
        <f>#REF!</f>
        <v>#REF!</v>
      </c>
      <c r="U329" s="13" t="e">
        <f t="shared" si="10"/>
        <v>#REF!</v>
      </c>
    </row>
    <row r="330" spans="1:21" ht="31.5" hidden="1">
      <c r="A330" s="1034"/>
      <c r="B330" s="927"/>
      <c r="C330" s="929"/>
      <c r="D330" s="841"/>
      <c r="E330" s="843"/>
      <c r="F330" s="846"/>
      <c r="G330" s="243" t="s">
        <v>106</v>
      </c>
      <c r="H330" s="242">
        <v>0.96</v>
      </c>
      <c r="I330" s="17" t="e">
        <f>#REF!</f>
        <v>#REF!</v>
      </c>
      <c r="J330" s="18" t="e">
        <f>#REF!</f>
        <v>#REF!</v>
      </c>
      <c r="K330" s="19" t="e">
        <f>#REF!</f>
        <v>#REF!</v>
      </c>
      <c r="L330" s="19" t="e">
        <f>#REF!</f>
        <v>#REF!</v>
      </c>
      <c r="M330" s="19" t="e">
        <f>#REF!</f>
        <v>#REF!</v>
      </c>
      <c r="N330" s="19" t="e">
        <f>#REF!</f>
        <v>#REF!</v>
      </c>
      <c r="O330" s="19" t="e">
        <f>#REF!</f>
        <v>#REF!</v>
      </c>
      <c r="P330" s="19" t="e">
        <f>#REF!</f>
        <v>#REF!</v>
      </c>
      <c r="Q330" s="19" t="e">
        <f>#REF!</f>
        <v>#REF!</v>
      </c>
      <c r="R330" s="19" t="e">
        <f>#REF!</f>
        <v>#REF!</v>
      </c>
      <c r="S330" s="19" t="e">
        <f>#REF!</f>
        <v>#REF!</v>
      </c>
      <c r="T330" s="20" t="e">
        <f>#REF!</f>
        <v>#REF!</v>
      </c>
      <c r="U330" s="13" t="e">
        <f t="shared" si="10"/>
        <v>#REF!</v>
      </c>
    </row>
    <row r="331" spans="1:21" hidden="1">
      <c r="A331" s="1034"/>
      <c r="B331" s="927"/>
      <c r="C331" s="929"/>
      <c r="D331" s="841"/>
      <c r="E331" s="843"/>
      <c r="F331" s="847"/>
      <c r="G331" s="243" t="s">
        <v>82</v>
      </c>
      <c r="H331" s="242">
        <v>1</v>
      </c>
      <c r="I331" s="17">
        <f>'INDICADORES DE  RIESGO'!$D$187</f>
        <v>0</v>
      </c>
      <c r="J331" s="18">
        <f>'INDICADORES DE  RIESGO'!$F$187</f>
        <v>1</v>
      </c>
      <c r="K331" s="19">
        <f>'INDICADORES DE  RIESGO'!$H$187</f>
        <v>0</v>
      </c>
      <c r="L331" s="19">
        <f>'INDICADORES DE  RIESGO'!$J$187</f>
        <v>0</v>
      </c>
      <c r="M331" s="19">
        <f>'INDICADORES DE  RIESGO'!$L$187</f>
        <v>0</v>
      </c>
      <c r="N331" s="19">
        <f>'INDICADORES DE  RIESGO'!$N$187</f>
        <v>0</v>
      </c>
      <c r="O331" s="19">
        <f>'INDICADORES DE  RIESGO'!$P$187</f>
        <v>0</v>
      </c>
      <c r="P331" s="19">
        <f>'INDICADORES DE  RIESGO'!$R$187</f>
        <v>0</v>
      </c>
      <c r="Q331" s="19">
        <f>'INDICADORES DE  RIESGO'!$T$187</f>
        <v>0</v>
      </c>
      <c r="R331" s="19">
        <f>'INDICADORES DE  RIESGO'!$V$187</f>
        <v>0</v>
      </c>
      <c r="S331" s="19">
        <f>'INDICADORES DE  RIESGO'!$X$187</f>
        <v>0</v>
      </c>
      <c r="T331" s="20">
        <f>'INDICADORES DE  RIESGO'!$Z$187</f>
        <v>0</v>
      </c>
      <c r="U331" s="13">
        <f t="shared" si="10"/>
        <v>8.3333333333333329E-2</v>
      </c>
    </row>
    <row r="332" spans="1:21" hidden="1">
      <c r="A332" s="1034"/>
      <c r="B332" s="927"/>
      <c r="C332" s="929"/>
      <c r="D332" s="841"/>
      <c r="E332" s="843"/>
      <c r="F332" s="240" t="s">
        <v>33</v>
      </c>
      <c r="G332" s="243" t="s">
        <v>34</v>
      </c>
      <c r="H332" s="242">
        <v>1</v>
      </c>
      <c r="I332" s="17" t="e">
        <f>#REF!</f>
        <v>#REF!</v>
      </c>
      <c r="J332" s="18" t="e">
        <f>#REF!</f>
        <v>#REF!</v>
      </c>
      <c r="K332" s="19" t="e">
        <f>#REF!</f>
        <v>#REF!</v>
      </c>
      <c r="L332" s="19" t="e">
        <f>#REF!</f>
        <v>#REF!</v>
      </c>
      <c r="M332" s="19" t="e">
        <f>#REF!</f>
        <v>#REF!</v>
      </c>
      <c r="N332" s="19" t="e">
        <f>#REF!</f>
        <v>#REF!</v>
      </c>
      <c r="O332" s="19" t="e">
        <f>#REF!</f>
        <v>#REF!</v>
      </c>
      <c r="P332" s="19" t="e">
        <f>#REF!</f>
        <v>#REF!</v>
      </c>
      <c r="Q332" s="19" t="e">
        <f>#REF!</f>
        <v>#REF!</v>
      </c>
      <c r="R332" s="19" t="e">
        <f>#REF!</f>
        <v>#REF!</v>
      </c>
      <c r="S332" s="19" t="e">
        <f>#REF!</f>
        <v>#REF!</v>
      </c>
      <c r="T332" s="20" t="e">
        <f>#REF!</f>
        <v>#REF!</v>
      </c>
      <c r="U332" s="13" t="e">
        <f t="shared" si="10"/>
        <v>#REF!</v>
      </c>
    </row>
    <row r="333" spans="1:21" hidden="1">
      <c r="A333" s="1034"/>
      <c r="B333" s="927"/>
      <c r="C333" s="929"/>
      <c r="D333" s="841"/>
      <c r="E333" s="843"/>
      <c r="F333" s="240" t="s">
        <v>35</v>
      </c>
      <c r="G333" s="243" t="s">
        <v>36</v>
      </c>
      <c r="H333" s="242">
        <v>1</v>
      </c>
      <c r="I333" s="17" t="e">
        <f>#REF!</f>
        <v>#REF!</v>
      </c>
      <c r="J333" s="18" t="e">
        <f>#REF!</f>
        <v>#REF!</v>
      </c>
      <c r="K333" s="19" t="e">
        <f>#REF!</f>
        <v>#REF!</v>
      </c>
      <c r="L333" s="19" t="e">
        <f>#REF!</f>
        <v>#REF!</v>
      </c>
      <c r="M333" s="19" t="e">
        <f>#REF!</f>
        <v>#REF!</v>
      </c>
      <c r="N333" s="19" t="e">
        <f>#REF!</f>
        <v>#REF!</v>
      </c>
      <c r="O333" s="19" t="e">
        <f>#REF!</f>
        <v>#REF!</v>
      </c>
      <c r="P333" s="19" t="e">
        <f>#REF!</f>
        <v>#REF!</v>
      </c>
      <c r="Q333" s="19" t="e">
        <f>#REF!</f>
        <v>#REF!</v>
      </c>
      <c r="R333" s="19" t="e">
        <f>#REF!</f>
        <v>#REF!</v>
      </c>
      <c r="S333" s="19" t="e">
        <f>#REF!</f>
        <v>#REF!</v>
      </c>
      <c r="T333" s="20" t="e">
        <f>#REF!</f>
        <v>#REF!</v>
      </c>
      <c r="U333" s="13" t="e">
        <f t="shared" si="10"/>
        <v>#REF!</v>
      </c>
    </row>
    <row r="334" spans="1:21" ht="16.5" hidden="1" thickBot="1">
      <c r="A334" s="1034"/>
      <c r="B334" s="927"/>
      <c r="C334" s="929"/>
      <c r="D334" s="841"/>
      <c r="E334" s="844"/>
      <c r="F334" s="244" t="s">
        <v>37</v>
      </c>
      <c r="G334" s="245" t="s">
        <v>38</v>
      </c>
      <c r="H334" s="246">
        <v>1</v>
      </c>
      <c r="I334" s="188">
        <v>0</v>
      </c>
      <c r="J334" s="189">
        <v>0</v>
      </c>
      <c r="K334" s="48">
        <v>0</v>
      </c>
      <c r="L334" s="48">
        <v>0</v>
      </c>
      <c r="M334" s="48">
        <v>0</v>
      </c>
      <c r="N334" s="48">
        <v>0</v>
      </c>
      <c r="O334" s="48">
        <v>0</v>
      </c>
      <c r="P334" s="48">
        <v>0</v>
      </c>
      <c r="Q334" s="48">
        <v>0</v>
      </c>
      <c r="R334" s="48">
        <v>0</v>
      </c>
      <c r="S334" s="48">
        <v>0</v>
      </c>
      <c r="T334" s="236">
        <v>0</v>
      </c>
      <c r="U334" s="13">
        <f t="shared" si="10"/>
        <v>0</v>
      </c>
    </row>
    <row r="335" spans="1:21" ht="31.5" hidden="1">
      <c r="A335" s="1034"/>
      <c r="B335" s="927"/>
      <c r="C335" s="929"/>
      <c r="D335" s="841"/>
      <c r="E335" s="848" t="s">
        <v>180</v>
      </c>
      <c r="F335" s="850" t="s">
        <v>181</v>
      </c>
      <c r="G335" s="97" t="s">
        <v>182</v>
      </c>
      <c r="H335" s="247">
        <v>1</v>
      </c>
      <c r="I335" s="248" t="e">
        <f>#REF!</f>
        <v>#REF!</v>
      </c>
      <c r="J335" s="224" t="e">
        <f>#REF!</f>
        <v>#REF!</v>
      </c>
      <c r="K335" s="29" t="e">
        <f>#REF!</f>
        <v>#REF!</v>
      </c>
      <c r="L335" s="29" t="e">
        <f>#REF!</f>
        <v>#REF!</v>
      </c>
      <c r="M335" s="11" t="e">
        <f>#REF!</f>
        <v>#REF!</v>
      </c>
      <c r="N335" s="11" t="e">
        <f>#REF!</f>
        <v>#REF!</v>
      </c>
      <c r="O335" s="29" t="e">
        <f>#REF!</f>
        <v>#REF!</v>
      </c>
      <c r="P335" s="29" t="e">
        <f>#REF!</f>
        <v>#REF!</v>
      </c>
      <c r="Q335" s="29" t="e">
        <f>#REF!</f>
        <v>#REF!</v>
      </c>
      <c r="R335" s="29" t="e">
        <f>#REF!</f>
        <v>#REF!</v>
      </c>
      <c r="S335" s="29" t="e">
        <f>#REF!</f>
        <v>#REF!</v>
      </c>
      <c r="T335" s="30" t="e">
        <f>#REF!</f>
        <v>#REF!</v>
      </c>
      <c r="U335" s="13" t="e">
        <f t="shared" si="10"/>
        <v>#REF!</v>
      </c>
    </row>
    <row r="336" spans="1:21" ht="31.5" hidden="1">
      <c r="A336" s="1034"/>
      <c r="B336" s="927"/>
      <c r="C336" s="929"/>
      <c r="D336" s="841"/>
      <c r="E336" s="849"/>
      <c r="F336" s="851"/>
      <c r="G336" s="100" t="s">
        <v>183</v>
      </c>
      <c r="H336" s="249">
        <v>1</v>
      </c>
      <c r="I336" s="250" t="e">
        <f>#REF!</f>
        <v>#REF!</v>
      </c>
      <c r="J336" s="123" t="e">
        <f>#REF!</f>
        <v>#REF!</v>
      </c>
      <c r="K336" s="39" t="e">
        <f>#REF!</f>
        <v>#REF!</v>
      </c>
      <c r="L336" s="39" t="e">
        <f>#REF!</f>
        <v>#REF!</v>
      </c>
      <c r="M336" s="39" t="e">
        <f>#REF!</f>
        <v>#REF!</v>
      </c>
      <c r="N336" s="39" t="e">
        <f>#REF!</f>
        <v>#REF!</v>
      </c>
      <c r="O336" s="19" t="e">
        <f>#REF!</f>
        <v>#REF!</v>
      </c>
      <c r="P336" s="19" t="e">
        <f>#REF!</f>
        <v>#REF!</v>
      </c>
      <c r="Q336" s="39" t="e">
        <f>#REF!</f>
        <v>#REF!</v>
      </c>
      <c r="R336" s="39" t="e">
        <f>#REF!</f>
        <v>#REF!</v>
      </c>
      <c r="S336" s="39" t="e">
        <f>#REF!</f>
        <v>#REF!</v>
      </c>
      <c r="T336" s="40" t="e">
        <f>#REF!</f>
        <v>#REF!</v>
      </c>
      <c r="U336" s="13" t="e">
        <f t="shared" si="10"/>
        <v>#REF!</v>
      </c>
    </row>
    <row r="337" spans="1:22" ht="31.5" hidden="1">
      <c r="A337" s="1034"/>
      <c r="B337" s="927"/>
      <c r="C337" s="929"/>
      <c r="D337" s="841"/>
      <c r="E337" s="849"/>
      <c r="F337" s="851" t="s">
        <v>79</v>
      </c>
      <c r="G337" s="100" t="s">
        <v>106</v>
      </c>
      <c r="H337" s="249">
        <v>1</v>
      </c>
      <c r="I337" s="250">
        <v>0</v>
      </c>
      <c r="J337" s="123">
        <v>0</v>
      </c>
      <c r="K337" s="39">
        <v>0</v>
      </c>
      <c r="L337" s="39">
        <v>0</v>
      </c>
      <c r="M337" s="39">
        <v>0</v>
      </c>
      <c r="N337" s="39">
        <v>0</v>
      </c>
      <c r="O337" s="39">
        <v>0</v>
      </c>
      <c r="P337" s="39">
        <v>0</v>
      </c>
      <c r="Q337" s="19">
        <v>0</v>
      </c>
      <c r="R337" s="39">
        <v>0</v>
      </c>
      <c r="S337" s="39">
        <v>0</v>
      </c>
      <c r="T337" s="40">
        <v>0</v>
      </c>
      <c r="U337" s="13">
        <f t="shared" si="10"/>
        <v>0</v>
      </c>
    </row>
    <row r="338" spans="1:22" ht="31.5" hidden="1">
      <c r="A338" s="1034"/>
      <c r="B338" s="927"/>
      <c r="C338" s="929"/>
      <c r="D338" s="841"/>
      <c r="E338" s="849"/>
      <c r="F338" s="851"/>
      <c r="G338" s="556" t="s">
        <v>81</v>
      </c>
      <c r="H338" s="466">
        <v>1</v>
      </c>
      <c r="I338" s="251">
        <v>0</v>
      </c>
      <c r="J338" s="60">
        <v>0</v>
      </c>
      <c r="K338" s="19">
        <v>0</v>
      </c>
      <c r="L338" s="19">
        <v>0</v>
      </c>
      <c r="M338" s="19">
        <v>0</v>
      </c>
      <c r="N338" s="19">
        <v>0</v>
      </c>
      <c r="O338" s="19">
        <v>0</v>
      </c>
      <c r="P338" s="19">
        <v>0</v>
      </c>
      <c r="Q338" s="19">
        <v>0</v>
      </c>
      <c r="R338" s="19">
        <v>0</v>
      </c>
      <c r="S338" s="19">
        <v>0</v>
      </c>
      <c r="T338" s="20">
        <v>0</v>
      </c>
      <c r="U338" s="13">
        <f t="shared" si="10"/>
        <v>0</v>
      </c>
    </row>
    <row r="339" spans="1:22" hidden="1">
      <c r="A339" s="1034"/>
      <c r="B339" s="927"/>
      <c r="C339" s="929"/>
      <c r="D339" s="841"/>
      <c r="E339" s="849"/>
      <c r="F339" s="851"/>
      <c r="G339" s="100" t="s">
        <v>82</v>
      </c>
      <c r="H339" s="249">
        <v>1</v>
      </c>
      <c r="I339" s="251">
        <f>'INDICADORES DE  RIESGO'!$D$190</f>
        <v>0</v>
      </c>
      <c r="J339" s="60">
        <f>'INDICADORES DE  RIESGO'!$F$190</f>
        <v>1</v>
      </c>
      <c r="K339" s="19">
        <f>'INDICADORES DE  RIESGO'!$H$190</f>
        <v>1</v>
      </c>
      <c r="L339" s="19">
        <f>'INDICADORES DE  RIESGO'!$J$190</f>
        <v>0</v>
      </c>
      <c r="M339" s="19">
        <f>'INDICADORES DE  RIESGO'!$L$190</f>
        <v>0</v>
      </c>
      <c r="N339" s="19">
        <f>'INDICADORES DE  RIESGO'!$N$190</f>
        <v>0</v>
      </c>
      <c r="O339" s="19">
        <f>'INDICADORES DE  RIESGO'!$P$190</f>
        <v>0</v>
      </c>
      <c r="P339" s="19">
        <f>'INDICADORES DE  RIESGO'!$R$190</f>
        <v>0</v>
      </c>
      <c r="Q339" s="19">
        <f>'INDICADORES DE  RIESGO'!$T$190</f>
        <v>0</v>
      </c>
      <c r="R339" s="19">
        <f>'INDICADORES DE  RIESGO'!$V$190</f>
        <v>0</v>
      </c>
      <c r="S339" s="19">
        <f>'INDICADORES DE  RIESGO'!$X$190</f>
        <v>0</v>
      </c>
      <c r="T339" s="20">
        <f>'INDICADORES DE  RIESGO'!$Z$190</f>
        <v>0</v>
      </c>
      <c r="U339" s="13">
        <f t="shared" si="10"/>
        <v>0.16666666666666666</v>
      </c>
    </row>
    <row r="340" spans="1:22" hidden="1">
      <c r="A340" s="1034"/>
      <c r="B340" s="927"/>
      <c r="C340" s="929"/>
      <c r="D340" s="841"/>
      <c r="E340" s="849"/>
      <c r="F340" s="99" t="s">
        <v>33</v>
      </c>
      <c r="G340" s="102" t="s">
        <v>34</v>
      </c>
      <c r="H340" s="249">
        <v>1</v>
      </c>
      <c r="I340" s="251" t="e">
        <f>#REF!</f>
        <v>#REF!</v>
      </c>
      <c r="J340" s="60" t="e">
        <f>#REF!</f>
        <v>#REF!</v>
      </c>
      <c r="K340" s="19" t="e">
        <f>#REF!</f>
        <v>#REF!</v>
      </c>
      <c r="L340" s="19" t="e">
        <f>#REF!</f>
        <v>#REF!</v>
      </c>
      <c r="M340" s="19" t="e">
        <f>#REF!</f>
        <v>#REF!</v>
      </c>
      <c r="N340" s="19" t="e">
        <f>#REF!</f>
        <v>#REF!</v>
      </c>
      <c r="O340" s="19" t="e">
        <f>#REF!</f>
        <v>#REF!</v>
      </c>
      <c r="P340" s="19" t="e">
        <f>#REF!</f>
        <v>#REF!</v>
      </c>
      <c r="Q340" s="19" t="e">
        <f>#REF!</f>
        <v>#REF!</v>
      </c>
      <c r="R340" s="19" t="e">
        <f>#REF!</f>
        <v>#REF!</v>
      </c>
      <c r="S340" s="19" t="e">
        <f>#REF!</f>
        <v>#REF!</v>
      </c>
      <c r="T340" s="20" t="e">
        <f>#REF!</f>
        <v>#REF!</v>
      </c>
      <c r="U340" s="13" t="e">
        <f t="shared" si="10"/>
        <v>#REF!</v>
      </c>
    </row>
    <row r="341" spans="1:22" hidden="1">
      <c r="A341" s="1034"/>
      <c r="B341" s="927"/>
      <c r="C341" s="929"/>
      <c r="D341" s="841"/>
      <c r="E341" s="849"/>
      <c r="F341" s="99" t="s">
        <v>35</v>
      </c>
      <c r="G341" s="102" t="s">
        <v>36</v>
      </c>
      <c r="H341" s="249">
        <v>1</v>
      </c>
      <c r="I341" s="251" t="e">
        <f>#REF!</f>
        <v>#REF!</v>
      </c>
      <c r="J341" s="60" t="e">
        <f>#REF!</f>
        <v>#REF!</v>
      </c>
      <c r="K341" s="19" t="e">
        <f>#REF!</f>
        <v>#REF!</v>
      </c>
      <c r="L341" s="19" t="e">
        <f>#REF!</f>
        <v>#REF!</v>
      </c>
      <c r="M341" s="19" t="e">
        <f>#REF!</f>
        <v>#REF!</v>
      </c>
      <c r="N341" s="19" t="e">
        <f>#REF!</f>
        <v>#REF!</v>
      </c>
      <c r="O341" s="19" t="e">
        <f>#REF!</f>
        <v>#REF!</v>
      </c>
      <c r="P341" s="19" t="e">
        <f>#REF!</f>
        <v>#REF!</v>
      </c>
      <c r="Q341" s="19" t="e">
        <f>#REF!</f>
        <v>#REF!</v>
      </c>
      <c r="R341" s="19" t="e">
        <f>#REF!</f>
        <v>#REF!</v>
      </c>
      <c r="S341" s="19" t="e">
        <f>#REF!</f>
        <v>#REF!</v>
      </c>
      <c r="T341" s="20" t="e">
        <f>#REF!</f>
        <v>#REF!</v>
      </c>
      <c r="U341" s="13" t="e">
        <f t="shared" si="10"/>
        <v>#REF!</v>
      </c>
    </row>
    <row r="342" spans="1:22" ht="16.5" hidden="1" thickBot="1">
      <c r="A342" s="1034"/>
      <c r="B342" s="927"/>
      <c r="C342" s="929"/>
      <c r="D342" s="841"/>
      <c r="E342" s="849"/>
      <c r="F342" s="99" t="s">
        <v>37</v>
      </c>
      <c r="G342" s="102" t="s">
        <v>38</v>
      </c>
      <c r="H342" s="249">
        <v>1</v>
      </c>
      <c r="I342" s="251">
        <v>0</v>
      </c>
      <c r="J342" s="60">
        <v>0</v>
      </c>
      <c r="K342" s="19">
        <v>0</v>
      </c>
      <c r="L342" s="19">
        <v>0</v>
      </c>
      <c r="M342" s="19">
        <v>0</v>
      </c>
      <c r="N342" s="19">
        <v>0</v>
      </c>
      <c r="O342" s="19">
        <v>0</v>
      </c>
      <c r="P342" s="19">
        <v>0</v>
      </c>
      <c r="Q342" s="19">
        <v>0</v>
      </c>
      <c r="R342" s="19">
        <v>0</v>
      </c>
      <c r="S342" s="19">
        <v>0</v>
      </c>
      <c r="T342" s="20">
        <v>0</v>
      </c>
      <c r="U342" s="13">
        <f t="shared" si="10"/>
        <v>0</v>
      </c>
    </row>
    <row r="343" spans="1:22" ht="16.5" hidden="1" thickBot="1">
      <c r="A343" s="1034"/>
      <c r="B343" s="837" t="s">
        <v>184</v>
      </c>
      <c r="C343" s="838"/>
      <c r="D343" s="838"/>
      <c r="E343" s="838"/>
      <c r="F343" s="838"/>
      <c r="G343" s="838"/>
      <c r="H343" s="839"/>
      <c r="I343" s="271" t="e">
        <f>SUM(I205:I342)/136</f>
        <v>#REF!</v>
      </c>
      <c r="J343" s="271" t="e">
        <f t="shared" ref="J343:T343" si="11">SUM(J205:J342)/136</f>
        <v>#REF!</v>
      </c>
      <c r="K343" s="271" t="e">
        <f t="shared" si="11"/>
        <v>#REF!</v>
      </c>
      <c r="L343" s="271" t="e">
        <f t="shared" si="11"/>
        <v>#REF!</v>
      </c>
      <c r="M343" s="271" t="e">
        <f t="shared" si="11"/>
        <v>#REF!</v>
      </c>
      <c r="N343" s="271" t="e">
        <f t="shared" si="11"/>
        <v>#REF!</v>
      </c>
      <c r="O343" s="271" t="e">
        <f t="shared" si="11"/>
        <v>#REF!</v>
      </c>
      <c r="P343" s="271" t="e">
        <f t="shared" si="11"/>
        <v>#REF!</v>
      </c>
      <c r="Q343" s="271" t="e">
        <f t="shared" si="11"/>
        <v>#REF!</v>
      </c>
      <c r="R343" s="271" t="e">
        <f t="shared" si="11"/>
        <v>#REF!</v>
      </c>
      <c r="S343" s="271" t="e">
        <f t="shared" si="11"/>
        <v>#REF!</v>
      </c>
      <c r="T343" s="271" t="e">
        <f t="shared" si="11"/>
        <v>#REF!</v>
      </c>
      <c r="U343" s="256" t="e">
        <f t="shared" si="10"/>
        <v>#REF!</v>
      </c>
    </row>
    <row r="344" spans="1:22" ht="31.5">
      <c r="A344" s="1034"/>
      <c r="B344" s="926" t="s">
        <v>199</v>
      </c>
      <c r="C344" s="936" t="s">
        <v>24</v>
      </c>
      <c r="D344" s="931" t="s">
        <v>25</v>
      </c>
      <c r="E344" s="933" t="s">
        <v>26</v>
      </c>
      <c r="F344" s="6" t="s">
        <v>27</v>
      </c>
      <c r="G344" s="7" t="s">
        <v>28</v>
      </c>
      <c r="H344" s="8">
        <v>0.96</v>
      </c>
      <c r="I344" s="9">
        <f>'DATOS UCI'!$D$48</f>
        <v>0.90909090909090906</v>
      </c>
      <c r="J344" s="10">
        <f>'DATOS UCI'!$F$48</f>
        <v>0.97619047619047616</v>
      </c>
      <c r="K344" s="11">
        <f>'DATOS UCI'!$H$48</f>
        <v>1</v>
      </c>
      <c r="L344" s="11">
        <v>1</v>
      </c>
      <c r="M344" s="11">
        <v>0.64</v>
      </c>
      <c r="N344" s="11">
        <v>1</v>
      </c>
      <c r="O344" s="11">
        <v>1</v>
      </c>
      <c r="P344" s="11" t="e">
        <f>'DATOS UCI'!$R$48</f>
        <v>#DIV/0!</v>
      </c>
      <c r="Q344" s="11" t="e">
        <f>'DATOS UCI'!$T$48</f>
        <v>#DIV/0!</v>
      </c>
      <c r="R344" s="11" t="e">
        <f>'DATOS UCI'!$V$48</f>
        <v>#DIV/0!</v>
      </c>
      <c r="S344" s="11" t="e">
        <f>'DATOS UCI'!$X$48</f>
        <v>#DIV/0!</v>
      </c>
      <c r="T344" s="12" t="e">
        <f>'DATOS UCI'!$Z$48</f>
        <v>#DIV/0!</v>
      </c>
      <c r="U344" s="13" t="e">
        <f t="shared" si="10"/>
        <v>#DIV/0!</v>
      </c>
    </row>
    <row r="345" spans="1:22" ht="31.5">
      <c r="A345" s="1034"/>
      <c r="B345" s="927"/>
      <c r="C345" s="937"/>
      <c r="D345" s="932"/>
      <c r="E345" s="934"/>
      <c r="F345" s="14" t="s">
        <v>29</v>
      </c>
      <c r="G345" s="15" t="s">
        <v>30</v>
      </c>
      <c r="H345" s="16">
        <v>1</v>
      </c>
      <c r="I345" s="17">
        <f>'DATOS UCI'!$D$50</f>
        <v>1</v>
      </c>
      <c r="J345" s="18">
        <f>'DATOS UCI'!$F$50</f>
        <v>1</v>
      </c>
      <c r="K345" s="19">
        <f>'DATOS UCI'!$H$50</f>
        <v>1</v>
      </c>
      <c r="L345" s="19">
        <f>'DATOS UCI'!$J$50</f>
        <v>1</v>
      </c>
      <c r="M345" s="831">
        <f>'[1]DATOS UCI'!$L$50</f>
        <v>1</v>
      </c>
      <c r="N345" s="19">
        <f>'DATOS UCI'!$N$50</f>
        <v>1</v>
      </c>
      <c r="O345" s="19">
        <f>'DATOS UCI'!$P$50</f>
        <v>1</v>
      </c>
      <c r="P345" s="19" t="e">
        <f>'DATOS UCI'!$R$50</f>
        <v>#DIV/0!</v>
      </c>
      <c r="Q345" s="19" t="e">
        <f>'DATOS UCI'!$T$50</f>
        <v>#DIV/0!</v>
      </c>
      <c r="R345" s="19" t="e">
        <f>'DATOS UCI'!$V$50</f>
        <v>#DIV/0!</v>
      </c>
      <c r="S345" s="19" t="e">
        <f>'DATOS UCI'!$X$50</f>
        <v>#DIV/0!</v>
      </c>
      <c r="T345" s="20" t="e">
        <f>'DATOS UCI'!$Z$50</f>
        <v>#DIV/0!</v>
      </c>
      <c r="U345" s="13" t="e">
        <f t="shared" si="10"/>
        <v>#DIV/0!</v>
      </c>
    </row>
    <row r="346" spans="1:22">
      <c r="A346" s="1034"/>
      <c r="B346" s="927"/>
      <c r="C346" s="937"/>
      <c r="D346" s="932"/>
      <c r="E346" s="934"/>
      <c r="F346" s="14" t="s">
        <v>31</v>
      </c>
      <c r="G346" s="15" t="s">
        <v>32</v>
      </c>
      <c r="H346" s="16">
        <v>1</v>
      </c>
      <c r="I346" s="17">
        <v>0</v>
      </c>
      <c r="J346" s="18">
        <v>0</v>
      </c>
      <c r="K346" s="19">
        <v>0</v>
      </c>
      <c r="L346" s="19">
        <v>1</v>
      </c>
      <c r="M346" s="831">
        <v>1</v>
      </c>
      <c r="N346" s="834">
        <v>1</v>
      </c>
      <c r="O346" s="19">
        <v>1</v>
      </c>
      <c r="P346" s="19">
        <v>0</v>
      </c>
      <c r="Q346" s="19">
        <v>0</v>
      </c>
      <c r="R346" s="19">
        <v>0</v>
      </c>
      <c r="S346" s="19">
        <v>0</v>
      </c>
      <c r="T346" s="20">
        <v>0</v>
      </c>
      <c r="U346" s="13">
        <f t="shared" si="10"/>
        <v>0.33333333333333331</v>
      </c>
    </row>
    <row r="347" spans="1:22">
      <c r="A347" s="1034"/>
      <c r="B347" s="927"/>
      <c r="C347" s="937"/>
      <c r="D347" s="932"/>
      <c r="E347" s="934"/>
      <c r="F347" s="14" t="s">
        <v>33</v>
      </c>
      <c r="G347" s="21" t="s">
        <v>34</v>
      </c>
      <c r="H347" s="16">
        <v>1</v>
      </c>
      <c r="I347" s="17">
        <v>0.91</v>
      </c>
      <c r="J347" s="18">
        <v>0</v>
      </c>
      <c r="K347" s="19">
        <v>0</v>
      </c>
      <c r="L347" s="19">
        <v>1</v>
      </c>
      <c r="M347" s="831">
        <v>1</v>
      </c>
      <c r="N347" s="19">
        <v>1</v>
      </c>
      <c r="O347" s="19">
        <v>1</v>
      </c>
      <c r="P347" s="19">
        <v>0</v>
      </c>
      <c r="Q347" s="19">
        <v>0</v>
      </c>
      <c r="R347" s="19">
        <v>0</v>
      </c>
      <c r="S347" s="19">
        <v>0</v>
      </c>
      <c r="T347" s="20">
        <v>0</v>
      </c>
      <c r="U347" s="13">
        <f t="shared" si="10"/>
        <v>0.40916666666666668</v>
      </c>
    </row>
    <row r="348" spans="1:22">
      <c r="A348" s="1034"/>
      <c r="B348" s="927"/>
      <c r="C348" s="937"/>
      <c r="D348" s="932"/>
      <c r="E348" s="934"/>
      <c r="F348" s="14" t="s">
        <v>35</v>
      </c>
      <c r="G348" s="15" t="s">
        <v>36</v>
      </c>
      <c r="H348" s="16">
        <v>0.95</v>
      </c>
      <c r="I348" s="17">
        <f>'DATOS UCI'!$D$53</f>
        <v>1</v>
      </c>
      <c r="J348" s="18">
        <f>'DATOS UCI'!$F$53</f>
        <v>1</v>
      </c>
      <c r="K348" s="19">
        <f>'DATOS UCI'!$H$53</f>
        <v>1</v>
      </c>
      <c r="L348" s="19">
        <v>0.54</v>
      </c>
      <c r="M348" s="831">
        <v>0.5</v>
      </c>
      <c r="N348" s="19">
        <v>0.81</v>
      </c>
      <c r="O348" s="19">
        <v>0.81</v>
      </c>
      <c r="P348" s="19" t="e">
        <f>'DATOS UCI'!$R$53</f>
        <v>#DIV/0!</v>
      </c>
      <c r="Q348" s="19" t="e">
        <f>'DATOS UCI'!$T$53</f>
        <v>#DIV/0!</v>
      </c>
      <c r="R348" s="19" t="e">
        <f>'DATOS UCI'!$V$53</f>
        <v>#DIV/0!</v>
      </c>
      <c r="S348" s="19" t="e">
        <f>'DATOS UCI'!$X$53</f>
        <v>#DIV/0!</v>
      </c>
      <c r="T348" s="20" t="e">
        <f>'DATOS UCI'!$Z$53</f>
        <v>#DIV/0!</v>
      </c>
      <c r="U348" s="13" t="e">
        <f t="shared" si="10"/>
        <v>#DIV/0!</v>
      </c>
    </row>
    <row r="349" spans="1:22" ht="16.5" thickBot="1">
      <c r="A349" s="1034"/>
      <c r="B349" s="927"/>
      <c r="C349" s="940"/>
      <c r="D349" s="932"/>
      <c r="E349" s="935"/>
      <c r="F349" s="22" t="s">
        <v>37</v>
      </c>
      <c r="G349" s="23" t="s">
        <v>38</v>
      </c>
      <c r="H349" s="24">
        <v>1</v>
      </c>
      <c r="I349" s="25">
        <v>1</v>
      </c>
      <c r="J349" s="26">
        <v>0</v>
      </c>
      <c r="K349" s="27">
        <v>1</v>
      </c>
      <c r="L349" s="27">
        <v>1</v>
      </c>
      <c r="M349" s="27">
        <v>1</v>
      </c>
      <c r="N349" s="27">
        <v>1</v>
      </c>
      <c r="O349" s="27">
        <v>1</v>
      </c>
      <c r="P349" s="27">
        <v>0</v>
      </c>
      <c r="Q349" s="27">
        <v>0</v>
      </c>
      <c r="R349" s="27">
        <v>0</v>
      </c>
      <c r="S349" s="27">
        <v>0</v>
      </c>
      <c r="T349" s="28">
        <v>0</v>
      </c>
      <c r="U349" s="13">
        <f t="shared" si="10"/>
        <v>0.5</v>
      </c>
    </row>
    <row r="350" spans="1:22" ht="31.5">
      <c r="A350" s="1034"/>
      <c r="B350" s="927"/>
      <c r="C350" s="936" t="s">
        <v>39</v>
      </c>
      <c r="D350" s="938" t="s">
        <v>40</v>
      </c>
      <c r="E350" s="933" t="s">
        <v>41</v>
      </c>
      <c r="F350" s="6" t="s">
        <v>42</v>
      </c>
      <c r="G350" s="7" t="s">
        <v>43</v>
      </c>
      <c r="H350" s="8">
        <v>1</v>
      </c>
      <c r="I350" s="9" t="e">
        <f>'DATOS UCI'!$D$55</f>
        <v>#DIV/0!</v>
      </c>
      <c r="J350" s="29">
        <f>'DATOS UCI'!$F$55</f>
        <v>1</v>
      </c>
      <c r="K350" s="29" t="e">
        <f>'DATOS UCI'!$H$55</f>
        <v>#DIV/0!</v>
      </c>
      <c r="L350" s="29">
        <v>1</v>
      </c>
      <c r="M350" s="29">
        <v>1</v>
      </c>
      <c r="N350" s="29">
        <v>1</v>
      </c>
      <c r="O350" s="816">
        <v>1</v>
      </c>
      <c r="P350" s="29" t="e">
        <f>'DATOS UCI'!$R$55</f>
        <v>#DIV/0!</v>
      </c>
      <c r="Q350" s="29" t="e">
        <f>'DATOS UCI'!$T$55</f>
        <v>#DIV/0!</v>
      </c>
      <c r="R350" s="29" t="e">
        <f>'DATOS UCI'!$V$55</f>
        <v>#DIV/0!</v>
      </c>
      <c r="S350" s="29" t="e">
        <f>'DATOS UCI'!$X$55</f>
        <v>#DIV/0!</v>
      </c>
      <c r="T350" s="30" t="e">
        <f>'DATOS UCI'!$Z$55</f>
        <v>#DIV/0!</v>
      </c>
      <c r="U350" s="13" t="e">
        <f t="shared" si="10"/>
        <v>#DIV/0!</v>
      </c>
      <c r="V350" s="31"/>
    </row>
    <row r="351" spans="1:22" ht="31.5">
      <c r="A351" s="1034"/>
      <c r="B351" s="927"/>
      <c r="C351" s="937"/>
      <c r="D351" s="939"/>
      <c r="E351" s="934"/>
      <c r="F351" s="32" t="s">
        <v>44</v>
      </c>
      <c r="G351" s="15" t="s">
        <v>45</v>
      </c>
      <c r="H351" s="16">
        <v>1</v>
      </c>
      <c r="I351" s="33" t="e">
        <f>'DATOS UCI'!$D$57</f>
        <v>#DIV/0!</v>
      </c>
      <c r="J351" s="34">
        <f>'DATOS UCI'!$F$57</f>
        <v>1</v>
      </c>
      <c r="K351" s="34" t="e">
        <f>'DATOS UCI'!$H$57</f>
        <v>#DIV/0!</v>
      </c>
      <c r="L351" s="828">
        <v>0.98</v>
      </c>
      <c r="M351" s="35">
        <v>1</v>
      </c>
      <c r="N351" s="35">
        <v>1</v>
      </c>
      <c r="O351" s="35">
        <v>1</v>
      </c>
      <c r="P351" s="35" t="e">
        <f>'DATOS UCI'!$R$57</f>
        <v>#DIV/0!</v>
      </c>
      <c r="Q351" s="35" t="e">
        <f>'DATOS UCI'!$T$57</f>
        <v>#DIV/0!</v>
      </c>
      <c r="R351" s="35" t="e">
        <f>'DATOS UCI'!$V$57</f>
        <v>#DIV/0!</v>
      </c>
      <c r="S351" s="35" t="e">
        <f>'DATOS UCI'!$X$57</f>
        <v>#DIV/0!</v>
      </c>
      <c r="T351" s="36" t="e">
        <f>'DATOS UCI'!$Z$57</f>
        <v>#DIV/0!</v>
      </c>
      <c r="U351" s="13" t="e">
        <f>SUM(I351:T351)/12</f>
        <v>#DIV/0!</v>
      </c>
      <c r="V351" s="31"/>
    </row>
    <row r="352" spans="1:22" ht="31.5">
      <c r="A352" s="1034"/>
      <c r="B352" s="927"/>
      <c r="C352" s="937"/>
      <c r="D352" s="939"/>
      <c r="E352" s="934"/>
      <c r="F352" s="32" t="s">
        <v>46</v>
      </c>
      <c r="G352" s="15" t="s">
        <v>47</v>
      </c>
      <c r="H352" s="16">
        <v>1</v>
      </c>
      <c r="I352" s="33" t="e">
        <f>'DATOS UCI'!$D$59</f>
        <v>#DIV/0!</v>
      </c>
      <c r="J352" s="35" t="e">
        <f>'DATOS UCI'!$F$59</f>
        <v>#DIV/0!</v>
      </c>
      <c r="K352" s="35" t="e">
        <f>'DATOS UCI'!$H$59</f>
        <v>#DIV/0!</v>
      </c>
      <c r="L352" s="35">
        <v>0.98</v>
      </c>
      <c r="M352" s="35">
        <v>1</v>
      </c>
      <c r="N352" s="35">
        <v>0</v>
      </c>
      <c r="O352" s="35">
        <v>0</v>
      </c>
      <c r="P352" s="34" t="e">
        <f>'DATOS UCI'!$R$59</f>
        <v>#DIV/0!</v>
      </c>
      <c r="Q352" s="34" t="e">
        <f>'DATOS UCI'!$T$59</f>
        <v>#DIV/0!</v>
      </c>
      <c r="R352" s="35" t="e">
        <f>'DATOS UCI'!$V$59</f>
        <v>#DIV/0!</v>
      </c>
      <c r="S352" s="35" t="e">
        <f>'DATOS UCI'!$X$59</f>
        <v>#DIV/0!</v>
      </c>
      <c r="T352" s="36" t="e">
        <f>'DATOS UCI'!$Z$59</f>
        <v>#DIV/0!</v>
      </c>
      <c r="U352" s="13" t="e">
        <f t="shared" si="10"/>
        <v>#DIV/0!</v>
      </c>
      <c r="V352" s="31"/>
    </row>
    <row r="353" spans="1:22" ht="47.25">
      <c r="A353" s="1034"/>
      <c r="B353" s="927"/>
      <c r="C353" s="937"/>
      <c r="D353" s="939"/>
      <c r="E353" s="934"/>
      <c r="F353" s="32" t="s">
        <v>48</v>
      </c>
      <c r="G353" s="32" t="s">
        <v>49</v>
      </c>
      <c r="H353" s="16">
        <v>1</v>
      </c>
      <c r="I353" s="38" t="e">
        <f>'DATOS UCI'!$D$61</f>
        <v>#DIV/0!</v>
      </c>
      <c r="J353" s="19">
        <f>'DATOS UCI'!$F$61</f>
        <v>0</v>
      </c>
      <c r="K353" s="19" t="e">
        <f>'DATOS UCI'!$H$61</f>
        <v>#DIV/0!</v>
      </c>
      <c r="L353" s="39">
        <v>0.98</v>
      </c>
      <c r="M353" s="39">
        <v>1</v>
      </c>
      <c r="N353" s="39">
        <v>1</v>
      </c>
      <c r="O353" s="39">
        <v>1</v>
      </c>
      <c r="P353" s="39" t="e">
        <f>'DATOS UCI'!$R$61</f>
        <v>#DIV/0!</v>
      </c>
      <c r="Q353" s="39" t="e">
        <f>'DATOS UCI'!$T$61</f>
        <v>#DIV/0!</v>
      </c>
      <c r="R353" s="39" t="e">
        <f>'DATOS UCI'!$V$61</f>
        <v>#DIV/0!</v>
      </c>
      <c r="S353" s="39" t="e">
        <f>'DATOS UCI'!$X$61</f>
        <v>#DIV/0!</v>
      </c>
      <c r="T353" s="40" t="e">
        <f>'DATOS UCI'!$Z$61</f>
        <v>#DIV/0!</v>
      </c>
      <c r="U353" s="13" t="e">
        <f t="shared" si="10"/>
        <v>#DIV/0!</v>
      </c>
      <c r="V353" s="31"/>
    </row>
    <row r="354" spans="1:22" ht="47.25">
      <c r="A354" s="1034"/>
      <c r="B354" s="927"/>
      <c r="C354" s="937"/>
      <c r="D354" s="939"/>
      <c r="E354" s="934"/>
      <c r="F354" s="32" t="s">
        <v>50</v>
      </c>
      <c r="G354" s="32" t="s">
        <v>49</v>
      </c>
      <c r="H354" s="16">
        <v>1</v>
      </c>
      <c r="I354" s="38">
        <v>0</v>
      </c>
      <c r="J354" s="41">
        <v>0</v>
      </c>
      <c r="K354" s="39">
        <v>0</v>
      </c>
      <c r="L354" s="19">
        <v>1</v>
      </c>
      <c r="M354" s="831">
        <v>10</v>
      </c>
      <c r="N354" s="39">
        <v>1</v>
      </c>
      <c r="O354" s="39">
        <v>1</v>
      </c>
      <c r="P354" s="39">
        <v>0</v>
      </c>
      <c r="Q354" s="39">
        <v>0</v>
      </c>
      <c r="R354" s="39">
        <v>0</v>
      </c>
      <c r="S354" s="39">
        <v>0</v>
      </c>
      <c r="T354" s="40">
        <v>0</v>
      </c>
      <c r="U354" s="13">
        <f t="shared" si="10"/>
        <v>1.0833333333333333</v>
      </c>
      <c r="V354" s="31"/>
    </row>
    <row r="355" spans="1:22" ht="31.5">
      <c r="A355" s="1034"/>
      <c r="B355" s="927"/>
      <c r="C355" s="937"/>
      <c r="D355" s="939"/>
      <c r="E355" s="934"/>
      <c r="F355" s="14" t="s">
        <v>51</v>
      </c>
      <c r="G355" s="15" t="s">
        <v>52</v>
      </c>
      <c r="H355" s="16">
        <v>1</v>
      </c>
      <c r="I355" s="38">
        <v>0</v>
      </c>
      <c r="J355" s="41">
        <v>0</v>
      </c>
      <c r="K355" s="39">
        <v>0</v>
      </c>
      <c r="L355" s="39">
        <v>1</v>
      </c>
      <c r="M355" s="39">
        <v>1</v>
      </c>
      <c r="N355" s="19">
        <v>1</v>
      </c>
      <c r="O355" s="39">
        <v>1</v>
      </c>
      <c r="P355" s="39">
        <v>0</v>
      </c>
      <c r="Q355" s="39">
        <v>0</v>
      </c>
      <c r="R355" s="39">
        <v>0</v>
      </c>
      <c r="S355" s="39">
        <v>0</v>
      </c>
      <c r="T355" s="40">
        <v>0</v>
      </c>
      <c r="U355" s="13">
        <f t="shared" si="10"/>
        <v>0.33333333333333331</v>
      </c>
      <c r="V355" s="31"/>
    </row>
    <row r="356" spans="1:22" ht="16.5" thickBot="1">
      <c r="A356" s="1034"/>
      <c r="B356" s="927"/>
      <c r="C356" s="937"/>
      <c r="D356" s="939"/>
      <c r="E356" s="935"/>
      <c r="F356" s="42" t="s">
        <v>37</v>
      </c>
      <c r="G356" s="43" t="s">
        <v>38</v>
      </c>
      <c r="H356" s="44">
        <v>1</v>
      </c>
      <c r="I356" s="45">
        <v>1</v>
      </c>
      <c r="J356" s="46">
        <v>0</v>
      </c>
      <c r="K356" s="47">
        <v>1</v>
      </c>
      <c r="L356" s="47">
        <v>1</v>
      </c>
      <c r="M356" s="47">
        <v>1</v>
      </c>
      <c r="N356" s="48">
        <v>1</v>
      </c>
      <c r="O356" s="47">
        <v>1</v>
      </c>
      <c r="P356" s="47">
        <v>0</v>
      </c>
      <c r="Q356" s="47">
        <v>0</v>
      </c>
      <c r="R356" s="47">
        <v>0</v>
      </c>
      <c r="S356" s="47">
        <v>0</v>
      </c>
      <c r="T356" s="49">
        <v>0</v>
      </c>
      <c r="U356" s="13">
        <f t="shared" si="10"/>
        <v>0.5</v>
      </c>
      <c r="V356" s="31"/>
    </row>
    <row r="357" spans="1:22" ht="63">
      <c r="A357" s="1034"/>
      <c r="B357" s="927"/>
      <c r="C357" s="928" t="s">
        <v>39</v>
      </c>
      <c r="D357" s="941" t="s">
        <v>40</v>
      </c>
      <c r="E357" s="933" t="s">
        <v>53</v>
      </c>
      <c r="F357" s="6" t="s">
        <v>54</v>
      </c>
      <c r="G357" s="7" t="s">
        <v>55</v>
      </c>
      <c r="H357" s="8">
        <v>1</v>
      </c>
      <c r="I357" s="9">
        <f>'DATOS UCI'!$D$63</f>
        <v>1</v>
      </c>
      <c r="J357" s="10">
        <f>'DATOS UCI'!$F$63</f>
        <v>1</v>
      </c>
      <c r="K357" s="11">
        <f>'DATOS UCI'!$H$63</f>
        <v>1</v>
      </c>
      <c r="L357" s="817">
        <v>1</v>
      </c>
      <c r="M357" s="11">
        <v>1</v>
      </c>
      <c r="N357" s="11">
        <v>1</v>
      </c>
      <c r="O357" s="11">
        <v>1</v>
      </c>
      <c r="P357" s="11" t="e">
        <f>'DATOS UCI'!$R$63</f>
        <v>#DIV/0!</v>
      </c>
      <c r="Q357" s="11" t="e">
        <f>'DATOS UCI'!$T$63</f>
        <v>#DIV/0!</v>
      </c>
      <c r="R357" s="11" t="e">
        <f>'DATOS UCI'!$V$63</f>
        <v>#DIV/0!</v>
      </c>
      <c r="S357" s="11" t="e">
        <f>'DATOS UCI'!$X$63</f>
        <v>#DIV/0!</v>
      </c>
      <c r="T357" s="12" t="e">
        <f>'DATOS UCI'!$Z$63</f>
        <v>#DIV/0!</v>
      </c>
      <c r="U357" s="13" t="e">
        <f t="shared" si="10"/>
        <v>#DIV/0!</v>
      </c>
      <c r="V357" s="31"/>
    </row>
    <row r="358" spans="1:22" ht="31.5">
      <c r="A358" s="1034"/>
      <c r="B358" s="927"/>
      <c r="C358" s="929"/>
      <c r="D358" s="942"/>
      <c r="E358" s="934"/>
      <c r="F358" s="14" t="s">
        <v>56</v>
      </c>
      <c r="G358" s="21" t="s">
        <v>55</v>
      </c>
      <c r="H358" s="50">
        <v>1</v>
      </c>
      <c r="I358" s="37">
        <v>0</v>
      </c>
      <c r="J358" s="51">
        <v>0</v>
      </c>
      <c r="K358" s="35">
        <v>0</v>
      </c>
      <c r="L358" s="35">
        <v>1</v>
      </c>
      <c r="M358" s="35">
        <v>0</v>
      </c>
      <c r="N358" s="35">
        <v>0</v>
      </c>
      <c r="O358" s="35">
        <v>0</v>
      </c>
      <c r="P358" s="35">
        <v>0</v>
      </c>
      <c r="Q358" s="34">
        <v>0</v>
      </c>
      <c r="R358" s="34">
        <v>0</v>
      </c>
      <c r="S358" s="34">
        <v>0</v>
      </c>
      <c r="T358" s="52">
        <v>0</v>
      </c>
      <c r="U358" s="13">
        <f t="shared" si="10"/>
        <v>8.3333333333333329E-2</v>
      </c>
      <c r="V358" s="31"/>
    </row>
    <row r="359" spans="1:22" ht="63">
      <c r="A359" s="1034"/>
      <c r="B359" s="927"/>
      <c r="C359" s="929"/>
      <c r="D359" s="942"/>
      <c r="E359" s="934"/>
      <c r="F359" s="14" t="s">
        <v>57</v>
      </c>
      <c r="G359" s="21" t="s">
        <v>58</v>
      </c>
      <c r="H359" s="50">
        <v>1</v>
      </c>
      <c r="I359" s="17">
        <v>1</v>
      </c>
      <c r="J359" s="18">
        <v>0</v>
      </c>
      <c r="K359" s="19">
        <v>0</v>
      </c>
      <c r="L359" s="822">
        <v>0.96</v>
      </c>
      <c r="M359" s="831">
        <v>0.88</v>
      </c>
      <c r="N359" s="19">
        <v>0.75</v>
      </c>
      <c r="O359" s="19">
        <v>0.79</v>
      </c>
      <c r="P359" s="19">
        <v>0</v>
      </c>
      <c r="Q359" s="19">
        <v>0</v>
      </c>
      <c r="R359" s="19">
        <v>0</v>
      </c>
      <c r="S359" s="19">
        <v>0</v>
      </c>
      <c r="T359" s="20">
        <v>0</v>
      </c>
      <c r="U359" s="13">
        <f t="shared" si="10"/>
        <v>0.36499999999999999</v>
      </c>
      <c r="V359" s="31"/>
    </row>
    <row r="360" spans="1:22" ht="31.5">
      <c r="A360" s="1034"/>
      <c r="B360" s="927"/>
      <c r="C360" s="929"/>
      <c r="D360" s="942"/>
      <c r="E360" s="934"/>
      <c r="F360" s="42" t="s">
        <v>59</v>
      </c>
      <c r="G360" s="21" t="s">
        <v>60</v>
      </c>
      <c r="H360" s="50">
        <v>1</v>
      </c>
      <c r="I360" s="38">
        <v>0</v>
      </c>
      <c r="J360" s="51">
        <v>0</v>
      </c>
      <c r="K360" s="39">
        <v>0</v>
      </c>
      <c r="L360" s="39">
        <v>1</v>
      </c>
      <c r="M360" s="39">
        <v>0</v>
      </c>
      <c r="N360" s="39">
        <v>0</v>
      </c>
      <c r="O360" s="39">
        <v>0</v>
      </c>
      <c r="P360" s="39">
        <v>0</v>
      </c>
      <c r="Q360" s="19">
        <v>0</v>
      </c>
      <c r="R360" s="19">
        <v>0</v>
      </c>
      <c r="S360" s="19">
        <v>0</v>
      </c>
      <c r="T360" s="20">
        <v>0</v>
      </c>
      <c r="U360" s="13">
        <f t="shared" si="10"/>
        <v>8.3333333333333329E-2</v>
      </c>
      <c r="V360" s="31"/>
    </row>
    <row r="361" spans="1:22">
      <c r="A361" s="1034"/>
      <c r="B361" s="927"/>
      <c r="C361" s="929"/>
      <c r="D361" s="942"/>
      <c r="E361" s="934"/>
      <c r="F361" s="944" t="s">
        <v>61</v>
      </c>
      <c r="G361" s="21" t="s">
        <v>62</v>
      </c>
      <c r="H361" s="50">
        <v>1</v>
      </c>
      <c r="I361" s="38">
        <f>'DATOS UCI'!$D$67</f>
        <v>0.89999999999999991</v>
      </c>
      <c r="J361" s="18" t="e">
        <f>'DATOS UCI'!$F$67</f>
        <v>#DIV/0!</v>
      </c>
      <c r="K361" s="19">
        <f>'DATOS UCI'!$H$67</f>
        <v>1</v>
      </c>
      <c r="L361" s="822">
        <v>1</v>
      </c>
      <c r="M361" s="831">
        <v>0</v>
      </c>
      <c r="N361" s="820">
        <v>1</v>
      </c>
      <c r="O361" s="820">
        <v>1</v>
      </c>
      <c r="P361" s="19" t="e">
        <f>'DATOS UCI'!$R$67</f>
        <v>#DIV/0!</v>
      </c>
      <c r="Q361" s="19" t="e">
        <f>'DATOS UCI'!$T$67</f>
        <v>#DIV/0!</v>
      </c>
      <c r="R361" s="19" t="e">
        <f>'DATOS UCI'!$V$67</f>
        <v>#DIV/0!</v>
      </c>
      <c r="S361" s="19" t="e">
        <f>'DATOS UCI'!$X$67</f>
        <v>#DIV/0!</v>
      </c>
      <c r="T361" s="20" t="e">
        <f>'DATOS UCI'!$Z$67</f>
        <v>#DIV/0!</v>
      </c>
      <c r="U361" s="13" t="e">
        <f>SUM(I361:T361)/12</f>
        <v>#DIV/0!</v>
      </c>
    </row>
    <row r="362" spans="1:22">
      <c r="A362" s="1034"/>
      <c r="B362" s="927"/>
      <c r="C362" s="929"/>
      <c r="D362" s="942"/>
      <c r="E362" s="934"/>
      <c r="F362" s="945"/>
      <c r="G362" s="21" t="s">
        <v>63</v>
      </c>
      <c r="H362" s="50">
        <v>1</v>
      </c>
      <c r="I362" s="38">
        <v>0</v>
      </c>
      <c r="J362" s="18">
        <v>0</v>
      </c>
      <c r="K362" s="19">
        <v>0</v>
      </c>
      <c r="L362" s="822">
        <v>1</v>
      </c>
      <c r="M362" s="831">
        <v>0</v>
      </c>
      <c r="N362" s="19">
        <v>1</v>
      </c>
      <c r="O362" s="19">
        <v>1</v>
      </c>
      <c r="P362" s="19">
        <v>0</v>
      </c>
      <c r="Q362" s="19">
        <v>0</v>
      </c>
      <c r="R362" s="19">
        <v>0</v>
      </c>
      <c r="S362" s="19">
        <v>0</v>
      </c>
      <c r="T362" s="20">
        <v>0</v>
      </c>
      <c r="U362" s="13">
        <f>SUM(I362:T362)/12</f>
        <v>0.25</v>
      </c>
    </row>
    <row r="363" spans="1:22" ht="32.25" thickBot="1">
      <c r="A363" s="1034"/>
      <c r="B363" s="927"/>
      <c r="C363" s="930"/>
      <c r="D363" s="943"/>
      <c r="E363" s="935"/>
      <c r="F363" s="946"/>
      <c r="G363" s="53" t="s">
        <v>64</v>
      </c>
      <c r="H363" s="54">
        <v>1</v>
      </c>
      <c r="I363" s="55">
        <v>0</v>
      </c>
      <c r="J363" s="26">
        <v>0</v>
      </c>
      <c r="K363" s="27">
        <v>0</v>
      </c>
      <c r="L363" s="27">
        <v>1</v>
      </c>
      <c r="M363" s="27">
        <v>0</v>
      </c>
      <c r="N363" s="27">
        <v>1</v>
      </c>
      <c r="O363" s="27">
        <v>1</v>
      </c>
      <c r="P363" s="27">
        <v>0</v>
      </c>
      <c r="Q363" s="27">
        <v>0</v>
      </c>
      <c r="R363" s="27">
        <v>0</v>
      </c>
      <c r="S363" s="27">
        <v>0</v>
      </c>
      <c r="T363" s="28">
        <v>0</v>
      </c>
      <c r="U363" s="13"/>
    </row>
    <row r="364" spans="1:22" ht="63">
      <c r="A364" s="1034"/>
      <c r="B364" s="927"/>
      <c r="C364" s="928" t="s">
        <v>65</v>
      </c>
      <c r="D364" s="933" t="s">
        <v>40</v>
      </c>
      <c r="E364" s="933" t="s">
        <v>66</v>
      </c>
      <c r="F364" s="56" t="s">
        <v>67</v>
      </c>
      <c r="G364" s="43" t="s">
        <v>68</v>
      </c>
      <c r="H364" s="44">
        <v>1</v>
      </c>
      <c r="I364" s="33">
        <f>'DATOS UCI'!$D$71</f>
        <v>0.8</v>
      </c>
      <c r="J364" s="18">
        <f>'DATOS UCI'!$F$71</f>
        <v>0.26315789473684209</v>
      </c>
      <c r="K364" s="34">
        <f>'DATOS UCI'!$H$71</f>
        <v>1</v>
      </c>
      <c r="L364" s="819">
        <v>1</v>
      </c>
      <c r="M364" s="34">
        <v>0</v>
      </c>
      <c r="N364" s="34">
        <v>1</v>
      </c>
      <c r="O364" s="34">
        <v>1</v>
      </c>
      <c r="P364" s="34" t="e">
        <f>'DATOS UCI'!$R$71</f>
        <v>#DIV/0!</v>
      </c>
      <c r="Q364" s="34" t="e">
        <f>'DATOS UCI'!$T$71</f>
        <v>#DIV/0!</v>
      </c>
      <c r="R364" s="34" t="e">
        <f>'DATOS UCI'!$V$71</f>
        <v>#DIV/0!</v>
      </c>
      <c r="S364" s="34" t="e">
        <f>'DATOS UCI'!$X$71</f>
        <v>#DIV/0!</v>
      </c>
      <c r="T364" s="52" t="e">
        <f>'DATOS UCI'!$Z$71</f>
        <v>#DIV/0!</v>
      </c>
      <c r="U364" s="13" t="e">
        <f>SUM(I364:T364)/12</f>
        <v>#DIV/0!</v>
      </c>
    </row>
    <row r="365" spans="1:22">
      <c r="A365" s="1034"/>
      <c r="B365" s="927"/>
      <c r="C365" s="929"/>
      <c r="D365" s="934"/>
      <c r="E365" s="934"/>
      <c r="F365" s="14" t="s">
        <v>69</v>
      </c>
      <c r="G365" s="21" t="s">
        <v>70</v>
      </c>
      <c r="H365" s="50">
        <v>1</v>
      </c>
      <c r="I365" s="33">
        <v>0</v>
      </c>
      <c r="J365" s="18">
        <v>0</v>
      </c>
      <c r="K365" s="34">
        <v>0</v>
      </c>
      <c r="L365" s="34">
        <v>1</v>
      </c>
      <c r="M365" s="34">
        <v>0</v>
      </c>
      <c r="N365" s="34">
        <v>0</v>
      </c>
      <c r="O365" s="34">
        <v>0</v>
      </c>
      <c r="P365" s="34">
        <v>0</v>
      </c>
      <c r="Q365" s="34">
        <v>0</v>
      </c>
      <c r="R365" s="34">
        <v>0</v>
      </c>
      <c r="S365" s="34">
        <v>0</v>
      </c>
      <c r="T365" s="52">
        <v>0</v>
      </c>
      <c r="U365" s="13">
        <f>SUM(I365:T365)/12</f>
        <v>8.3333333333333329E-2</v>
      </c>
    </row>
    <row r="366" spans="1:22" ht="47.25">
      <c r="A366" s="1034"/>
      <c r="B366" s="927"/>
      <c r="C366" s="929"/>
      <c r="D366" s="934"/>
      <c r="E366" s="934"/>
      <c r="F366" s="14" t="s">
        <v>71</v>
      </c>
      <c r="G366" s="21" t="s">
        <v>72</v>
      </c>
      <c r="H366" s="50">
        <v>1</v>
      </c>
      <c r="I366" s="38">
        <v>1</v>
      </c>
      <c r="J366" s="18">
        <v>0</v>
      </c>
      <c r="K366" s="19">
        <v>0</v>
      </c>
      <c r="L366" s="823">
        <v>1</v>
      </c>
      <c r="M366" s="831">
        <v>0</v>
      </c>
      <c r="N366" s="19">
        <v>1</v>
      </c>
      <c r="O366" s="19">
        <v>1</v>
      </c>
      <c r="P366" s="19">
        <v>0</v>
      </c>
      <c r="Q366" s="19">
        <v>0</v>
      </c>
      <c r="R366" s="19">
        <v>0</v>
      </c>
      <c r="S366" s="19">
        <v>0</v>
      </c>
      <c r="T366" s="20">
        <v>0</v>
      </c>
      <c r="U366" s="13">
        <f>SUM(I366:T366)/12</f>
        <v>0.33333333333333331</v>
      </c>
    </row>
    <row r="367" spans="1:22" ht="79.5" thickBot="1">
      <c r="A367" s="1034"/>
      <c r="B367" s="927"/>
      <c r="C367" s="929"/>
      <c r="D367" s="935"/>
      <c r="E367" s="935"/>
      <c r="F367" s="22" t="s">
        <v>73</v>
      </c>
      <c r="G367" s="23" t="s">
        <v>74</v>
      </c>
      <c r="H367" s="24">
        <v>1</v>
      </c>
      <c r="I367" s="25">
        <f>'DATOS UCI'!$D$75</f>
        <v>1</v>
      </c>
      <c r="J367" s="26">
        <f>'DATOS UCI'!$F$75</f>
        <v>1</v>
      </c>
      <c r="K367" s="27">
        <f>'DATOS UCI'!$H$75</f>
        <v>1</v>
      </c>
      <c r="L367" s="27">
        <v>1</v>
      </c>
      <c r="M367" s="27">
        <v>0</v>
      </c>
      <c r="N367" s="27">
        <v>1</v>
      </c>
      <c r="O367" s="27">
        <v>1</v>
      </c>
      <c r="P367" s="27">
        <f>'DATOS UCI'!$R$75</f>
        <v>0</v>
      </c>
      <c r="Q367" s="27">
        <f>'DATOS UCI'!$T$75</f>
        <v>0</v>
      </c>
      <c r="R367" s="27">
        <f>'DATOS UCI'!$V$75</f>
        <v>0</v>
      </c>
      <c r="S367" s="27">
        <f>'DATOS UCI'!$X$75</f>
        <v>0</v>
      </c>
      <c r="T367" s="28">
        <f>'DATOS UCI'!$Z$75</f>
        <v>0</v>
      </c>
      <c r="U367" s="13">
        <f>SUM(I367:T367)/12</f>
        <v>0.5</v>
      </c>
    </row>
    <row r="368" spans="1:22">
      <c r="A368" s="1034"/>
      <c r="B368" s="927"/>
      <c r="C368" s="929"/>
      <c r="D368" s="947" t="s">
        <v>25</v>
      </c>
      <c r="E368" s="903" t="s">
        <v>75</v>
      </c>
      <c r="F368" s="57" t="s">
        <v>76</v>
      </c>
      <c r="G368" s="58" t="s">
        <v>77</v>
      </c>
      <c r="H368" s="59">
        <v>1</v>
      </c>
      <c r="I368" s="17">
        <v>0</v>
      </c>
      <c r="J368" s="60">
        <v>0</v>
      </c>
      <c r="K368" s="39">
        <v>0</v>
      </c>
      <c r="L368" s="39">
        <v>1</v>
      </c>
      <c r="M368" s="39">
        <v>1</v>
      </c>
      <c r="N368" s="39">
        <v>1</v>
      </c>
      <c r="O368" s="39">
        <v>1</v>
      </c>
      <c r="P368" s="39">
        <v>0</v>
      </c>
      <c r="Q368" s="39">
        <v>0</v>
      </c>
      <c r="R368" s="39">
        <v>0</v>
      </c>
      <c r="S368" s="39">
        <v>0</v>
      </c>
      <c r="T368" s="40">
        <v>0</v>
      </c>
      <c r="U368" s="13">
        <v>0</v>
      </c>
    </row>
    <row r="369" spans="1:21" ht="31.5">
      <c r="A369" s="1034"/>
      <c r="B369" s="927"/>
      <c r="C369" s="929"/>
      <c r="D369" s="947"/>
      <c r="E369" s="904"/>
      <c r="F369" s="61" t="s">
        <v>78</v>
      </c>
      <c r="G369" s="62" t="s">
        <v>62</v>
      </c>
      <c r="H369" s="63">
        <v>1</v>
      </c>
      <c r="I369" s="38">
        <f>'DATOS UCI'!$D$76</f>
        <v>0.9</v>
      </c>
      <c r="J369" s="41">
        <f>'DATOS UCI'!$F$76</f>
        <v>0.9</v>
      </c>
      <c r="K369" s="19">
        <f>'DATOS UCI'!$H$76</f>
        <v>1</v>
      </c>
      <c r="L369" s="820">
        <v>0.9</v>
      </c>
      <c r="M369" s="39">
        <v>0.9</v>
      </c>
      <c r="N369" s="39">
        <v>0.9</v>
      </c>
      <c r="O369" s="39">
        <v>0.9</v>
      </c>
      <c r="P369" s="39" t="e">
        <f>'DATOS UCI'!$R$76</f>
        <v>#DIV/0!</v>
      </c>
      <c r="Q369" s="39" t="e">
        <f>'DATOS UCI'!$T$76</f>
        <v>#DIV/0!</v>
      </c>
      <c r="R369" s="39" t="e">
        <f>'DATOS UCI'!$V$76</f>
        <v>#DIV/0!</v>
      </c>
      <c r="S369" s="39" t="e">
        <f>'DATOS UCI'!$X$76</f>
        <v>#DIV/0!</v>
      </c>
      <c r="T369" s="40" t="e">
        <f>'DATOS UCI'!$Z$76</f>
        <v>#DIV/0!</v>
      </c>
      <c r="U369" s="13" t="e">
        <f t="shared" ref="U369:U378" si="12">SUM(I369:T369)/12</f>
        <v>#DIV/0!</v>
      </c>
    </row>
    <row r="370" spans="1:21">
      <c r="A370" s="1034"/>
      <c r="B370" s="927"/>
      <c r="C370" s="929"/>
      <c r="D370" s="947"/>
      <c r="E370" s="904"/>
      <c r="F370" s="906" t="s">
        <v>79</v>
      </c>
      <c r="G370" s="64" t="s">
        <v>63</v>
      </c>
      <c r="H370" s="65">
        <v>1</v>
      </c>
      <c r="I370" s="38">
        <v>1</v>
      </c>
      <c r="J370" s="41">
        <v>0</v>
      </c>
      <c r="K370" s="39">
        <v>0</v>
      </c>
      <c r="L370" s="39">
        <v>1</v>
      </c>
      <c r="M370" s="831">
        <v>1</v>
      </c>
      <c r="N370" s="39">
        <v>1</v>
      </c>
      <c r="O370" s="39">
        <v>1</v>
      </c>
      <c r="P370" s="39">
        <v>0</v>
      </c>
      <c r="Q370" s="39">
        <v>0</v>
      </c>
      <c r="R370" s="39">
        <v>0</v>
      </c>
      <c r="S370" s="39">
        <v>0</v>
      </c>
      <c r="T370" s="40">
        <v>0</v>
      </c>
      <c r="U370" s="13">
        <f t="shared" si="12"/>
        <v>0.41666666666666669</v>
      </c>
    </row>
    <row r="371" spans="1:21" ht="31.5">
      <c r="A371" s="1034"/>
      <c r="B371" s="927"/>
      <c r="C371" s="929"/>
      <c r="D371" s="947"/>
      <c r="E371" s="904"/>
      <c r="F371" s="907"/>
      <c r="G371" s="66" t="s">
        <v>81</v>
      </c>
      <c r="H371" s="65">
        <v>1</v>
      </c>
      <c r="I371" s="17">
        <v>0</v>
      </c>
      <c r="J371" s="67">
        <v>0</v>
      </c>
      <c r="K371" s="19">
        <v>0</v>
      </c>
      <c r="L371" s="822">
        <v>0</v>
      </c>
      <c r="M371" s="831">
        <v>0</v>
      </c>
      <c r="N371" s="19">
        <v>1</v>
      </c>
      <c r="O371" s="19">
        <v>0</v>
      </c>
      <c r="P371" s="19">
        <v>0</v>
      </c>
      <c r="Q371" s="19">
        <v>0</v>
      </c>
      <c r="R371" s="19">
        <v>0</v>
      </c>
      <c r="S371" s="19">
        <v>0</v>
      </c>
      <c r="T371" s="20">
        <v>0</v>
      </c>
      <c r="U371" s="13">
        <f t="shared" si="12"/>
        <v>8.3333333333333329E-2</v>
      </c>
    </row>
    <row r="372" spans="1:21">
      <c r="A372" s="1034"/>
      <c r="B372" s="927"/>
      <c r="C372" s="929"/>
      <c r="D372" s="947"/>
      <c r="E372" s="904"/>
      <c r="F372" s="908"/>
      <c r="G372" s="66" t="s">
        <v>82</v>
      </c>
      <c r="H372" s="65">
        <v>1</v>
      </c>
      <c r="I372" s="17">
        <f>'INDICADORES DE  RIESGO'!$D$87</f>
        <v>1</v>
      </c>
      <c r="J372" s="18">
        <f>'INDICADORES DE  RIESGO'!$F$87</f>
        <v>0</v>
      </c>
      <c r="K372" s="19">
        <f>'INDICADORES DE  RIESGO'!$H$87</f>
        <v>1</v>
      </c>
      <c r="L372" s="822">
        <v>0.96</v>
      </c>
      <c r="M372" s="831">
        <v>0.88</v>
      </c>
      <c r="N372" s="19">
        <v>0.75</v>
      </c>
      <c r="O372" s="19">
        <v>0.79</v>
      </c>
      <c r="P372" s="19">
        <f>'INDICADORES DE  RIESGO'!$R$87</f>
        <v>0</v>
      </c>
      <c r="Q372" s="19">
        <f>'INDICADORES DE  RIESGO'!$T$87</f>
        <v>0</v>
      </c>
      <c r="R372" s="19">
        <f>'INDICADORES DE  RIESGO'!$V$87</f>
        <v>0</v>
      </c>
      <c r="S372" s="19">
        <f>'INDICADORES DE  RIESGO'!$X$87</f>
        <v>0</v>
      </c>
      <c r="T372" s="20">
        <f>'INDICADORES DE  RIESGO'!$Z$87</f>
        <v>0</v>
      </c>
      <c r="U372" s="13">
        <f t="shared" si="12"/>
        <v>0.44833333333333331</v>
      </c>
    </row>
    <row r="373" spans="1:21">
      <c r="A373" s="1034"/>
      <c r="B373" s="927"/>
      <c r="C373" s="929"/>
      <c r="D373" s="947"/>
      <c r="E373" s="904"/>
      <c r="F373" s="61" t="s">
        <v>33</v>
      </c>
      <c r="G373" s="66" t="s">
        <v>83</v>
      </c>
      <c r="H373" s="65">
        <v>1</v>
      </c>
      <c r="I373" s="17">
        <v>1</v>
      </c>
      <c r="J373" s="18">
        <f>'DATOS UCI'!$D$82</f>
        <v>0</v>
      </c>
      <c r="K373" s="19">
        <f>'DATOS UCI'!$F$82</f>
        <v>1</v>
      </c>
      <c r="L373" s="822">
        <v>1</v>
      </c>
      <c r="M373" s="831">
        <v>1</v>
      </c>
      <c r="N373" s="19">
        <v>1</v>
      </c>
      <c r="O373" s="19">
        <v>1</v>
      </c>
      <c r="P373" s="19">
        <f>'DATOS UCI'!$P$82</f>
        <v>0</v>
      </c>
      <c r="Q373" s="19">
        <f>'DATOS UCI'!$R$82</f>
        <v>0</v>
      </c>
      <c r="R373" s="19">
        <f>'DATOS UCI'!$T$82</f>
        <v>0</v>
      </c>
      <c r="S373" s="19">
        <f>'DATOS UCI'!$V$82</f>
        <v>0</v>
      </c>
      <c r="T373" s="20">
        <f>'DATOS UCI'!$X$82</f>
        <v>0</v>
      </c>
      <c r="U373" s="13">
        <f>'DATOS UCI'!$Z$82</f>
        <v>0</v>
      </c>
    </row>
    <row r="374" spans="1:21">
      <c r="A374" s="1034"/>
      <c r="B374" s="927"/>
      <c r="C374" s="929"/>
      <c r="D374" s="947"/>
      <c r="E374" s="904"/>
      <c r="F374" s="61" t="s">
        <v>35</v>
      </c>
      <c r="G374" s="66" t="s">
        <v>36</v>
      </c>
      <c r="H374" s="65">
        <v>1</v>
      </c>
      <c r="I374" s="17" t="e">
        <f>'DATOS UCI'!$D$83</f>
        <v>#DIV/0!</v>
      </c>
      <c r="J374" s="18">
        <f>'DATOS UCI'!$F$83</f>
        <v>1</v>
      </c>
      <c r="K374" s="19">
        <f>'DATOS UCI'!$H$83</f>
        <v>1</v>
      </c>
      <c r="L374" s="822">
        <f>'DATOS HOSP '!$J$82</f>
        <v>1</v>
      </c>
      <c r="M374" s="831">
        <v>0.88</v>
      </c>
      <c r="N374" s="19">
        <v>1</v>
      </c>
      <c r="O374" s="19">
        <v>1</v>
      </c>
      <c r="P374" s="19" t="e">
        <f>'DATOS UCI'!$R$83</f>
        <v>#DIV/0!</v>
      </c>
      <c r="Q374" s="19" t="e">
        <f>'DATOS UCI'!$T$83</f>
        <v>#DIV/0!</v>
      </c>
      <c r="R374" s="19" t="e">
        <f>'DATOS UCI'!$V$83</f>
        <v>#DIV/0!</v>
      </c>
      <c r="S374" s="19" t="e">
        <f>'DATOS UCI'!$X$83</f>
        <v>#DIV/0!</v>
      </c>
      <c r="T374" s="20" t="e">
        <f>'DATOS UCI'!$Z$83</f>
        <v>#DIV/0!</v>
      </c>
      <c r="U374" s="13" t="e">
        <f t="shared" si="12"/>
        <v>#DIV/0!</v>
      </c>
    </row>
    <row r="375" spans="1:21" ht="16.5" thickBot="1">
      <c r="A375" s="1034"/>
      <c r="B375" s="927"/>
      <c r="C375" s="929"/>
      <c r="D375" s="948"/>
      <c r="E375" s="905"/>
      <c r="F375" s="68" t="s">
        <v>37</v>
      </c>
      <c r="G375" s="69" t="s">
        <v>38</v>
      </c>
      <c r="H375" s="70">
        <v>1</v>
      </c>
      <c r="I375" s="25">
        <v>1</v>
      </c>
      <c r="J375" s="26">
        <v>0</v>
      </c>
      <c r="K375" s="27">
        <v>0</v>
      </c>
      <c r="L375" s="27">
        <v>1</v>
      </c>
      <c r="M375" s="27">
        <v>1</v>
      </c>
      <c r="N375" s="27">
        <v>1</v>
      </c>
      <c r="O375" s="27">
        <v>1</v>
      </c>
      <c r="P375" s="27">
        <v>0</v>
      </c>
      <c r="Q375" s="27">
        <v>0</v>
      </c>
      <c r="R375" s="27">
        <v>0</v>
      </c>
      <c r="S375" s="27">
        <v>0</v>
      </c>
      <c r="T375" s="28">
        <v>0</v>
      </c>
      <c r="U375" s="13">
        <f t="shared" si="12"/>
        <v>0.41666666666666669</v>
      </c>
    </row>
    <row r="376" spans="1:21">
      <c r="A376" s="1034"/>
      <c r="B376" s="927"/>
      <c r="C376" s="929"/>
      <c r="D376" s="949" t="s">
        <v>84</v>
      </c>
      <c r="E376" s="949" t="s">
        <v>85</v>
      </c>
      <c r="F376" s="71" t="s">
        <v>86</v>
      </c>
      <c r="G376" s="72" t="s">
        <v>77</v>
      </c>
      <c r="H376" s="73">
        <v>1</v>
      </c>
      <c r="I376" s="9">
        <f>'DATOS UCI'!$D$85</f>
        <v>1</v>
      </c>
      <c r="J376" s="41">
        <v>0</v>
      </c>
      <c r="K376" s="41">
        <v>0</v>
      </c>
      <c r="L376" s="816">
        <v>1</v>
      </c>
      <c r="M376" s="832">
        <v>1</v>
      </c>
      <c r="N376" s="41">
        <v>1</v>
      </c>
      <c r="O376" s="832">
        <v>1</v>
      </c>
      <c r="P376" s="41">
        <v>0</v>
      </c>
      <c r="Q376" s="41">
        <v>0</v>
      </c>
      <c r="R376" s="41">
        <v>0</v>
      </c>
      <c r="S376" s="41">
        <v>0</v>
      </c>
      <c r="T376" s="41">
        <v>0</v>
      </c>
      <c r="U376" s="13">
        <f t="shared" si="12"/>
        <v>0.41666666666666669</v>
      </c>
    </row>
    <row r="377" spans="1:21" ht="31.5">
      <c r="A377" s="1034"/>
      <c r="B377" s="927"/>
      <c r="C377" s="929"/>
      <c r="D377" s="950"/>
      <c r="E377" s="950"/>
      <c r="F377" s="74" t="s">
        <v>87</v>
      </c>
      <c r="G377" s="75" t="s">
        <v>62</v>
      </c>
      <c r="H377" s="76">
        <v>1</v>
      </c>
      <c r="I377" s="38" t="e">
        <f>'DATOS UCI'!$D$86</f>
        <v>#DIV/0!</v>
      </c>
      <c r="J377" s="41" t="e">
        <f>'DATOS UCI'!$F$86</f>
        <v>#DIV/0!</v>
      </c>
      <c r="K377" s="39">
        <f>'DATOS UCI'!$H$86</f>
        <v>1</v>
      </c>
      <c r="L377" s="824">
        <v>0.9</v>
      </c>
      <c r="M377" s="39">
        <v>0.9</v>
      </c>
      <c r="N377" s="820">
        <v>1</v>
      </c>
      <c r="O377" s="824">
        <v>1</v>
      </c>
      <c r="P377" s="39" t="e">
        <f>'DATOS UCI'!$R$86</f>
        <v>#DIV/0!</v>
      </c>
      <c r="Q377" s="39" t="e">
        <f>'DATOS UCI'!$T$86</f>
        <v>#DIV/0!</v>
      </c>
      <c r="R377" s="39" t="e">
        <f>'DATOS UCI'!$V$86</f>
        <v>#DIV/0!</v>
      </c>
      <c r="S377" s="39" t="e">
        <f>'DATOS UCI'!$X$86</f>
        <v>#DIV/0!</v>
      </c>
      <c r="T377" s="40" t="e">
        <f>'DATOS UCI'!$Z$86</f>
        <v>#DIV/0!</v>
      </c>
      <c r="U377" s="13" t="e">
        <f t="shared" si="12"/>
        <v>#DIV/0!</v>
      </c>
    </row>
    <row r="378" spans="1:21">
      <c r="A378" s="1034"/>
      <c r="B378" s="927"/>
      <c r="C378" s="929"/>
      <c r="D378" s="950"/>
      <c r="E378" s="950"/>
      <c r="F378" s="952" t="s">
        <v>79</v>
      </c>
      <c r="G378" s="75" t="s">
        <v>88</v>
      </c>
      <c r="H378" s="76">
        <v>1</v>
      </c>
      <c r="I378" s="17">
        <f>'DATOS UCI'!$D$85</f>
        <v>1</v>
      </c>
      <c r="J378" s="67">
        <f>'DATOS UCI'!$F$85</f>
        <v>1</v>
      </c>
      <c r="K378" s="19">
        <f>'DATOS UCI'!$H$85</f>
        <v>1</v>
      </c>
      <c r="L378" s="822">
        <v>1</v>
      </c>
      <c r="M378" s="831">
        <v>1</v>
      </c>
      <c r="N378" s="19">
        <v>1</v>
      </c>
      <c r="O378" s="820">
        <v>1</v>
      </c>
      <c r="P378" s="19">
        <f>'DATOS UCI'!$R$85</f>
        <v>0</v>
      </c>
      <c r="Q378" s="19">
        <f>'DATOS UCI'!$T$85</f>
        <v>0</v>
      </c>
      <c r="R378" s="19">
        <f>'DATOS UCI'!$V$85</f>
        <v>0</v>
      </c>
      <c r="S378" s="19">
        <f>'DATOS UCI'!$X$85</f>
        <v>0</v>
      </c>
      <c r="T378" s="20">
        <f>'DATOS UCI'!$Z$85</f>
        <v>0</v>
      </c>
      <c r="U378" s="13">
        <f t="shared" si="12"/>
        <v>0.58333333333333337</v>
      </c>
    </row>
    <row r="379" spans="1:21">
      <c r="A379" s="1034"/>
      <c r="B379" s="927"/>
      <c r="C379" s="929"/>
      <c r="D379" s="950"/>
      <c r="E379" s="950"/>
      <c r="F379" s="953"/>
      <c r="G379" s="75" t="s">
        <v>89</v>
      </c>
      <c r="H379" s="833">
        <v>1</v>
      </c>
      <c r="I379" s="17">
        <v>0</v>
      </c>
      <c r="J379" s="18">
        <v>0</v>
      </c>
      <c r="K379" s="19">
        <v>0</v>
      </c>
      <c r="L379" s="822">
        <v>0</v>
      </c>
      <c r="M379" s="831">
        <v>0</v>
      </c>
      <c r="N379" s="19">
        <v>1</v>
      </c>
      <c r="O379" s="820">
        <v>1</v>
      </c>
      <c r="P379" s="19">
        <v>0</v>
      </c>
      <c r="Q379" s="19">
        <v>0</v>
      </c>
      <c r="R379" s="19">
        <v>0</v>
      </c>
      <c r="S379" s="19">
        <v>0</v>
      </c>
      <c r="T379" s="20">
        <v>0</v>
      </c>
      <c r="U379" s="13"/>
    </row>
    <row r="380" spans="1:21">
      <c r="A380" s="1034"/>
      <c r="B380" s="927"/>
      <c r="C380" s="929"/>
      <c r="D380" s="950"/>
      <c r="E380" s="950"/>
      <c r="F380" s="77" t="s">
        <v>33</v>
      </c>
      <c r="G380" s="75" t="s">
        <v>34</v>
      </c>
      <c r="H380" s="76">
        <v>1</v>
      </c>
      <c r="I380" s="17">
        <f>'DATOS UCI'!$D$88</f>
        <v>0</v>
      </c>
      <c r="J380" s="18">
        <f>'DATOS UCI'!$F$88</f>
        <v>0</v>
      </c>
      <c r="K380" s="19">
        <f>'DATOS UCI'!$H$88</f>
        <v>0</v>
      </c>
      <c r="L380" s="822">
        <v>0.8</v>
      </c>
      <c r="M380" s="831">
        <v>1</v>
      </c>
      <c r="N380" s="19">
        <v>1</v>
      </c>
      <c r="O380" s="19">
        <v>1</v>
      </c>
      <c r="P380" s="19">
        <f>'DATOS UCI'!$R$88</f>
        <v>0</v>
      </c>
      <c r="Q380" s="19">
        <f>'DATOS UCI'!$T$88</f>
        <v>0</v>
      </c>
      <c r="R380" s="19">
        <f>'DATOS UCI'!$V$88</f>
        <v>0</v>
      </c>
      <c r="S380" s="19">
        <f>'DATOS UCI'!$X$88</f>
        <v>0</v>
      </c>
      <c r="T380" s="20">
        <f>'DATOS UCI'!$Z$88</f>
        <v>0</v>
      </c>
      <c r="U380" s="13">
        <f>SUM(I380:T380)/12</f>
        <v>0.31666666666666665</v>
      </c>
    </row>
    <row r="381" spans="1:21">
      <c r="A381" s="1034"/>
      <c r="B381" s="927"/>
      <c r="C381" s="929"/>
      <c r="D381" s="950"/>
      <c r="E381" s="950"/>
      <c r="F381" s="77" t="s">
        <v>35</v>
      </c>
      <c r="G381" s="75" t="s">
        <v>36</v>
      </c>
      <c r="H381" s="76">
        <v>1</v>
      </c>
      <c r="I381" s="17">
        <f>'DATOS UCI'!$D$89</f>
        <v>1</v>
      </c>
      <c r="J381" s="18">
        <f>'DATOS UCI'!$F$89</f>
        <v>1</v>
      </c>
      <c r="K381" s="19">
        <f>'DATOS UCI'!$H$89</f>
        <v>1</v>
      </c>
      <c r="L381" s="822">
        <v>1</v>
      </c>
      <c r="M381" s="831">
        <v>0.8</v>
      </c>
      <c r="N381" s="19">
        <v>0.9</v>
      </c>
      <c r="O381" s="19">
        <v>0.88</v>
      </c>
      <c r="P381" s="19" t="e">
        <f>'DATOS UCI'!$R$89</f>
        <v>#DIV/0!</v>
      </c>
      <c r="Q381" s="19" t="e">
        <f>'DATOS UCI'!$T$89</f>
        <v>#DIV/0!</v>
      </c>
      <c r="R381" s="19" t="e">
        <f>'DATOS UCI'!$V$89</f>
        <v>#DIV/0!</v>
      </c>
      <c r="S381" s="19" t="e">
        <f>'DATOS UCI'!$X$89</f>
        <v>#DIV/0!</v>
      </c>
      <c r="T381" s="20" t="e">
        <f>'DATOS UCI'!$Z$89</f>
        <v>#DIV/0!</v>
      </c>
      <c r="U381" s="13" t="e">
        <f>SUM(I381:T381)/12</f>
        <v>#DIV/0!</v>
      </c>
    </row>
    <row r="382" spans="1:21" ht="16.5" thickBot="1">
      <c r="A382" s="1034"/>
      <c r="B382" s="927"/>
      <c r="C382" s="929"/>
      <c r="D382" s="950"/>
      <c r="E382" s="950"/>
      <c r="F382" s="77" t="s">
        <v>37</v>
      </c>
      <c r="G382" s="78" t="s">
        <v>38</v>
      </c>
      <c r="H382" s="79">
        <v>1</v>
      </c>
      <c r="I382" s="25">
        <v>1</v>
      </c>
      <c r="J382" s="26">
        <v>0</v>
      </c>
      <c r="K382" s="27">
        <v>0</v>
      </c>
      <c r="L382" s="27">
        <v>1</v>
      </c>
      <c r="M382" s="27">
        <v>1</v>
      </c>
      <c r="N382" s="27">
        <v>1</v>
      </c>
      <c r="O382" s="27">
        <v>1</v>
      </c>
      <c r="P382" s="27">
        <v>0</v>
      </c>
      <c r="Q382" s="27">
        <v>0</v>
      </c>
      <c r="R382" s="27">
        <v>0</v>
      </c>
      <c r="S382" s="27">
        <v>0</v>
      </c>
      <c r="T382" s="28">
        <v>0</v>
      </c>
      <c r="U382" s="13">
        <f>SUM(I382:T382)/12</f>
        <v>0.41666666666666669</v>
      </c>
    </row>
    <row r="383" spans="1:21" ht="31.5">
      <c r="A383" s="1034"/>
      <c r="B383" s="927"/>
      <c r="C383" s="929"/>
      <c r="D383" s="950"/>
      <c r="E383" s="950"/>
      <c r="F383" s="954" t="s">
        <v>90</v>
      </c>
      <c r="G383" s="72" t="s">
        <v>91</v>
      </c>
      <c r="H383" s="73">
        <v>1</v>
      </c>
      <c r="I383" s="80" t="e">
        <f>'DATOS UCI'!$D$86</f>
        <v>#DIV/0!</v>
      </c>
      <c r="J383" s="41" t="e">
        <f>'DATOS UCI'!$F$86</f>
        <v>#DIV/0!</v>
      </c>
      <c r="K383" s="29">
        <f>'DATOS UCI'!$H$86</f>
        <v>1</v>
      </c>
      <c r="L383" s="29">
        <v>0</v>
      </c>
      <c r="M383" s="11">
        <v>1</v>
      </c>
      <c r="N383" s="81">
        <v>1</v>
      </c>
      <c r="O383" s="29">
        <v>1</v>
      </c>
      <c r="P383" s="29" t="e">
        <f>'DATOS UCI'!$R$86</f>
        <v>#DIV/0!</v>
      </c>
      <c r="Q383" s="29" t="e">
        <f>'DATOS UCI'!$T$86</f>
        <v>#DIV/0!</v>
      </c>
      <c r="R383" s="29" t="e">
        <f>'DATOS UCI'!$V$86</f>
        <v>#DIV/0!</v>
      </c>
      <c r="S383" s="29" t="e">
        <f>'DATOS UCI'!$X$86</f>
        <v>#DIV/0!</v>
      </c>
      <c r="T383" s="30" t="e">
        <f>'DATOS UCI'!$Z$86</f>
        <v>#DIV/0!</v>
      </c>
      <c r="U383" s="13" t="e">
        <f>SUM(I383:T383)/12</f>
        <v>#DIV/0!</v>
      </c>
    </row>
    <row r="384" spans="1:21" ht="31.5">
      <c r="A384" s="1034"/>
      <c r="B384" s="927"/>
      <c r="C384" s="929"/>
      <c r="D384" s="950"/>
      <c r="E384" s="950"/>
      <c r="F384" s="955"/>
      <c r="G384" s="82" t="s">
        <v>92</v>
      </c>
      <c r="H384" s="76">
        <v>1</v>
      </c>
      <c r="I384" s="17" t="e">
        <f>'DATOS UCI'!$D$91</f>
        <v>#DIV/0!</v>
      </c>
      <c r="J384" s="67" t="e">
        <f>'DATOS UCI'!$F$91</f>
        <v>#DIV/0!</v>
      </c>
      <c r="K384" s="19" t="e">
        <f>'DATOS UCI'!$H$91</f>
        <v>#DIV/0!</v>
      </c>
      <c r="L384" s="822">
        <v>1</v>
      </c>
      <c r="M384" s="831">
        <v>1</v>
      </c>
      <c r="N384" s="19">
        <v>1</v>
      </c>
      <c r="O384" s="19">
        <v>1</v>
      </c>
      <c r="P384" s="19" t="e">
        <f>'DATOS UCI'!$R$91</f>
        <v>#DIV/0!</v>
      </c>
      <c r="Q384" s="19" t="e">
        <f>'DATOS UCI'!$T$91</f>
        <v>#DIV/0!</v>
      </c>
      <c r="R384" s="19" t="e">
        <f>'DATOS UCI'!$V$91</f>
        <v>#DIV/0!</v>
      </c>
      <c r="S384" s="19" t="e">
        <f>'DATOS UCI'!$X$91</f>
        <v>#DIV/0!</v>
      </c>
      <c r="T384" s="20" t="e">
        <f>'DATOS UCI'!$Z$91</f>
        <v>#DIV/0!</v>
      </c>
      <c r="U384" s="13" t="e">
        <f>SUM(I384:T384)/12</f>
        <v>#DIV/0!</v>
      </c>
    </row>
    <row r="385" spans="1:21">
      <c r="A385" s="1034"/>
      <c r="B385" s="927"/>
      <c r="C385" s="929"/>
      <c r="D385" s="950"/>
      <c r="E385" s="950"/>
      <c r="F385" s="955"/>
      <c r="G385" s="82" t="s">
        <v>82</v>
      </c>
      <c r="H385" s="76">
        <v>1</v>
      </c>
      <c r="I385" s="17">
        <f>'INDICADORES DE  RIESGO'!$D$93</f>
        <v>1</v>
      </c>
      <c r="J385" s="67">
        <f>'INDICADORES DE  RIESGO'!$F$93</f>
        <v>1</v>
      </c>
      <c r="K385" s="19">
        <f>'INDICADORES DE  RIESGO'!$H$93</f>
        <v>1</v>
      </c>
      <c r="L385" s="822">
        <v>0.96</v>
      </c>
      <c r="M385" s="831">
        <v>0.73</v>
      </c>
      <c r="N385" s="19">
        <v>0.75</v>
      </c>
      <c r="O385" s="19">
        <v>0.79</v>
      </c>
      <c r="P385" s="19">
        <f>'INDICADORES DE  RIESGO'!$R$93</f>
        <v>0</v>
      </c>
      <c r="Q385" s="19">
        <f>'INDICADORES DE  RIESGO'!$T$93</f>
        <v>0</v>
      </c>
      <c r="R385" s="19">
        <f>'INDICADORES DE  RIESGO'!$V$93</f>
        <v>0</v>
      </c>
      <c r="S385" s="19">
        <f>'INDICADORES DE  RIESGO'!$X$93</f>
        <v>0</v>
      </c>
      <c r="T385" s="20">
        <f>'INDICADORES DE  RIESGO'!$Z$93</f>
        <v>0</v>
      </c>
      <c r="U385" s="13"/>
    </row>
    <row r="386" spans="1:21">
      <c r="A386" s="1034"/>
      <c r="B386" s="927"/>
      <c r="C386" s="929"/>
      <c r="D386" s="950"/>
      <c r="E386" s="950"/>
      <c r="F386" s="955"/>
      <c r="G386" s="82" t="s">
        <v>34</v>
      </c>
      <c r="H386" s="76">
        <v>1</v>
      </c>
      <c r="I386" s="17">
        <f>'DATOS UCI'!$D$97</f>
        <v>0</v>
      </c>
      <c r="J386" s="67">
        <f>'DATOS UCI'!$F$97</f>
        <v>0</v>
      </c>
      <c r="K386" s="19">
        <f>'DATOS UCI'!$H$97</f>
        <v>0</v>
      </c>
      <c r="L386" s="822">
        <v>0.8</v>
      </c>
      <c r="M386" s="831">
        <v>1</v>
      </c>
      <c r="N386" s="19">
        <v>1</v>
      </c>
      <c r="O386" s="19">
        <f>'DATOS UCI'!$P$97</f>
        <v>0</v>
      </c>
      <c r="P386" s="19">
        <f>'DATOS UCI'!$R$97</f>
        <v>0</v>
      </c>
      <c r="Q386" s="19">
        <f>'DATOS UCI'!$T$97</f>
        <v>0</v>
      </c>
      <c r="R386" s="19">
        <f>'DATOS UCI'!$V$97</f>
        <v>0</v>
      </c>
      <c r="S386" s="19">
        <f>'DATOS UCI'!$X$97</f>
        <v>0</v>
      </c>
      <c r="T386" s="20">
        <f>'DATOS UCI'!$Z$97</f>
        <v>0</v>
      </c>
      <c r="U386" s="13">
        <f>SUM(I386:T386)/12</f>
        <v>0.23333333333333331</v>
      </c>
    </row>
    <row r="387" spans="1:21">
      <c r="A387" s="1034"/>
      <c r="B387" s="927"/>
      <c r="C387" s="929"/>
      <c r="D387" s="950"/>
      <c r="E387" s="950"/>
      <c r="F387" s="955"/>
      <c r="G387" s="82" t="s">
        <v>36</v>
      </c>
      <c r="H387" s="76">
        <v>1</v>
      </c>
      <c r="I387" s="17">
        <f>'DATOS UCI'!$D$98</f>
        <v>1</v>
      </c>
      <c r="J387" s="67">
        <f>'DATOS UCI'!$F$98</f>
        <v>1</v>
      </c>
      <c r="K387" s="19" t="e">
        <f>'DATOS UCI'!$H$98</f>
        <v>#DIV/0!</v>
      </c>
      <c r="L387" s="822">
        <v>1</v>
      </c>
      <c r="M387" s="831">
        <v>0.8</v>
      </c>
      <c r="N387" s="19">
        <v>0.9</v>
      </c>
      <c r="O387" s="19">
        <v>0.9</v>
      </c>
      <c r="P387" s="19" t="e">
        <f>'DATOS UCI'!$R$98</f>
        <v>#DIV/0!</v>
      </c>
      <c r="Q387" s="19" t="e">
        <f>'DATOS UCI'!$T$98</f>
        <v>#DIV/0!</v>
      </c>
      <c r="R387" s="19" t="e">
        <f>'DATOS UCI'!$V$98</f>
        <v>#DIV/0!</v>
      </c>
      <c r="S387" s="19" t="e">
        <f>'DATOS UCI'!$X$98</f>
        <v>#DIV/0!</v>
      </c>
      <c r="T387" s="20" t="e">
        <f>'DATOS UCI'!$Z$98</f>
        <v>#DIV/0!</v>
      </c>
      <c r="U387" s="13" t="e">
        <f>SUM(I387:T387)/12</f>
        <v>#DIV/0!</v>
      </c>
    </row>
    <row r="388" spans="1:21" ht="16.5" thickBot="1">
      <c r="A388" s="1034"/>
      <c r="B388" s="927"/>
      <c r="C388" s="929"/>
      <c r="D388" s="951"/>
      <c r="E388" s="951"/>
      <c r="F388" s="956"/>
      <c r="G388" s="83" t="s">
        <v>38</v>
      </c>
      <c r="H388" s="79">
        <v>1</v>
      </c>
      <c r="I388" s="25">
        <v>1</v>
      </c>
      <c r="J388" s="84">
        <v>0</v>
      </c>
      <c r="K388" s="27">
        <v>0</v>
      </c>
      <c r="L388" s="27">
        <v>1</v>
      </c>
      <c r="M388" s="27">
        <v>1</v>
      </c>
      <c r="N388" s="34">
        <v>1</v>
      </c>
      <c r="O388" s="27">
        <v>1</v>
      </c>
      <c r="P388" s="27">
        <v>0</v>
      </c>
      <c r="Q388" s="27">
        <v>0</v>
      </c>
      <c r="R388" s="27">
        <v>0</v>
      </c>
      <c r="S388" s="27">
        <v>0</v>
      </c>
      <c r="T388" s="28">
        <v>0</v>
      </c>
      <c r="U388" s="13">
        <f>SUM(I388:T388)/12</f>
        <v>0.41666666666666669</v>
      </c>
    </row>
    <row r="389" spans="1:21" ht="31.5">
      <c r="A389" s="1034"/>
      <c r="B389" s="927"/>
      <c r="C389" s="929"/>
      <c r="D389" s="985" t="s">
        <v>200</v>
      </c>
      <c r="E389" s="881" t="s">
        <v>94</v>
      </c>
      <c r="F389" s="85" t="s">
        <v>95</v>
      </c>
      <c r="G389" s="86" t="s">
        <v>77</v>
      </c>
      <c r="H389" s="87">
        <v>1</v>
      </c>
      <c r="I389" s="80">
        <f>'DATOS UCI'!$D$100</f>
        <v>1</v>
      </c>
      <c r="J389" s="67" t="e">
        <f>'DATOS UCI'!$F$100</f>
        <v>#DIV/0!</v>
      </c>
      <c r="K389" s="29">
        <f>'DATOS UCI'!$H$100</f>
        <v>1</v>
      </c>
      <c r="L389" s="29">
        <v>1</v>
      </c>
      <c r="M389" s="29">
        <v>1</v>
      </c>
      <c r="N389" s="29">
        <v>1</v>
      </c>
      <c r="O389" s="29">
        <v>1</v>
      </c>
      <c r="P389" s="29" t="e">
        <f>'DATOS UCI'!$R$100</f>
        <v>#DIV/0!</v>
      </c>
      <c r="Q389" s="29" t="e">
        <f>'DATOS UCI'!$T$100</f>
        <v>#DIV/0!</v>
      </c>
      <c r="R389" s="29" t="e">
        <f>'DATOS UCI'!$V$100</f>
        <v>#DIV/0!</v>
      </c>
      <c r="S389" s="29" t="e">
        <f>'DATOS UCI'!$X$100</f>
        <v>#DIV/0!</v>
      </c>
      <c r="T389" s="30" t="e">
        <f>'DATOS UCI'!$Z$100</f>
        <v>#DIV/0!</v>
      </c>
      <c r="U389" s="13" t="e">
        <f t="shared" ref="U389:U440" si="13">SUM(I389:T389)/12</f>
        <v>#DIV/0!</v>
      </c>
    </row>
    <row r="390" spans="1:21">
      <c r="A390" s="1034"/>
      <c r="B390" s="927"/>
      <c r="C390" s="929"/>
      <c r="D390" s="986"/>
      <c r="E390" s="882"/>
      <c r="F390" s="88" t="s">
        <v>96</v>
      </c>
      <c r="G390" s="89" t="s">
        <v>62</v>
      </c>
      <c r="H390" s="90">
        <v>1</v>
      </c>
      <c r="I390" s="38">
        <v>0</v>
      </c>
      <c r="J390" s="41">
        <v>0</v>
      </c>
      <c r="K390" s="39">
        <v>0</v>
      </c>
      <c r="L390" s="39">
        <v>0</v>
      </c>
      <c r="M390" s="39">
        <v>0</v>
      </c>
      <c r="N390" s="820">
        <v>1</v>
      </c>
      <c r="O390" s="39">
        <v>1</v>
      </c>
      <c r="P390" s="39">
        <v>0</v>
      </c>
      <c r="Q390" s="39">
        <v>0</v>
      </c>
      <c r="R390" s="39">
        <v>0</v>
      </c>
      <c r="S390" s="39">
        <v>0</v>
      </c>
      <c r="T390" s="40">
        <v>0</v>
      </c>
      <c r="U390" s="13">
        <f t="shared" si="13"/>
        <v>0.16666666666666666</v>
      </c>
    </row>
    <row r="391" spans="1:21" ht="47.25">
      <c r="A391" s="1034"/>
      <c r="B391" s="927"/>
      <c r="C391" s="929"/>
      <c r="D391" s="986"/>
      <c r="E391" s="882"/>
      <c r="F391" s="884" t="s">
        <v>97</v>
      </c>
      <c r="G391" s="91" t="s">
        <v>98</v>
      </c>
      <c r="H391" s="90">
        <v>0.95</v>
      </c>
      <c r="I391" s="17">
        <f>'DATOS UCI'!$D$103</f>
        <v>0</v>
      </c>
      <c r="J391" s="18">
        <f>'DATOS UCI'!$F$103</f>
        <v>0</v>
      </c>
      <c r="K391" s="19">
        <f>'DATOS UCI'!$H$103</f>
        <v>0</v>
      </c>
      <c r="L391" s="822">
        <v>1</v>
      </c>
      <c r="M391" s="831">
        <v>1</v>
      </c>
      <c r="N391" s="19">
        <v>0.9</v>
      </c>
      <c r="O391" s="19">
        <v>0.82</v>
      </c>
      <c r="P391" s="19">
        <f>'DATOS UCI'!$R$103</f>
        <v>0</v>
      </c>
      <c r="Q391" s="19">
        <f>'DATOS UCI'!$T$103</f>
        <v>0</v>
      </c>
      <c r="R391" s="19">
        <f>'DATOS UCI'!$V$103</f>
        <v>0</v>
      </c>
      <c r="S391" s="19">
        <f>'DATOS UCI'!$X$103</f>
        <v>0</v>
      </c>
      <c r="T391" s="20">
        <f>'DATOS UCI'!$Z$103</f>
        <v>0</v>
      </c>
      <c r="U391" s="13">
        <f t="shared" si="13"/>
        <v>0.31</v>
      </c>
    </row>
    <row r="392" spans="1:21" ht="63">
      <c r="A392" s="1034"/>
      <c r="B392" s="927"/>
      <c r="C392" s="929"/>
      <c r="D392" s="986"/>
      <c r="E392" s="882"/>
      <c r="F392" s="885"/>
      <c r="G392" s="91" t="s">
        <v>99</v>
      </c>
      <c r="H392" s="90">
        <v>1</v>
      </c>
      <c r="I392" s="17">
        <f>'INDICADORES DE  RIESGO'!$D$99</f>
        <v>1</v>
      </c>
      <c r="J392" s="18">
        <f>'INDICADORES DE  RIESGO'!$F$99</f>
        <v>1</v>
      </c>
      <c r="K392" s="19">
        <f>'INDICADORES DE  RIESGO'!$H$99</f>
        <v>0.5</v>
      </c>
      <c r="L392" s="822">
        <v>0.99</v>
      </c>
      <c r="M392" s="831">
        <v>0.99</v>
      </c>
      <c r="N392" s="19">
        <v>1</v>
      </c>
      <c r="O392" s="19">
        <v>1</v>
      </c>
      <c r="P392" s="19">
        <f>'INDICADORES DE  RIESGO'!$R$99</f>
        <v>0</v>
      </c>
      <c r="Q392" s="19">
        <f>'INDICADORES DE  RIESGO'!$T$99</f>
        <v>0</v>
      </c>
      <c r="R392" s="19">
        <f>'INDICADORES DE  RIESGO'!$V$99</f>
        <v>0</v>
      </c>
      <c r="S392" s="19">
        <f>'INDICADORES DE  RIESGO'!$X$99</f>
        <v>0</v>
      </c>
      <c r="T392" s="20">
        <f>'INDICADORES DE  RIESGO'!$Z$99</f>
        <v>0</v>
      </c>
      <c r="U392" s="13">
        <f t="shared" si="13"/>
        <v>0.54</v>
      </c>
    </row>
    <row r="393" spans="1:21">
      <c r="A393" s="1034"/>
      <c r="B393" s="927"/>
      <c r="C393" s="929"/>
      <c r="D393" s="986"/>
      <c r="E393" s="882"/>
      <c r="F393" s="886"/>
      <c r="G393" s="89" t="s">
        <v>82</v>
      </c>
      <c r="H393" s="90">
        <v>0.99</v>
      </c>
      <c r="I393" s="17">
        <v>1</v>
      </c>
      <c r="J393" s="18">
        <f>'INDICADORES DE  RIESGO'!$F$99</f>
        <v>1</v>
      </c>
      <c r="K393" s="19">
        <f>'INDICADORES DE  RIESGO'!$H$99</f>
        <v>0.5</v>
      </c>
      <c r="L393" s="822">
        <v>0.96</v>
      </c>
      <c r="M393" s="831">
        <v>0.88</v>
      </c>
      <c r="N393" s="19">
        <v>0.75</v>
      </c>
      <c r="O393" s="19">
        <v>0.79</v>
      </c>
      <c r="P393" s="19">
        <f>'INDICADORES DE  RIESGO'!$R$99</f>
        <v>0</v>
      </c>
      <c r="Q393" s="19">
        <f>'INDICADORES DE  RIESGO'!$T$99</f>
        <v>0</v>
      </c>
      <c r="R393" s="19">
        <f>'INDICADORES DE  RIESGO'!$V$99</f>
        <v>0</v>
      </c>
      <c r="S393" s="19">
        <f>'INDICADORES DE  RIESGO'!$X$99</f>
        <v>0</v>
      </c>
      <c r="T393" s="20">
        <f>'INDICADORES DE  RIESGO'!$Z$99</f>
        <v>0</v>
      </c>
      <c r="U393" s="13">
        <f t="shared" si="13"/>
        <v>0.49</v>
      </c>
    </row>
    <row r="394" spans="1:21" ht="31.5">
      <c r="A394" s="1034"/>
      <c r="B394" s="927"/>
      <c r="C394" s="929"/>
      <c r="D394" s="986"/>
      <c r="E394" s="882"/>
      <c r="F394" s="92" t="s">
        <v>100</v>
      </c>
      <c r="G394" s="89" t="s">
        <v>34</v>
      </c>
      <c r="H394" s="90">
        <v>1</v>
      </c>
      <c r="I394" s="17">
        <f>'DATOS UCI'!$D$107</f>
        <v>0</v>
      </c>
      <c r="J394" s="18">
        <f>'DATOS UCI'!$F$107</f>
        <v>0</v>
      </c>
      <c r="K394" s="19">
        <f>'DATOS UCI'!$H$107</f>
        <v>0</v>
      </c>
      <c r="L394" s="822">
        <v>0.5</v>
      </c>
      <c r="M394" s="831">
        <v>1</v>
      </c>
      <c r="N394" s="19">
        <v>1</v>
      </c>
      <c r="O394" s="19">
        <v>1</v>
      </c>
      <c r="P394" s="19">
        <f>'DATOS UCI'!$R$107</f>
        <v>0</v>
      </c>
      <c r="Q394" s="19">
        <f>'DATOS UCI'!$T$107</f>
        <v>0</v>
      </c>
      <c r="R394" s="19">
        <f>'DATOS UCI'!$V$107</f>
        <v>0</v>
      </c>
      <c r="S394" s="19">
        <f>'DATOS UCI'!$X$107</f>
        <v>0</v>
      </c>
      <c r="T394" s="20">
        <f>'DATOS UCI'!$Z$107</f>
        <v>0</v>
      </c>
      <c r="U394" s="13">
        <f t="shared" si="13"/>
        <v>0.29166666666666669</v>
      </c>
    </row>
    <row r="395" spans="1:21">
      <c r="A395" s="1034"/>
      <c r="B395" s="927"/>
      <c r="C395" s="929"/>
      <c r="D395" s="986"/>
      <c r="E395" s="882"/>
      <c r="F395" s="92" t="s">
        <v>35</v>
      </c>
      <c r="G395" s="89" t="s">
        <v>36</v>
      </c>
      <c r="H395" s="90">
        <v>1</v>
      </c>
      <c r="I395" s="17">
        <f>'DATOS UCI'!$D$108</f>
        <v>1</v>
      </c>
      <c r="J395" s="18">
        <f>'DATOS UCI'!$F$108</f>
        <v>1</v>
      </c>
      <c r="K395" s="19">
        <f>'DATOS UCI'!$H$108</f>
        <v>1</v>
      </c>
      <c r="L395" s="822">
        <v>1</v>
      </c>
      <c r="M395" s="831">
        <v>0.75</v>
      </c>
      <c r="N395" s="19">
        <v>0.9</v>
      </c>
      <c r="O395" s="19">
        <v>0.9</v>
      </c>
      <c r="P395" s="19" t="e">
        <f>'DATOS UCI'!$R$108</f>
        <v>#DIV/0!</v>
      </c>
      <c r="Q395" s="19" t="e">
        <f>'DATOS UCI'!$T$108</f>
        <v>#DIV/0!</v>
      </c>
      <c r="R395" s="19" t="e">
        <f>'DATOS UCI'!$V$108</f>
        <v>#DIV/0!</v>
      </c>
      <c r="S395" s="19" t="e">
        <f>'DATOS UCI'!$X$108</f>
        <v>#DIV/0!</v>
      </c>
      <c r="T395" s="20" t="e">
        <f>'DATOS UCI'!$Z$108</f>
        <v>#DIV/0!</v>
      </c>
      <c r="U395" s="13" t="e">
        <f t="shared" si="13"/>
        <v>#DIV/0!</v>
      </c>
    </row>
    <row r="396" spans="1:21" ht="16.5" thickBot="1">
      <c r="A396" s="1034"/>
      <c r="B396" s="927"/>
      <c r="C396" s="929"/>
      <c r="D396" s="986"/>
      <c r="E396" s="883"/>
      <c r="F396" s="134" t="s">
        <v>37</v>
      </c>
      <c r="G396" s="272" t="s">
        <v>38</v>
      </c>
      <c r="H396" s="136">
        <v>1</v>
      </c>
      <c r="I396" s="25">
        <v>1</v>
      </c>
      <c r="J396" s="26">
        <v>0</v>
      </c>
      <c r="K396" s="27">
        <v>0</v>
      </c>
      <c r="L396" s="27">
        <v>1</v>
      </c>
      <c r="M396" s="27">
        <v>1</v>
      </c>
      <c r="N396" s="19">
        <v>1</v>
      </c>
      <c r="O396" s="27">
        <v>1</v>
      </c>
      <c r="P396" s="27">
        <v>0</v>
      </c>
      <c r="Q396" s="27">
        <v>0</v>
      </c>
      <c r="R396" s="27">
        <v>0</v>
      </c>
      <c r="S396" s="27">
        <v>0</v>
      </c>
      <c r="T396" s="28">
        <v>0</v>
      </c>
      <c r="U396" s="13">
        <f t="shared" si="13"/>
        <v>0.41666666666666669</v>
      </c>
    </row>
    <row r="397" spans="1:21">
      <c r="A397" s="1034"/>
      <c r="B397" s="927"/>
      <c r="C397" s="929"/>
      <c r="D397" s="986"/>
      <c r="E397" s="848" t="s">
        <v>101</v>
      </c>
      <c r="F397" s="96" t="s">
        <v>102</v>
      </c>
      <c r="G397" s="97" t="s">
        <v>103</v>
      </c>
      <c r="H397" s="98">
        <v>1</v>
      </c>
      <c r="I397" s="80">
        <f>'DATOS UCI'!$D$114</f>
        <v>1</v>
      </c>
      <c r="J397" s="67" t="e">
        <f>'DATOS UCI'!$F$114</f>
        <v>#DIV/0!</v>
      </c>
      <c r="K397" s="11" t="e">
        <f>'DATOS UCI'!$H$114</f>
        <v>#DIV/0!</v>
      </c>
      <c r="L397" s="825">
        <v>1</v>
      </c>
      <c r="M397" s="29">
        <v>1</v>
      </c>
      <c r="N397" s="29">
        <v>1</v>
      </c>
      <c r="O397" s="29">
        <v>1</v>
      </c>
      <c r="P397" s="29" t="e">
        <f>'DATOS UCI'!$R$114</f>
        <v>#DIV/0!</v>
      </c>
      <c r="Q397" s="29" t="e">
        <f>'DATOS UCI'!$T$114</f>
        <v>#DIV/0!</v>
      </c>
      <c r="R397" s="29" t="e">
        <f>'DATOS UCI'!$V$114</f>
        <v>#DIV/0!</v>
      </c>
      <c r="S397" s="29" t="e">
        <f>'DATOS UCI'!$X$114</f>
        <v>#DIV/0!</v>
      </c>
      <c r="T397" s="30" t="e">
        <f>'DATOS UCI'!$Z$114</f>
        <v>#DIV/0!</v>
      </c>
      <c r="U397" s="13" t="e">
        <f t="shared" ref="U397:U409" si="14">SUM(I397:T397)/12</f>
        <v>#DIV/0!</v>
      </c>
    </row>
    <row r="398" spans="1:21">
      <c r="A398" s="1034"/>
      <c r="B398" s="927"/>
      <c r="C398" s="929"/>
      <c r="D398" s="986"/>
      <c r="E398" s="849"/>
      <c r="F398" s="99" t="s">
        <v>104</v>
      </c>
      <c r="G398" s="100" t="s">
        <v>62</v>
      </c>
      <c r="H398" s="101">
        <v>1</v>
      </c>
      <c r="I398" s="38">
        <f>'DATOS UCI'!$D$110</f>
        <v>0.9</v>
      </c>
      <c r="J398" s="41">
        <f>'DATOS UCI'!$F$110</f>
        <v>0.9</v>
      </c>
      <c r="K398" s="39">
        <f>'DATOS UCI'!$H$110</f>
        <v>1</v>
      </c>
      <c r="L398" s="824">
        <v>0.9</v>
      </c>
      <c r="M398" s="39">
        <v>0.9</v>
      </c>
      <c r="N398" s="19">
        <v>0.9</v>
      </c>
      <c r="O398" s="39">
        <v>0.9</v>
      </c>
      <c r="P398" s="39" t="e">
        <f>'DATOS UCI'!$R$110</f>
        <v>#DIV/0!</v>
      </c>
      <c r="Q398" s="39" t="e">
        <f>'DATOS UCI'!$T$110</f>
        <v>#DIV/0!</v>
      </c>
      <c r="R398" s="39" t="e">
        <f>'DATOS UCI'!$V$110</f>
        <v>#DIV/0!</v>
      </c>
      <c r="S398" s="39" t="e">
        <f>'DATOS UCI'!$X$110</f>
        <v>#DIV/0!</v>
      </c>
      <c r="T398" s="40" t="e">
        <f>'DATOS UCI'!$Z$110</f>
        <v>#DIV/0!</v>
      </c>
      <c r="U398" s="13" t="e">
        <f t="shared" si="14"/>
        <v>#DIV/0!</v>
      </c>
    </row>
    <row r="399" spans="1:21">
      <c r="A399" s="1034"/>
      <c r="B399" s="927"/>
      <c r="C399" s="929"/>
      <c r="D399" s="986"/>
      <c r="E399" s="849"/>
      <c r="F399" s="851" t="s">
        <v>105</v>
      </c>
      <c r="G399" s="102" t="s">
        <v>63</v>
      </c>
      <c r="H399" s="101">
        <v>1</v>
      </c>
      <c r="I399" s="38">
        <v>1</v>
      </c>
      <c r="J399" s="41">
        <v>0</v>
      </c>
      <c r="K399" s="39">
        <v>0</v>
      </c>
      <c r="L399" s="39">
        <v>0.9</v>
      </c>
      <c r="M399" s="39">
        <v>0.9</v>
      </c>
      <c r="N399" s="39">
        <v>0.9</v>
      </c>
      <c r="O399" s="19">
        <v>0.9</v>
      </c>
      <c r="P399" s="39">
        <v>0</v>
      </c>
      <c r="Q399" s="39">
        <v>0</v>
      </c>
      <c r="R399" s="39">
        <v>0</v>
      </c>
      <c r="S399" s="39">
        <v>0</v>
      </c>
      <c r="T399" s="40">
        <v>0</v>
      </c>
      <c r="U399" s="13">
        <f t="shared" si="14"/>
        <v>0.3833333333333333</v>
      </c>
    </row>
    <row r="400" spans="1:21" ht="31.5">
      <c r="A400" s="1034"/>
      <c r="B400" s="927"/>
      <c r="C400" s="929"/>
      <c r="D400" s="986"/>
      <c r="E400" s="849"/>
      <c r="F400" s="851"/>
      <c r="G400" s="102" t="s">
        <v>106</v>
      </c>
      <c r="H400" s="101">
        <v>1</v>
      </c>
      <c r="I400" s="17">
        <f>'DATOS UCI'!$D$112</f>
        <v>0.98181818181818181</v>
      </c>
      <c r="J400" s="18">
        <f>'DATOS UCI'!$F$112</f>
        <v>1</v>
      </c>
      <c r="K400" s="19">
        <f>'DATOS UCI'!$H$112</f>
        <v>1</v>
      </c>
      <c r="L400" s="822" t="e">
        <f>'DATOS HOSP '!$J$111</f>
        <v>#DIV/0!</v>
      </c>
      <c r="M400" s="831">
        <v>0.64</v>
      </c>
      <c r="N400" s="19">
        <v>0.64</v>
      </c>
      <c r="O400" s="19">
        <v>1</v>
      </c>
      <c r="P400" s="19" t="e">
        <f>'DATOS UCI'!$R$112</f>
        <v>#DIV/0!</v>
      </c>
      <c r="Q400" s="19" t="e">
        <f>'DATOS UCI'!$T$112</f>
        <v>#DIV/0!</v>
      </c>
      <c r="R400" s="19" t="e">
        <f>'DATOS UCI'!$V$112</f>
        <v>#DIV/0!</v>
      </c>
      <c r="S400" s="19" t="e">
        <f>'DATOS UCI'!$X$112</f>
        <v>#DIV/0!</v>
      </c>
      <c r="T400" s="20" t="e">
        <f>'DATOS UCI'!$Z$112</f>
        <v>#DIV/0!</v>
      </c>
      <c r="U400" s="13" t="e">
        <f t="shared" si="14"/>
        <v>#DIV/0!</v>
      </c>
    </row>
    <row r="401" spans="1:31" ht="31.5">
      <c r="A401" s="1034"/>
      <c r="B401" s="927"/>
      <c r="C401" s="929"/>
      <c r="D401" s="986"/>
      <c r="E401" s="849"/>
      <c r="F401" s="851"/>
      <c r="G401" s="102" t="s">
        <v>107</v>
      </c>
      <c r="H401" s="459">
        <v>1</v>
      </c>
      <c r="I401" s="17">
        <v>0</v>
      </c>
      <c r="J401" s="18">
        <v>0</v>
      </c>
      <c r="K401" s="19">
        <v>0</v>
      </c>
      <c r="L401" s="822">
        <v>0</v>
      </c>
      <c r="M401" s="831">
        <v>0</v>
      </c>
      <c r="N401" s="19">
        <v>1</v>
      </c>
      <c r="O401" s="19">
        <v>1</v>
      </c>
      <c r="P401" s="19">
        <v>0</v>
      </c>
      <c r="Q401" s="19">
        <v>0</v>
      </c>
      <c r="R401" s="19">
        <v>0</v>
      </c>
      <c r="S401" s="19">
        <v>0</v>
      </c>
      <c r="T401" s="20">
        <v>0</v>
      </c>
      <c r="U401" s="13">
        <f t="shared" si="14"/>
        <v>0.16666666666666666</v>
      </c>
    </row>
    <row r="402" spans="1:31">
      <c r="A402" s="1034"/>
      <c r="B402" s="927"/>
      <c r="C402" s="929"/>
      <c r="D402" s="986"/>
      <c r="E402" s="849"/>
      <c r="F402" s="851"/>
      <c r="G402" s="102" t="s">
        <v>82</v>
      </c>
      <c r="H402" s="101">
        <v>1</v>
      </c>
      <c r="I402" s="17">
        <f>'INDICADORES DE  RIESGO'!$D$102</f>
        <v>1</v>
      </c>
      <c r="J402" s="18">
        <f>'INDICADORES DE  RIESGO'!$F$102</f>
        <v>1</v>
      </c>
      <c r="K402" s="19">
        <f>'INDICADORES DE  RIESGO'!$H$102</f>
        <v>0.5</v>
      </c>
      <c r="L402" s="822">
        <v>0.96</v>
      </c>
      <c r="M402" s="831">
        <v>0.88</v>
      </c>
      <c r="N402" s="19">
        <v>0.75</v>
      </c>
      <c r="O402" s="19">
        <v>0.79</v>
      </c>
      <c r="P402" s="19">
        <f>'INDICADORES DE  RIESGO'!$R$102</f>
        <v>0</v>
      </c>
      <c r="Q402" s="19">
        <f>'INDICADORES DE  RIESGO'!$T$102</f>
        <v>0</v>
      </c>
      <c r="R402" s="19">
        <f>'INDICADORES DE  RIESGO'!$V$102</f>
        <v>0</v>
      </c>
      <c r="S402" s="19">
        <f>'INDICADORES DE  RIESGO'!$X$102</f>
        <v>0</v>
      </c>
      <c r="T402" s="20">
        <f>'INDICADORES DE  RIESGO'!$Z$102</f>
        <v>0</v>
      </c>
      <c r="U402" s="13">
        <f t="shared" si="14"/>
        <v>0.49</v>
      </c>
    </row>
    <row r="403" spans="1:31">
      <c r="A403" s="1034"/>
      <c r="B403" s="927"/>
      <c r="C403" s="929"/>
      <c r="D403" s="986"/>
      <c r="E403" s="849"/>
      <c r="F403" s="851" t="s">
        <v>108</v>
      </c>
      <c r="G403" s="100" t="s">
        <v>103</v>
      </c>
      <c r="H403" s="101">
        <v>1</v>
      </c>
      <c r="I403" s="38">
        <f>'DATOS UCI'!$D$114</f>
        <v>1</v>
      </c>
      <c r="J403" s="18" t="e">
        <f>'DATOS UCI'!$F$114</f>
        <v>#DIV/0!</v>
      </c>
      <c r="K403" s="19" t="e">
        <f>'DATOS UCI'!$H$114</f>
        <v>#DIV/0!</v>
      </c>
      <c r="L403" s="822">
        <v>1</v>
      </c>
      <c r="M403" s="831">
        <v>1</v>
      </c>
      <c r="N403" s="19">
        <v>1</v>
      </c>
      <c r="O403" s="19">
        <v>1</v>
      </c>
      <c r="P403" s="19" t="e">
        <f>'DATOS UCI'!$R$114</f>
        <v>#DIV/0!</v>
      </c>
      <c r="Q403" s="19" t="e">
        <f>'DATOS UCI'!$T$114</f>
        <v>#DIV/0!</v>
      </c>
      <c r="R403" s="19" t="e">
        <f>'DATOS UCI'!$V$114</f>
        <v>#DIV/0!</v>
      </c>
      <c r="S403" s="19" t="e">
        <f>'DATOS UCI'!$X$114</f>
        <v>#DIV/0!</v>
      </c>
      <c r="T403" s="20" t="e">
        <f>'DATOS UCI'!$Z$114</f>
        <v>#DIV/0!</v>
      </c>
      <c r="U403" s="13" t="e">
        <f t="shared" si="14"/>
        <v>#DIV/0!</v>
      </c>
    </row>
    <row r="404" spans="1:31" ht="47.25">
      <c r="A404" s="1034"/>
      <c r="B404" s="927"/>
      <c r="C404" s="929"/>
      <c r="D404" s="986"/>
      <c r="E404" s="849"/>
      <c r="F404" s="851"/>
      <c r="G404" s="100" t="s">
        <v>109</v>
      </c>
      <c r="H404" s="101">
        <v>1</v>
      </c>
      <c r="I404" s="38">
        <v>0</v>
      </c>
      <c r="J404" s="18" t="e">
        <f>'DATOS UCI'!$F$116</f>
        <v>#DIV/0!</v>
      </c>
      <c r="K404" s="19">
        <f>'DATOS UCI'!$H$116</f>
        <v>0.47619047619047616</v>
      </c>
      <c r="L404" s="820">
        <v>0.75</v>
      </c>
      <c r="M404" s="831">
        <v>0.75</v>
      </c>
      <c r="N404" s="19">
        <v>0.75</v>
      </c>
      <c r="O404" s="19">
        <v>0.75</v>
      </c>
      <c r="P404" s="19" t="e">
        <f>'DATOS UCI'!$R$116</f>
        <v>#DIV/0!</v>
      </c>
      <c r="Q404" s="19" t="e">
        <f>'DATOS UCI'!$T$116</f>
        <v>#DIV/0!</v>
      </c>
      <c r="R404" s="19" t="e">
        <f>'DATOS UCI'!$V$116</f>
        <v>#DIV/0!</v>
      </c>
      <c r="S404" s="19" t="e">
        <f>'DATOS UCI'!$X$116</f>
        <v>#DIV/0!</v>
      </c>
      <c r="T404" s="20" t="e">
        <f>'DATOS UCI'!$Z$116</f>
        <v>#DIV/0!</v>
      </c>
      <c r="U404" s="13" t="e">
        <f t="shared" si="14"/>
        <v>#DIV/0!</v>
      </c>
    </row>
    <row r="405" spans="1:31">
      <c r="A405" s="1034"/>
      <c r="B405" s="927"/>
      <c r="C405" s="929"/>
      <c r="D405" s="986"/>
      <c r="E405" s="849"/>
      <c r="F405" s="851"/>
      <c r="G405" s="102" t="s">
        <v>63</v>
      </c>
      <c r="H405" s="101">
        <v>1</v>
      </c>
      <c r="I405" s="38">
        <v>0</v>
      </c>
      <c r="J405" s="51">
        <v>0</v>
      </c>
      <c r="K405" s="19">
        <v>0</v>
      </c>
      <c r="L405" s="822">
        <v>0</v>
      </c>
      <c r="M405" s="831">
        <v>0</v>
      </c>
      <c r="N405" s="19">
        <v>0</v>
      </c>
      <c r="O405" s="19">
        <v>0</v>
      </c>
      <c r="P405" s="19">
        <v>0</v>
      </c>
      <c r="Q405" s="19">
        <v>0</v>
      </c>
      <c r="R405" s="19">
        <v>0</v>
      </c>
      <c r="S405" s="19">
        <v>0</v>
      </c>
      <c r="T405" s="20">
        <v>0</v>
      </c>
      <c r="U405" s="13">
        <f t="shared" si="14"/>
        <v>0</v>
      </c>
    </row>
    <row r="406" spans="1:31">
      <c r="A406" s="1034"/>
      <c r="B406" s="927"/>
      <c r="C406" s="929"/>
      <c r="D406" s="986"/>
      <c r="E406" s="849"/>
      <c r="F406" s="851"/>
      <c r="G406" s="102" t="s">
        <v>82</v>
      </c>
      <c r="H406" s="101">
        <v>1</v>
      </c>
      <c r="I406" s="17">
        <f>'INDICADORES DE  RIESGO'!$D$105</f>
        <v>1</v>
      </c>
      <c r="J406" s="18">
        <f>'INDICADORES DE  RIESGO'!$F$105</f>
        <v>1</v>
      </c>
      <c r="K406" s="19">
        <f>'INDICADORES DE  RIESGO'!$H$105</f>
        <v>1</v>
      </c>
      <c r="L406" s="822">
        <v>0.96</v>
      </c>
      <c r="M406" s="831">
        <v>0.88</v>
      </c>
      <c r="N406" s="19">
        <v>0.75</v>
      </c>
      <c r="O406" s="19">
        <v>0.79</v>
      </c>
      <c r="P406" s="19">
        <f>'INDICADORES DE  RIESGO'!$R$105</f>
        <v>0</v>
      </c>
      <c r="Q406" s="19">
        <f>'INDICADORES DE  RIESGO'!$T$105</f>
        <v>0</v>
      </c>
      <c r="R406" s="19">
        <f>'INDICADORES DE  RIESGO'!$V$105</f>
        <v>0</v>
      </c>
      <c r="S406" s="19">
        <f>'INDICADORES DE  RIESGO'!$X$105</f>
        <v>0</v>
      </c>
      <c r="T406" s="20">
        <f>'INDICADORES DE  RIESGO'!$Z$105</f>
        <v>0</v>
      </c>
      <c r="U406" s="13">
        <f t="shared" si="14"/>
        <v>0.53166666666666662</v>
      </c>
    </row>
    <row r="407" spans="1:31">
      <c r="A407" s="1034"/>
      <c r="B407" s="927"/>
      <c r="C407" s="929"/>
      <c r="D407" s="986"/>
      <c r="E407" s="849"/>
      <c r="F407" s="99" t="s">
        <v>33</v>
      </c>
      <c r="G407" s="102" t="s">
        <v>34</v>
      </c>
      <c r="H407" s="101">
        <v>1</v>
      </c>
      <c r="I407" s="17">
        <f>'DATOS UCI'!$D$120</f>
        <v>0</v>
      </c>
      <c r="J407" s="18">
        <f>'DATOS UCI'!$F$120</f>
        <v>0</v>
      </c>
      <c r="K407" s="19">
        <f>'DATOS UCI'!$H$120</f>
        <v>0</v>
      </c>
      <c r="L407" s="822">
        <v>0.85</v>
      </c>
      <c r="M407" s="831">
        <v>1</v>
      </c>
      <c r="N407" s="19">
        <v>1</v>
      </c>
      <c r="O407" s="19">
        <v>1</v>
      </c>
      <c r="P407" s="19">
        <f>'DATOS UCI'!$R$120</f>
        <v>0</v>
      </c>
      <c r="Q407" s="19">
        <f>'DATOS UCI'!$T$120</f>
        <v>0</v>
      </c>
      <c r="R407" s="19">
        <f>'DATOS UCI'!$V$120</f>
        <v>0</v>
      </c>
      <c r="S407" s="19">
        <f>'DATOS UCI'!$X$120</f>
        <v>0</v>
      </c>
      <c r="T407" s="20">
        <f>'DATOS UCI'!$Z$120</f>
        <v>0</v>
      </c>
      <c r="U407" s="13">
        <f t="shared" si="14"/>
        <v>0.32083333333333336</v>
      </c>
    </row>
    <row r="408" spans="1:31">
      <c r="A408" s="1034"/>
      <c r="B408" s="927"/>
      <c r="C408" s="929"/>
      <c r="D408" s="986"/>
      <c r="E408" s="849"/>
      <c r="F408" s="99" t="s">
        <v>35</v>
      </c>
      <c r="G408" s="102" t="s">
        <v>36</v>
      </c>
      <c r="H408" s="101">
        <v>1</v>
      </c>
      <c r="I408" s="17" t="e">
        <f>'DATOS UCI'!$D$121</f>
        <v>#DIV/0!</v>
      </c>
      <c r="J408" s="18">
        <f>'DATOS UCI'!$F$121</f>
        <v>1</v>
      </c>
      <c r="K408" s="19">
        <f>'DATOS UCI'!$H$121</f>
        <v>1</v>
      </c>
      <c r="L408" s="822">
        <v>1</v>
      </c>
      <c r="M408" s="831">
        <v>0.85</v>
      </c>
      <c r="N408" s="19">
        <v>0.85</v>
      </c>
      <c r="O408" s="19">
        <v>0.85</v>
      </c>
      <c r="P408" s="19" t="e">
        <f>'DATOS UCI'!$R$121</f>
        <v>#DIV/0!</v>
      </c>
      <c r="Q408" s="19" t="e">
        <f>'DATOS UCI'!$T$121</f>
        <v>#DIV/0!</v>
      </c>
      <c r="R408" s="19" t="e">
        <f>'DATOS UCI'!$V$121</f>
        <v>#DIV/0!</v>
      </c>
      <c r="S408" s="19" t="e">
        <f>'DATOS UCI'!$X$121</f>
        <v>#DIV/0!</v>
      </c>
      <c r="T408" s="20" t="e">
        <f>'DATOS UCI'!$Z$121</f>
        <v>#DIV/0!</v>
      </c>
      <c r="U408" s="13" t="e">
        <f t="shared" si="14"/>
        <v>#DIV/0!</v>
      </c>
    </row>
    <row r="409" spans="1:31" ht="16.5" thickBot="1">
      <c r="A409" s="1034"/>
      <c r="B409" s="927"/>
      <c r="C409" s="929"/>
      <c r="D409" s="986"/>
      <c r="E409" s="902"/>
      <c r="F409" s="103" t="s">
        <v>37</v>
      </c>
      <c r="G409" s="104" t="s">
        <v>38</v>
      </c>
      <c r="H409" s="105">
        <v>1</v>
      </c>
      <c r="I409" s="25">
        <v>0</v>
      </c>
      <c r="J409" s="26">
        <v>0</v>
      </c>
      <c r="K409" s="27">
        <v>0</v>
      </c>
      <c r="L409" s="27">
        <v>1</v>
      </c>
      <c r="M409" s="27">
        <v>1</v>
      </c>
      <c r="N409" s="19">
        <v>1</v>
      </c>
      <c r="O409" s="27">
        <v>1</v>
      </c>
      <c r="P409" s="27">
        <v>0</v>
      </c>
      <c r="Q409" s="27">
        <v>0</v>
      </c>
      <c r="R409" s="27">
        <v>0</v>
      </c>
      <c r="S409" s="27">
        <v>0</v>
      </c>
      <c r="T409" s="28">
        <v>0</v>
      </c>
      <c r="U409" s="13">
        <f t="shared" si="14"/>
        <v>0.33333333333333331</v>
      </c>
    </row>
    <row r="410" spans="1:31" ht="30">
      <c r="A410" s="1034"/>
      <c r="B410" s="927"/>
      <c r="C410" s="929"/>
      <c r="D410" s="986"/>
      <c r="E410" s="974" t="s">
        <v>110</v>
      </c>
      <c r="F410" s="273" t="s">
        <v>111</v>
      </c>
      <c r="G410" s="274" t="s">
        <v>112</v>
      </c>
      <c r="H410" s="275">
        <v>1</v>
      </c>
      <c r="I410" s="80">
        <f>'DATOS UCI'!$D$123</f>
        <v>1</v>
      </c>
      <c r="J410" s="41">
        <f>'DATOS UCI'!$F$123</f>
        <v>1</v>
      </c>
      <c r="K410" s="11">
        <f>'DATOS UCI'!$H$123</f>
        <v>1</v>
      </c>
      <c r="L410" s="29">
        <v>1</v>
      </c>
      <c r="M410" s="29">
        <v>1</v>
      </c>
      <c r="N410" s="29">
        <v>1</v>
      </c>
      <c r="O410" s="29">
        <v>1</v>
      </c>
      <c r="P410" s="29" t="e">
        <f>'DATOS UCI'!$R$123</f>
        <v>#DIV/0!</v>
      </c>
      <c r="Q410" s="29" t="e">
        <f>'DATOS UCI'!$T$123</f>
        <v>#DIV/0!</v>
      </c>
      <c r="R410" s="29" t="e">
        <f>'DATOS UCI'!$V$123</f>
        <v>#DIV/0!</v>
      </c>
      <c r="S410" s="29" t="e">
        <f>'DATOS UCI'!$X$123</f>
        <v>#DIV/0!</v>
      </c>
      <c r="T410" s="30" t="e">
        <f>'DATOS UCI'!$Z$123</f>
        <v>#DIV/0!</v>
      </c>
      <c r="U410" s="13" t="e">
        <f t="shared" si="13"/>
        <v>#DIV/0!</v>
      </c>
    </row>
    <row r="411" spans="1:31">
      <c r="A411" s="1034"/>
      <c r="B411" s="927"/>
      <c r="C411" s="929"/>
      <c r="D411" s="986"/>
      <c r="E411" s="975"/>
      <c r="F411" s="109" t="s">
        <v>113</v>
      </c>
      <c r="G411" s="107" t="s">
        <v>62</v>
      </c>
      <c r="H411" s="110">
        <v>1</v>
      </c>
      <c r="I411" s="38">
        <f>'DATOS UCI'!D125</f>
        <v>0</v>
      </c>
      <c r="J411" s="41">
        <f>'DATOS UCI'!E125</f>
        <v>0</v>
      </c>
      <c r="K411" s="39">
        <f>'DATOS UCI'!F125</f>
        <v>0</v>
      </c>
      <c r="L411" s="824">
        <v>0.6</v>
      </c>
      <c r="M411" s="831">
        <v>0.6</v>
      </c>
      <c r="N411" s="39">
        <v>0.6</v>
      </c>
      <c r="O411" s="39">
        <v>0.6</v>
      </c>
      <c r="P411" s="39">
        <f>'DATOS UCI'!K125</f>
        <v>0</v>
      </c>
      <c r="Q411" s="39" t="e">
        <f>'DATOS UCI'!L125</f>
        <v>#DIV/0!</v>
      </c>
      <c r="R411" s="39">
        <f>'DATOS UCI'!M125</f>
        <v>0</v>
      </c>
      <c r="S411" s="39" t="e">
        <f>'DATOS UCI'!N125</f>
        <v>#DIV/0!</v>
      </c>
      <c r="T411" s="40">
        <f>'DATOS UCI'!O125</f>
        <v>0</v>
      </c>
      <c r="U411" s="13" t="e">
        <f>'DATOS UCI'!P125</f>
        <v>#DIV/0!</v>
      </c>
      <c r="V411" s="464">
        <f>'DATOS UCI'!Q125</f>
        <v>0</v>
      </c>
      <c r="W411" s="464" t="e">
        <f>'DATOS UCI'!R125</f>
        <v>#DIV/0!</v>
      </c>
      <c r="X411" s="464">
        <f>'DATOS UCI'!S125</f>
        <v>0</v>
      </c>
      <c r="Y411" s="464" t="e">
        <f>'DATOS UCI'!T125</f>
        <v>#DIV/0!</v>
      </c>
      <c r="Z411" s="464">
        <f>'DATOS UCI'!U125</f>
        <v>0</v>
      </c>
      <c r="AA411" s="464" t="e">
        <f>'DATOS UCI'!V125</f>
        <v>#DIV/0!</v>
      </c>
      <c r="AB411" s="464">
        <f>'DATOS UCI'!W125</f>
        <v>0</v>
      </c>
      <c r="AC411" s="464" t="e">
        <f>'DATOS UCI'!X125</f>
        <v>#DIV/0!</v>
      </c>
      <c r="AD411" s="464">
        <f>'DATOS UCI'!Y125</f>
        <v>0</v>
      </c>
      <c r="AE411" s="464" t="e">
        <f>'DATOS UCI'!Z125</f>
        <v>#DIV/0!</v>
      </c>
    </row>
    <row r="412" spans="1:31">
      <c r="A412" s="1034"/>
      <c r="B412" s="927"/>
      <c r="C412" s="929"/>
      <c r="D412" s="986"/>
      <c r="E412" s="975"/>
      <c r="F412" s="977" t="s">
        <v>79</v>
      </c>
      <c r="G412" s="111" t="s">
        <v>63</v>
      </c>
      <c r="H412" s="110">
        <v>1</v>
      </c>
      <c r="I412" s="38">
        <v>0</v>
      </c>
      <c r="J412" s="41">
        <v>0</v>
      </c>
      <c r="K412" s="39">
        <v>0</v>
      </c>
      <c r="L412" s="39">
        <v>0.6</v>
      </c>
      <c r="M412" s="39">
        <v>0.6</v>
      </c>
      <c r="N412" s="19">
        <v>0.6</v>
      </c>
      <c r="O412" s="39">
        <v>0.6</v>
      </c>
      <c r="P412" s="39">
        <v>0</v>
      </c>
      <c r="Q412" s="39">
        <v>0</v>
      </c>
      <c r="R412" s="39">
        <v>0</v>
      </c>
      <c r="S412" s="39">
        <v>0</v>
      </c>
      <c r="T412" s="40">
        <v>0</v>
      </c>
      <c r="U412" s="13">
        <f t="shared" si="13"/>
        <v>0.19999999999999998</v>
      </c>
    </row>
    <row r="413" spans="1:31">
      <c r="A413" s="1034"/>
      <c r="B413" s="927"/>
      <c r="C413" s="929"/>
      <c r="D413" s="986"/>
      <c r="E413" s="975"/>
      <c r="F413" s="978"/>
      <c r="G413" s="111" t="s">
        <v>114</v>
      </c>
      <c r="H413" s="110">
        <v>0</v>
      </c>
      <c r="I413" s="17">
        <f>'DATOS UCI'!$D$127</f>
        <v>0</v>
      </c>
      <c r="J413" s="67">
        <f>'DATOS UCI'!$F$127</f>
        <v>1</v>
      </c>
      <c r="K413" s="19">
        <f>'DATOS UCI'!$H$127</f>
        <v>1</v>
      </c>
      <c r="L413" s="822">
        <v>1</v>
      </c>
      <c r="M413" s="831">
        <v>1</v>
      </c>
      <c r="N413" s="19">
        <v>1</v>
      </c>
      <c r="O413" s="19">
        <v>1</v>
      </c>
      <c r="P413" s="19" t="e">
        <f>'DATOS UCI'!$R$127</f>
        <v>#DIV/0!</v>
      </c>
      <c r="Q413" s="19" t="e">
        <f>'DATOS UCI'!$T$127</f>
        <v>#DIV/0!</v>
      </c>
      <c r="R413" s="19" t="e">
        <f>'DATOS UCI'!$V$127</f>
        <v>#DIV/0!</v>
      </c>
      <c r="S413" s="19" t="e">
        <f>'DATOS UCI'!$X$127</f>
        <v>#DIV/0!</v>
      </c>
      <c r="T413" s="20" t="e">
        <f>'DATOS UCI'!$Z$127</f>
        <v>#DIV/0!</v>
      </c>
      <c r="U413" s="13" t="e">
        <f t="shared" si="13"/>
        <v>#DIV/0!</v>
      </c>
    </row>
    <row r="414" spans="1:31">
      <c r="A414" s="1034"/>
      <c r="B414" s="927"/>
      <c r="C414" s="929"/>
      <c r="D414" s="986"/>
      <c r="E414" s="975"/>
      <c r="F414" s="979"/>
      <c r="G414" s="111" t="s">
        <v>82</v>
      </c>
      <c r="H414" s="110">
        <v>1</v>
      </c>
      <c r="I414" s="17">
        <f>'INDICADORES DE  RIESGO'!$D$108</f>
        <v>1</v>
      </c>
      <c r="J414" s="67">
        <f>'INDICADORES DE  RIESGO'!$F$108</f>
        <v>1</v>
      </c>
      <c r="K414" s="19">
        <f>'INDICADORES DE  RIESGO'!$H$108</f>
        <v>0</v>
      </c>
      <c r="L414" s="822">
        <v>0.96</v>
      </c>
      <c r="M414" s="831">
        <v>0.88</v>
      </c>
      <c r="N414" s="19">
        <v>0.75</v>
      </c>
      <c r="O414" s="19">
        <v>0.79</v>
      </c>
      <c r="P414" s="19">
        <f>'INDICADORES DE  RIESGO'!$R$108</f>
        <v>0</v>
      </c>
      <c r="Q414" s="19">
        <f>'INDICADORES DE  RIESGO'!$T$108</f>
        <v>0</v>
      </c>
      <c r="R414" s="19">
        <f>'INDICADORES DE  RIESGO'!$V$108</f>
        <v>0</v>
      </c>
      <c r="S414" s="19">
        <f>'INDICADORES DE  RIESGO'!$X$108</f>
        <v>0</v>
      </c>
      <c r="T414" s="20">
        <f>'INDICADORES DE  RIESGO'!$Z$108</f>
        <v>0</v>
      </c>
      <c r="U414" s="13">
        <f t="shared" si="13"/>
        <v>0.44833333333333331</v>
      </c>
    </row>
    <row r="415" spans="1:31">
      <c r="A415" s="1034"/>
      <c r="B415" s="927"/>
      <c r="C415" s="929"/>
      <c r="D415" s="986"/>
      <c r="E415" s="975"/>
      <c r="F415" s="109" t="s">
        <v>33</v>
      </c>
      <c r="G415" s="111" t="s">
        <v>34</v>
      </c>
      <c r="H415" s="110">
        <v>1</v>
      </c>
      <c r="I415" s="17">
        <f>'DATOS UCI'!$D$129</f>
        <v>0</v>
      </c>
      <c r="J415" s="67">
        <f>'DATOS UCI'!$F$129</f>
        <v>0</v>
      </c>
      <c r="K415" s="19">
        <f>'DATOS UCI'!$H$129</f>
        <v>0</v>
      </c>
      <c r="L415" s="822">
        <v>0.5</v>
      </c>
      <c r="M415" s="831">
        <v>1</v>
      </c>
      <c r="N415" s="19">
        <v>1</v>
      </c>
      <c r="O415" s="19">
        <v>1</v>
      </c>
      <c r="P415" s="19">
        <f>'DATOS UCI'!$R$129</f>
        <v>0</v>
      </c>
      <c r="Q415" s="19">
        <f>'DATOS UCI'!$T$129</f>
        <v>0</v>
      </c>
      <c r="R415" s="19">
        <f>'DATOS UCI'!$V$129</f>
        <v>0</v>
      </c>
      <c r="S415" s="19">
        <f>'DATOS UCI'!$X$129</f>
        <v>0</v>
      </c>
      <c r="T415" s="20">
        <f>'DATOS UCI'!$Z$129</f>
        <v>0</v>
      </c>
      <c r="U415" s="13">
        <f t="shared" si="13"/>
        <v>0.29166666666666669</v>
      </c>
    </row>
    <row r="416" spans="1:31">
      <c r="A416" s="1034"/>
      <c r="B416" s="927"/>
      <c r="C416" s="929"/>
      <c r="D416" s="986"/>
      <c r="E416" s="975"/>
      <c r="F416" s="109" t="s">
        <v>35</v>
      </c>
      <c r="G416" s="111" t="s">
        <v>36</v>
      </c>
      <c r="H416" s="110">
        <v>1</v>
      </c>
      <c r="I416" s="17" t="e">
        <f>'DATOS UCI'!$D$130</f>
        <v>#DIV/0!</v>
      </c>
      <c r="J416" s="67">
        <f>'DATOS UCI'!$F$130</f>
        <v>1</v>
      </c>
      <c r="K416" s="19">
        <f>'DATOS UCI'!$H$130</f>
        <v>1</v>
      </c>
      <c r="L416" s="822">
        <v>1</v>
      </c>
      <c r="M416" s="831">
        <v>1</v>
      </c>
      <c r="N416" s="19">
        <v>1</v>
      </c>
      <c r="O416" s="19">
        <v>1</v>
      </c>
      <c r="P416" s="19" t="e">
        <f>'DATOS UCI'!$R$130</f>
        <v>#DIV/0!</v>
      </c>
      <c r="Q416" s="19" t="e">
        <f>'DATOS UCI'!$T$130</f>
        <v>#DIV/0!</v>
      </c>
      <c r="R416" s="19" t="e">
        <f>'DATOS UCI'!$V$130</f>
        <v>#DIV/0!</v>
      </c>
      <c r="S416" s="19" t="e">
        <f>'DATOS UCI'!$X$130</f>
        <v>#DIV/0!</v>
      </c>
      <c r="T416" s="20" t="e">
        <f>'DATOS UCI'!$Z$130</f>
        <v>#DIV/0!</v>
      </c>
      <c r="U416" s="13" t="e">
        <f t="shared" si="13"/>
        <v>#DIV/0!</v>
      </c>
    </row>
    <row r="417" spans="1:21" ht="16.5" thickBot="1">
      <c r="A417" s="1034"/>
      <c r="B417" s="927"/>
      <c r="C417" s="929"/>
      <c r="D417" s="986"/>
      <c r="E417" s="976"/>
      <c r="F417" s="112" t="s">
        <v>37</v>
      </c>
      <c r="G417" s="113" t="s">
        <v>38</v>
      </c>
      <c r="H417" s="114">
        <v>1</v>
      </c>
      <c r="I417" s="25">
        <v>0</v>
      </c>
      <c r="J417" s="84">
        <v>0</v>
      </c>
      <c r="K417" s="27">
        <v>0</v>
      </c>
      <c r="L417" s="27">
        <v>1</v>
      </c>
      <c r="M417" s="27">
        <v>1</v>
      </c>
      <c r="N417" s="27">
        <v>1</v>
      </c>
      <c r="O417" s="27">
        <v>1</v>
      </c>
      <c r="P417" s="27">
        <v>0</v>
      </c>
      <c r="Q417" s="27">
        <v>0</v>
      </c>
      <c r="R417" s="27">
        <v>0</v>
      </c>
      <c r="S417" s="27">
        <v>0</v>
      </c>
      <c r="T417" s="28">
        <v>0</v>
      </c>
      <c r="U417" s="13">
        <f t="shared" si="13"/>
        <v>0.33333333333333331</v>
      </c>
    </row>
    <row r="418" spans="1:21">
      <c r="A418" s="1034"/>
      <c r="B418" s="927"/>
      <c r="C418" s="929"/>
      <c r="D418" s="986"/>
      <c r="E418" s="903" t="s">
        <v>115</v>
      </c>
      <c r="F418" s="115" t="s">
        <v>116</v>
      </c>
      <c r="G418" s="116" t="s">
        <v>112</v>
      </c>
      <c r="H418" s="117">
        <v>1</v>
      </c>
      <c r="I418" s="118">
        <f>'DATOS UCI'!$D$132</f>
        <v>1</v>
      </c>
      <c r="J418" s="119">
        <f>'DATOS UCI'!$F$132</f>
        <v>1</v>
      </c>
      <c r="K418" s="120">
        <f>'DATOS UCI'!$H$132</f>
        <v>1</v>
      </c>
      <c r="L418" s="120">
        <v>1</v>
      </c>
      <c r="M418" s="81">
        <v>1</v>
      </c>
      <c r="N418" s="81">
        <v>1</v>
      </c>
      <c r="O418" s="81">
        <v>1</v>
      </c>
      <c r="P418" s="81" t="e">
        <f>'DATOS UCI'!$R$132</f>
        <v>#DIV/0!</v>
      </c>
      <c r="Q418" s="81" t="e">
        <f>'DATOS UCI'!$T$132</f>
        <v>#DIV/0!</v>
      </c>
      <c r="R418" s="81" t="e">
        <f>'DATOS UCI'!$V$132</f>
        <v>#DIV/0!</v>
      </c>
      <c r="S418" s="81" t="e">
        <f>'DATOS UCI'!$X$132</f>
        <v>#DIV/0!</v>
      </c>
      <c r="T418" s="121" t="e">
        <f>'DATOS UCI'!$Z$132</f>
        <v>#DIV/0!</v>
      </c>
      <c r="U418" s="13" t="e">
        <f t="shared" si="13"/>
        <v>#DIV/0!</v>
      </c>
    </row>
    <row r="419" spans="1:21">
      <c r="A419" s="1034"/>
      <c r="B419" s="927"/>
      <c r="C419" s="929"/>
      <c r="D419" s="986"/>
      <c r="E419" s="904"/>
      <c r="F419" s="61" t="s">
        <v>117</v>
      </c>
      <c r="G419" s="122" t="s">
        <v>62</v>
      </c>
      <c r="H419" s="65">
        <v>1</v>
      </c>
      <c r="I419" s="38">
        <f>'DATOS UCI'!$D$134</f>
        <v>0.9</v>
      </c>
      <c r="J419" s="123">
        <f>'DATOS UCI'!$F$134</f>
        <v>0.9</v>
      </c>
      <c r="K419" s="39" t="e">
        <f>'DATOS UCI'!$H$134</f>
        <v>#DIV/0!</v>
      </c>
      <c r="L419" s="824">
        <v>0.9</v>
      </c>
      <c r="M419" s="831">
        <v>0.9</v>
      </c>
      <c r="N419" s="39">
        <v>0.9</v>
      </c>
      <c r="O419" s="39">
        <v>0.9</v>
      </c>
      <c r="P419" s="39" t="e">
        <f>'DATOS UCI'!$R$134</f>
        <v>#DIV/0!</v>
      </c>
      <c r="Q419" s="39" t="e">
        <f>'DATOS UCI'!$T$134</f>
        <v>#DIV/0!</v>
      </c>
      <c r="R419" s="39" t="e">
        <f>'DATOS UCI'!$V$134</f>
        <v>#DIV/0!</v>
      </c>
      <c r="S419" s="39" t="e">
        <f>'DATOS UCI'!$X$134</f>
        <v>#DIV/0!</v>
      </c>
      <c r="T419" s="40" t="e">
        <f>'DATOS UCI'!$Z$134</f>
        <v>#DIV/0!</v>
      </c>
      <c r="U419" s="13" t="e">
        <f t="shared" si="13"/>
        <v>#DIV/0!</v>
      </c>
    </row>
    <row r="420" spans="1:21">
      <c r="A420" s="1034"/>
      <c r="B420" s="927"/>
      <c r="C420" s="929"/>
      <c r="D420" s="986"/>
      <c r="E420" s="904"/>
      <c r="F420" s="971" t="s">
        <v>79</v>
      </c>
      <c r="G420" s="124" t="s">
        <v>63</v>
      </c>
      <c r="H420" s="65">
        <v>1</v>
      </c>
      <c r="I420" s="38">
        <v>0</v>
      </c>
      <c r="J420" s="41">
        <v>0</v>
      </c>
      <c r="K420" s="39">
        <v>0</v>
      </c>
      <c r="L420" s="39">
        <v>0.9</v>
      </c>
      <c r="M420" s="39">
        <v>0.9</v>
      </c>
      <c r="N420" s="19">
        <v>0.9</v>
      </c>
      <c r="O420" s="39">
        <v>0.9</v>
      </c>
      <c r="P420" s="39">
        <v>0</v>
      </c>
      <c r="Q420" s="39">
        <v>0</v>
      </c>
      <c r="R420" s="39">
        <v>0</v>
      </c>
      <c r="S420" s="39">
        <v>0</v>
      </c>
      <c r="T420" s="40">
        <v>0</v>
      </c>
      <c r="U420" s="13">
        <f t="shared" si="13"/>
        <v>0.3</v>
      </c>
    </row>
    <row r="421" spans="1:21">
      <c r="A421" s="1034"/>
      <c r="B421" s="927"/>
      <c r="C421" s="929"/>
      <c r="D421" s="986"/>
      <c r="E421" s="904"/>
      <c r="F421" s="972"/>
      <c r="G421" s="124" t="s">
        <v>82</v>
      </c>
      <c r="H421" s="65">
        <v>1</v>
      </c>
      <c r="I421" s="17">
        <f>'INDICADORES DE  RIESGO'!$D$111</f>
        <v>0</v>
      </c>
      <c r="J421" s="67">
        <f>'INDICADORES DE  RIESGO'!$F$111</f>
        <v>0</v>
      </c>
      <c r="K421" s="19">
        <f>'INDICADORES DE  RIESGO'!$H$111</f>
        <v>1</v>
      </c>
      <c r="L421" s="822">
        <v>0.96</v>
      </c>
      <c r="M421" s="831">
        <v>0.88</v>
      </c>
      <c r="N421" s="19">
        <v>0.75</v>
      </c>
      <c r="O421" s="19">
        <v>0.75</v>
      </c>
      <c r="P421" s="19">
        <f>'INDICADORES DE  RIESGO'!$R$111</f>
        <v>0</v>
      </c>
      <c r="Q421" s="19">
        <f>'INDICADORES DE  RIESGO'!$T$111</f>
        <v>0</v>
      </c>
      <c r="R421" s="19">
        <f>'INDICADORES DE  RIESGO'!$V$111</f>
        <v>0</v>
      </c>
      <c r="S421" s="19">
        <f>'INDICADORES DE  RIESGO'!$X$111</f>
        <v>0</v>
      </c>
      <c r="T421" s="20">
        <f>'INDICADORES DE  RIESGO'!$Z$111</f>
        <v>0</v>
      </c>
      <c r="U421" s="13">
        <f t="shared" si="13"/>
        <v>0.36166666666666664</v>
      </c>
    </row>
    <row r="422" spans="1:21" ht="31.5">
      <c r="A422" s="1034"/>
      <c r="B422" s="927"/>
      <c r="C422" s="929"/>
      <c r="D422" s="986"/>
      <c r="E422" s="904"/>
      <c r="F422" s="972"/>
      <c r="G422" s="124" t="s">
        <v>118</v>
      </c>
      <c r="H422" s="125">
        <v>1E-3</v>
      </c>
      <c r="I422" s="17">
        <f>'DATOS UCI'!$D$136</f>
        <v>3.4482758620689655E-2</v>
      </c>
      <c r="J422" s="67">
        <f>'DATOS UCI'!$F$136</f>
        <v>5.2083333333333336E-2</v>
      </c>
      <c r="K422" s="19">
        <f>'DATOS UCI'!$H$136</f>
        <v>1</v>
      </c>
      <c r="L422" s="822">
        <v>1</v>
      </c>
      <c r="M422" s="831">
        <v>0</v>
      </c>
      <c r="N422" s="19">
        <v>0</v>
      </c>
      <c r="O422" s="19">
        <v>0</v>
      </c>
      <c r="P422" s="19" t="e">
        <f>'DATOS UCI'!$R$136</f>
        <v>#DIV/0!</v>
      </c>
      <c r="Q422" s="19" t="e">
        <f>'DATOS UCI'!$T$136</f>
        <v>#DIV/0!</v>
      </c>
      <c r="R422" s="19" t="e">
        <f>'DATOS UCI'!$V$136</f>
        <v>#DIV/0!</v>
      </c>
      <c r="S422" s="19" t="e">
        <f>'DATOS UCI'!$X$136</f>
        <v>#DIV/0!</v>
      </c>
      <c r="T422" s="20" t="e">
        <f>'DATOS UCI'!$Z$136</f>
        <v>#DIV/0!</v>
      </c>
      <c r="U422" s="13" t="e">
        <f t="shared" si="13"/>
        <v>#DIV/0!</v>
      </c>
    </row>
    <row r="423" spans="1:21">
      <c r="A423" s="1034"/>
      <c r="B423" s="927"/>
      <c r="C423" s="929"/>
      <c r="D423" s="986"/>
      <c r="E423" s="904"/>
      <c r="F423" s="972"/>
      <c r="G423" s="124" t="s">
        <v>119</v>
      </c>
      <c r="H423" s="65">
        <v>1</v>
      </c>
      <c r="I423" s="17">
        <v>1</v>
      </c>
      <c r="J423" s="67">
        <v>0</v>
      </c>
      <c r="K423" s="19">
        <v>0</v>
      </c>
      <c r="L423" s="820">
        <v>1</v>
      </c>
      <c r="M423" s="820">
        <v>1</v>
      </c>
      <c r="N423" s="19">
        <v>1</v>
      </c>
      <c r="O423" s="19">
        <v>1</v>
      </c>
      <c r="P423" s="19">
        <v>0</v>
      </c>
      <c r="Q423" s="19">
        <v>0</v>
      </c>
      <c r="R423" s="19">
        <v>0</v>
      </c>
      <c r="S423" s="19">
        <v>0</v>
      </c>
      <c r="T423" s="20">
        <v>0</v>
      </c>
      <c r="U423" s="13">
        <f t="shared" si="13"/>
        <v>0.41666666666666669</v>
      </c>
    </row>
    <row r="424" spans="1:21" ht="31.5">
      <c r="A424" s="1034"/>
      <c r="B424" s="927"/>
      <c r="C424" s="929"/>
      <c r="D424" s="986"/>
      <c r="E424" s="904"/>
      <c r="F424" s="973"/>
      <c r="G424" s="124" t="s">
        <v>106</v>
      </c>
      <c r="H424" s="65">
        <v>1</v>
      </c>
      <c r="I424" s="17">
        <f>'DATOS UCI'!$D$138</f>
        <v>0.96363636363636362</v>
      </c>
      <c r="J424" s="67">
        <f>'DATOS UCI'!$F$138</f>
        <v>1</v>
      </c>
      <c r="K424" s="19" t="e">
        <f>'DATOS UCI'!$H$138</f>
        <v>#DIV/0!</v>
      </c>
      <c r="L424" s="822">
        <v>1</v>
      </c>
      <c r="M424" s="831">
        <v>0.64</v>
      </c>
      <c r="N424" s="19">
        <v>1</v>
      </c>
      <c r="O424" s="19">
        <v>1</v>
      </c>
      <c r="P424" s="19" t="e">
        <f>'DATOS UCI'!$R$138</f>
        <v>#DIV/0!</v>
      </c>
      <c r="Q424" s="19" t="e">
        <f>'DATOS UCI'!$T$138</f>
        <v>#DIV/0!</v>
      </c>
      <c r="R424" s="19" t="e">
        <f>'DATOS UCI'!$V$138</f>
        <v>#DIV/0!</v>
      </c>
      <c r="S424" s="19" t="e">
        <f>'DATOS UCI'!$X$138</f>
        <v>#DIV/0!</v>
      </c>
      <c r="T424" s="20" t="e">
        <f>'DATOS UCI'!$Z$138</f>
        <v>#DIV/0!</v>
      </c>
      <c r="U424" s="13" t="e">
        <f t="shared" si="13"/>
        <v>#DIV/0!</v>
      </c>
    </row>
    <row r="425" spans="1:21">
      <c r="A425" s="1034"/>
      <c r="B425" s="927"/>
      <c r="C425" s="929"/>
      <c r="D425" s="986"/>
      <c r="E425" s="904"/>
      <c r="F425" s="61" t="s">
        <v>33</v>
      </c>
      <c r="G425" s="124" t="s">
        <v>34</v>
      </c>
      <c r="H425" s="65">
        <v>1</v>
      </c>
      <c r="I425" s="17">
        <f>'DATOS UCI'!$D$140</f>
        <v>0</v>
      </c>
      <c r="J425" s="67">
        <f>'DATOS UCI'!$F$140</f>
        <v>0</v>
      </c>
      <c r="K425" s="19">
        <f>'DATOS UCI'!$H$140</f>
        <v>0</v>
      </c>
      <c r="L425" s="822">
        <v>1</v>
      </c>
      <c r="M425" s="831">
        <v>1</v>
      </c>
      <c r="N425" s="19">
        <v>1</v>
      </c>
      <c r="O425" s="19">
        <v>1</v>
      </c>
      <c r="P425" s="19">
        <f>'DATOS UCI'!$R$140</f>
        <v>0</v>
      </c>
      <c r="Q425" s="19">
        <f>'DATOS UCI'!$T$140</f>
        <v>0</v>
      </c>
      <c r="R425" s="19">
        <f>'DATOS UCI'!$V$140</f>
        <v>0</v>
      </c>
      <c r="S425" s="19">
        <f>'DATOS UCI'!$X$140</f>
        <v>0</v>
      </c>
      <c r="T425" s="20">
        <f>'DATOS UCI'!$Z$140</f>
        <v>0</v>
      </c>
      <c r="U425" s="13">
        <f t="shared" si="13"/>
        <v>0.33333333333333331</v>
      </c>
    </row>
    <row r="426" spans="1:21">
      <c r="A426" s="1034"/>
      <c r="B426" s="927"/>
      <c r="C426" s="929"/>
      <c r="D426" s="986"/>
      <c r="E426" s="904"/>
      <c r="F426" s="61" t="s">
        <v>35</v>
      </c>
      <c r="G426" s="124" t="s">
        <v>36</v>
      </c>
      <c r="H426" s="65">
        <v>1</v>
      </c>
      <c r="I426" s="17">
        <f>'DATOS UCI'!$D$141</f>
        <v>1</v>
      </c>
      <c r="J426" s="67">
        <f>'DATOS UCI'!$F$141</f>
        <v>1</v>
      </c>
      <c r="K426" s="19">
        <f>'DATOS UCI'!$H$141</f>
        <v>1</v>
      </c>
      <c r="L426" s="822">
        <v>1</v>
      </c>
      <c r="M426" s="831">
        <v>0.92</v>
      </c>
      <c r="N426" s="19">
        <v>1</v>
      </c>
      <c r="O426" s="19">
        <v>0.83</v>
      </c>
      <c r="P426" s="19" t="e">
        <f>'DATOS UCI'!$R$141</f>
        <v>#DIV/0!</v>
      </c>
      <c r="Q426" s="19" t="e">
        <f>'DATOS UCI'!$T$141</f>
        <v>#DIV/0!</v>
      </c>
      <c r="R426" s="19" t="e">
        <f>'DATOS UCI'!$V$141</f>
        <v>#DIV/0!</v>
      </c>
      <c r="S426" s="19" t="e">
        <f>'DATOS UCI'!$X$141</f>
        <v>#DIV/0!</v>
      </c>
      <c r="T426" s="20" t="e">
        <f>'DATOS UCI'!$Z$141</f>
        <v>#DIV/0!</v>
      </c>
      <c r="U426" s="13" t="e">
        <f t="shared" si="13"/>
        <v>#DIV/0!</v>
      </c>
    </row>
    <row r="427" spans="1:21" ht="16.5" thickBot="1">
      <c r="A427" s="1034"/>
      <c r="B427" s="927"/>
      <c r="C427" s="929"/>
      <c r="D427" s="986"/>
      <c r="E427" s="905"/>
      <c r="F427" s="68" t="s">
        <v>37</v>
      </c>
      <c r="G427" s="126" t="s">
        <v>38</v>
      </c>
      <c r="H427" s="70">
        <v>1</v>
      </c>
      <c r="I427" s="25">
        <v>1</v>
      </c>
      <c r="J427" s="84">
        <v>0</v>
      </c>
      <c r="K427" s="27">
        <v>0</v>
      </c>
      <c r="L427" s="27">
        <v>1</v>
      </c>
      <c r="M427" s="27">
        <v>1</v>
      </c>
      <c r="N427" s="19">
        <v>1</v>
      </c>
      <c r="O427" s="27">
        <v>1</v>
      </c>
      <c r="P427" s="27">
        <v>0</v>
      </c>
      <c r="Q427" s="27">
        <v>0</v>
      </c>
      <c r="R427" s="27">
        <v>0</v>
      </c>
      <c r="S427" s="27">
        <v>0</v>
      </c>
      <c r="T427" s="28">
        <v>0</v>
      </c>
      <c r="U427" s="13">
        <f t="shared" si="13"/>
        <v>0.41666666666666669</v>
      </c>
    </row>
    <row r="428" spans="1:21">
      <c r="A428" s="1034"/>
      <c r="B428" s="927"/>
      <c r="C428" s="929"/>
      <c r="D428" s="986"/>
      <c r="E428" s="909" t="s">
        <v>120</v>
      </c>
      <c r="F428" s="127" t="s">
        <v>121</v>
      </c>
      <c r="G428" s="72" t="s">
        <v>112</v>
      </c>
      <c r="H428" s="73">
        <v>1</v>
      </c>
      <c r="I428" s="80">
        <f>'DATOS UCI'!$D$143</f>
        <v>1</v>
      </c>
      <c r="J428" s="41">
        <f>'DATOS UCI'!$F$143</f>
        <v>1</v>
      </c>
      <c r="K428" s="11">
        <f>'DATOS UCI'!$H$143</f>
        <v>0.8</v>
      </c>
      <c r="L428" s="11">
        <v>1</v>
      </c>
      <c r="M428" s="29">
        <v>1</v>
      </c>
      <c r="N428" s="29">
        <v>1</v>
      </c>
      <c r="O428" s="29">
        <v>1</v>
      </c>
      <c r="P428" s="29">
        <f>'DATOS UCI'!$R$143</f>
        <v>0</v>
      </c>
      <c r="Q428" s="29">
        <f>'DATOS UCI'!$T$143</f>
        <v>0</v>
      </c>
      <c r="R428" s="29">
        <f>'DATOS UCI'!$V$143</f>
        <v>0</v>
      </c>
      <c r="S428" s="29">
        <f>'DATOS UCI'!$X$143</f>
        <v>0</v>
      </c>
      <c r="T428" s="30">
        <f>'DATOS UCI'!$Z$143</f>
        <v>0</v>
      </c>
      <c r="U428" s="13">
        <f t="shared" si="13"/>
        <v>0.56666666666666665</v>
      </c>
    </row>
    <row r="429" spans="1:21">
      <c r="A429" s="1034"/>
      <c r="B429" s="927"/>
      <c r="C429" s="929"/>
      <c r="D429" s="986"/>
      <c r="E429" s="910"/>
      <c r="F429" s="128" t="s">
        <v>117</v>
      </c>
      <c r="G429" s="129" t="s">
        <v>62</v>
      </c>
      <c r="H429" s="76">
        <v>1</v>
      </c>
      <c r="I429" s="38">
        <f>'DATOS UCI'!$D$154</f>
        <v>0</v>
      </c>
      <c r="J429" s="41" t="e">
        <f>'DATOS UCI'!$F$154</f>
        <v>#DIV/0!</v>
      </c>
      <c r="K429" s="39">
        <f>'DATOS UCI'!$H$154</f>
        <v>0</v>
      </c>
      <c r="L429" s="39">
        <v>0.7</v>
      </c>
      <c r="M429" s="39">
        <v>0.7</v>
      </c>
      <c r="N429" s="39">
        <v>0.7</v>
      </c>
      <c r="O429" s="39">
        <v>0.7</v>
      </c>
      <c r="P429" s="19" t="e">
        <f>'DATOS UCI'!$R$154</f>
        <v>#DIV/0!</v>
      </c>
      <c r="Q429" s="39" t="e">
        <f>'DATOS UCI'!$T$154</f>
        <v>#DIV/0!</v>
      </c>
      <c r="R429" s="39" t="e">
        <f>'DATOS UCI'!$V$154</f>
        <v>#DIV/0!</v>
      </c>
      <c r="S429" s="39" t="e">
        <f>'DATOS UCI'!$X$154</f>
        <v>#DIV/0!</v>
      </c>
      <c r="T429" s="40" t="e">
        <f>'DATOS UCI'!$Z$154</f>
        <v>#DIV/0!</v>
      </c>
      <c r="U429" s="13" t="e">
        <f t="shared" si="13"/>
        <v>#DIV/0!</v>
      </c>
    </row>
    <row r="430" spans="1:21">
      <c r="A430" s="1034"/>
      <c r="B430" s="927"/>
      <c r="C430" s="929"/>
      <c r="D430" s="986"/>
      <c r="E430" s="910"/>
      <c r="F430" s="878" t="s">
        <v>79</v>
      </c>
      <c r="G430" s="129" t="s">
        <v>63</v>
      </c>
      <c r="H430" s="76">
        <v>1</v>
      </c>
      <c r="I430" s="38">
        <v>0</v>
      </c>
      <c r="J430" s="41">
        <v>0</v>
      </c>
      <c r="K430" s="39">
        <v>0</v>
      </c>
      <c r="L430" s="39">
        <v>0.7</v>
      </c>
      <c r="M430" s="39">
        <v>0.7</v>
      </c>
      <c r="N430" s="39">
        <v>0.7</v>
      </c>
      <c r="O430" s="39">
        <v>0.7</v>
      </c>
      <c r="P430" s="39">
        <v>0</v>
      </c>
      <c r="Q430" s="19">
        <v>0</v>
      </c>
      <c r="R430" s="39">
        <v>0</v>
      </c>
      <c r="S430" s="39">
        <v>0</v>
      </c>
      <c r="T430" s="40">
        <v>0</v>
      </c>
      <c r="U430" s="13">
        <f t="shared" si="13"/>
        <v>0.23333333333333331</v>
      </c>
    </row>
    <row r="431" spans="1:21" ht="31.5">
      <c r="A431" s="1034"/>
      <c r="B431" s="927"/>
      <c r="C431" s="929"/>
      <c r="D431" s="986"/>
      <c r="E431" s="910"/>
      <c r="F431" s="879"/>
      <c r="G431" s="129" t="s">
        <v>122</v>
      </c>
      <c r="H431" s="76">
        <v>1</v>
      </c>
      <c r="I431" s="17">
        <f>'DATOS UCI'!$D$156</f>
        <v>3.4482758620689655E-2</v>
      </c>
      <c r="J431" s="18">
        <f>'DATOS UCI'!$F$156</f>
        <v>5.2083333333333336E-2</v>
      </c>
      <c r="K431" s="19">
        <f>'DATOS UCI'!$H$156</f>
        <v>1</v>
      </c>
      <c r="L431" s="822">
        <v>1</v>
      </c>
      <c r="M431" s="831">
        <v>0</v>
      </c>
      <c r="N431" s="19">
        <v>0</v>
      </c>
      <c r="O431" s="19">
        <v>1</v>
      </c>
      <c r="P431" s="19" t="e">
        <f>'DATOS UCI'!$R$156</f>
        <v>#DIV/0!</v>
      </c>
      <c r="Q431" s="19" t="e">
        <f>'DATOS UCI'!$T$156</f>
        <v>#DIV/0!</v>
      </c>
      <c r="R431" s="19" t="e">
        <f>'DATOS UCI'!$V$156</f>
        <v>#DIV/0!</v>
      </c>
      <c r="S431" s="130" t="e">
        <f>'DATOS UCI'!$X$156</f>
        <v>#DIV/0!</v>
      </c>
      <c r="T431" s="20" t="e">
        <f>'DATOS UCI'!$Z$156</f>
        <v>#DIV/0!</v>
      </c>
      <c r="U431" s="13" t="e">
        <f t="shared" si="13"/>
        <v>#DIV/0!</v>
      </c>
    </row>
    <row r="432" spans="1:21">
      <c r="A432" s="1034"/>
      <c r="B432" s="927"/>
      <c r="C432" s="929"/>
      <c r="D432" s="986"/>
      <c r="E432" s="910"/>
      <c r="F432" s="880"/>
      <c r="G432" s="129" t="s">
        <v>82</v>
      </c>
      <c r="H432" s="76">
        <v>1</v>
      </c>
      <c r="I432" s="17">
        <f>'INDICADORES DE  RIESGO'!$D$114</f>
        <v>1</v>
      </c>
      <c r="J432" s="18">
        <f>'INDICADORES DE  RIESGO'!$F$114</f>
        <v>1</v>
      </c>
      <c r="K432" s="19">
        <f>'INDICADORES DE  RIESGO'!$H$114</f>
        <v>1</v>
      </c>
      <c r="L432" s="822">
        <v>0.96</v>
      </c>
      <c r="M432" s="831">
        <v>0.88</v>
      </c>
      <c r="N432" s="19">
        <v>0.75</v>
      </c>
      <c r="O432" s="19">
        <v>0.79</v>
      </c>
      <c r="P432" s="19">
        <f>'INDICADORES DE  RIESGO'!$R$114</f>
        <v>0</v>
      </c>
      <c r="Q432" s="19">
        <f>'INDICADORES DE  RIESGO'!$T$114</f>
        <v>0</v>
      </c>
      <c r="R432" s="19">
        <f>'INDICADORES DE  RIESGO'!$V$114</f>
        <v>0</v>
      </c>
      <c r="S432" s="130">
        <f>'INDICADORES DE  RIESGO'!$X$114</f>
        <v>0</v>
      </c>
      <c r="T432" s="20">
        <f>'INDICADORES DE  RIESGO'!$Z$114</f>
        <v>0</v>
      </c>
      <c r="U432" s="13">
        <f t="shared" si="13"/>
        <v>0.53166666666666662</v>
      </c>
    </row>
    <row r="433" spans="1:21">
      <c r="A433" s="1034"/>
      <c r="B433" s="927"/>
      <c r="C433" s="929"/>
      <c r="D433" s="986"/>
      <c r="E433" s="910"/>
      <c r="F433" s="128" t="s">
        <v>33</v>
      </c>
      <c r="G433" s="129" t="s">
        <v>34</v>
      </c>
      <c r="H433" s="76">
        <v>1</v>
      </c>
      <c r="I433" s="17">
        <f>'DATOS UCI'!$D$150</f>
        <v>0</v>
      </c>
      <c r="J433" s="18">
        <f>'DATOS UCI'!$F$150</f>
        <v>0</v>
      </c>
      <c r="K433" s="19">
        <f>'DATOS UCI'!$H$150</f>
        <v>0</v>
      </c>
      <c r="L433" s="822">
        <v>1</v>
      </c>
      <c r="M433" s="831">
        <v>1</v>
      </c>
      <c r="N433" s="19">
        <v>1</v>
      </c>
      <c r="O433" s="19">
        <v>1</v>
      </c>
      <c r="P433" s="19">
        <f>'DATOS UCI'!$R$150</f>
        <v>0</v>
      </c>
      <c r="Q433" s="19">
        <f>'DATOS UCI'!$T$150</f>
        <v>0</v>
      </c>
      <c r="R433" s="19">
        <f>'DATOS UCI'!$V$150</f>
        <v>0</v>
      </c>
      <c r="S433" s="19">
        <f>'DATOS UCI'!$X$150</f>
        <v>0</v>
      </c>
      <c r="T433" s="20">
        <f>'DATOS UCI'!$Z$150</f>
        <v>0</v>
      </c>
      <c r="U433" s="13">
        <f t="shared" si="13"/>
        <v>0.33333333333333331</v>
      </c>
    </row>
    <row r="434" spans="1:21">
      <c r="A434" s="1034"/>
      <c r="B434" s="927"/>
      <c r="C434" s="929"/>
      <c r="D434" s="986"/>
      <c r="E434" s="910"/>
      <c r="F434" s="128" t="s">
        <v>35</v>
      </c>
      <c r="G434" s="129" t="s">
        <v>36</v>
      </c>
      <c r="H434" s="76">
        <v>1</v>
      </c>
      <c r="I434" s="17" t="e">
        <f>'DATOS UCI'!$D$151</f>
        <v>#DIV/0!</v>
      </c>
      <c r="J434" s="18">
        <f>'DATOS UCI'!$F$151</f>
        <v>1</v>
      </c>
      <c r="K434" s="19" t="e">
        <f>'DATOS UCI'!$H$151</f>
        <v>#DIV/0!</v>
      </c>
      <c r="L434" s="822">
        <v>1</v>
      </c>
      <c r="M434" s="831">
        <v>1</v>
      </c>
      <c r="N434" s="19">
        <v>1</v>
      </c>
      <c r="O434" s="19">
        <v>0.94</v>
      </c>
      <c r="P434" s="19" t="e">
        <f>'DATOS UCI'!$R$151</f>
        <v>#DIV/0!</v>
      </c>
      <c r="Q434" s="19" t="e">
        <f>'DATOS UCI'!$T$151</f>
        <v>#DIV/0!</v>
      </c>
      <c r="R434" s="19" t="e">
        <f>'DATOS UCI'!$V$151</f>
        <v>#DIV/0!</v>
      </c>
      <c r="S434" s="19" t="e">
        <f>'DATOS UCI'!$X$151</f>
        <v>#DIV/0!</v>
      </c>
      <c r="T434" s="20" t="e">
        <f>'DATOS UCI'!$Z$151</f>
        <v>#DIV/0!</v>
      </c>
      <c r="U434" s="13" t="e">
        <f t="shared" si="13"/>
        <v>#DIV/0!</v>
      </c>
    </row>
    <row r="435" spans="1:21" ht="16.5" thickBot="1">
      <c r="A435" s="1034"/>
      <c r="B435" s="927"/>
      <c r="C435" s="929"/>
      <c r="D435" s="986"/>
      <c r="E435" s="911"/>
      <c r="F435" s="131" t="s">
        <v>37</v>
      </c>
      <c r="G435" s="132" t="s">
        <v>38</v>
      </c>
      <c r="H435" s="79">
        <v>1</v>
      </c>
      <c r="I435" s="25">
        <v>0</v>
      </c>
      <c r="J435" s="26">
        <v>0</v>
      </c>
      <c r="K435" s="27">
        <v>0</v>
      </c>
      <c r="L435" s="27">
        <v>1</v>
      </c>
      <c r="M435" s="27">
        <v>1</v>
      </c>
      <c r="N435" s="19">
        <v>1</v>
      </c>
      <c r="O435" s="27">
        <v>1</v>
      </c>
      <c r="P435" s="27">
        <v>0</v>
      </c>
      <c r="Q435" s="27">
        <v>0</v>
      </c>
      <c r="R435" s="27">
        <v>0</v>
      </c>
      <c r="S435" s="27">
        <v>0</v>
      </c>
      <c r="T435" s="28">
        <v>0</v>
      </c>
      <c r="U435" s="13">
        <f t="shared" si="13"/>
        <v>0.33333333333333331</v>
      </c>
    </row>
    <row r="436" spans="1:21" ht="47.25">
      <c r="A436" s="1034"/>
      <c r="B436" s="927"/>
      <c r="C436" s="929"/>
      <c r="D436" s="986"/>
      <c r="E436" s="881" t="s">
        <v>123</v>
      </c>
      <c r="F436" s="85" t="s">
        <v>124</v>
      </c>
      <c r="G436" s="86" t="s">
        <v>112</v>
      </c>
      <c r="H436" s="87">
        <v>1</v>
      </c>
      <c r="I436" s="80">
        <f>'DATOS UCI'!$D$153</f>
        <v>1</v>
      </c>
      <c r="J436" s="41">
        <f>'DATOS UCI'!$F$153</f>
        <v>1</v>
      </c>
      <c r="K436" s="11">
        <f>'DATOS UCI'!$H$153</f>
        <v>1</v>
      </c>
      <c r="L436" s="29">
        <v>1</v>
      </c>
      <c r="M436" s="29">
        <v>1</v>
      </c>
      <c r="N436" s="81">
        <v>1</v>
      </c>
      <c r="O436" s="29">
        <v>1</v>
      </c>
      <c r="P436" s="29">
        <f>'DATOS UCI'!$R$153</f>
        <v>0</v>
      </c>
      <c r="Q436" s="29">
        <f>'DATOS UCI'!$T$153</f>
        <v>0</v>
      </c>
      <c r="R436" s="29">
        <f>'DATOS UCI'!$V$153</f>
        <v>0</v>
      </c>
      <c r="S436" s="29">
        <f>'DATOS UCI'!$X$153</f>
        <v>0</v>
      </c>
      <c r="T436" s="30">
        <f>'DATOS UCI'!$Z$153</f>
        <v>0</v>
      </c>
      <c r="U436" s="13">
        <f t="shared" si="13"/>
        <v>0.58333333333333337</v>
      </c>
    </row>
    <row r="437" spans="1:21">
      <c r="A437" s="1034"/>
      <c r="B437" s="927"/>
      <c r="C437" s="929"/>
      <c r="D437" s="986"/>
      <c r="E437" s="882"/>
      <c r="F437" s="92" t="s">
        <v>117</v>
      </c>
      <c r="G437" s="133" t="s">
        <v>62</v>
      </c>
      <c r="H437" s="90">
        <v>1</v>
      </c>
      <c r="I437" s="38">
        <v>0</v>
      </c>
      <c r="J437" s="41">
        <v>0</v>
      </c>
      <c r="K437" s="39">
        <v>0</v>
      </c>
      <c r="L437" s="39">
        <v>0</v>
      </c>
      <c r="M437" s="831">
        <v>0</v>
      </c>
      <c r="N437" s="824">
        <v>1</v>
      </c>
      <c r="O437" s="39">
        <v>1</v>
      </c>
      <c r="P437" s="39">
        <v>0</v>
      </c>
      <c r="Q437" s="39">
        <v>0</v>
      </c>
      <c r="R437" s="39">
        <v>0</v>
      </c>
      <c r="S437" s="39">
        <v>0</v>
      </c>
      <c r="T437" s="40">
        <v>0</v>
      </c>
      <c r="U437" s="13">
        <f t="shared" si="13"/>
        <v>0.16666666666666666</v>
      </c>
    </row>
    <row r="438" spans="1:21">
      <c r="A438" s="1034"/>
      <c r="B438" s="927"/>
      <c r="C438" s="929"/>
      <c r="D438" s="986"/>
      <c r="E438" s="882"/>
      <c r="F438" s="884" t="s">
        <v>79</v>
      </c>
      <c r="G438" s="133" t="s">
        <v>63</v>
      </c>
      <c r="H438" s="90">
        <v>1</v>
      </c>
      <c r="I438" s="38">
        <f>'DATOS UCI'!$D$154</f>
        <v>0</v>
      </c>
      <c r="J438" s="41" t="e">
        <f>'DATOS UCI'!$F$154</f>
        <v>#DIV/0!</v>
      </c>
      <c r="K438" s="39">
        <f>'DATOS UCI'!$H$154</f>
        <v>0</v>
      </c>
      <c r="L438" s="39">
        <v>0</v>
      </c>
      <c r="M438" s="831">
        <v>0</v>
      </c>
      <c r="N438" s="35">
        <v>1</v>
      </c>
      <c r="O438" s="39">
        <v>1</v>
      </c>
      <c r="P438" s="39" t="e">
        <f>'DATOS UCI'!$R$154</f>
        <v>#DIV/0!</v>
      </c>
      <c r="Q438" s="39" t="e">
        <f>'DATOS UCI'!$T$154</f>
        <v>#DIV/0!</v>
      </c>
      <c r="R438" s="39" t="e">
        <f>'DATOS UCI'!$V$154</f>
        <v>#DIV/0!</v>
      </c>
      <c r="S438" s="39" t="e">
        <f>'DATOS UCI'!$X$154</f>
        <v>#DIV/0!</v>
      </c>
      <c r="T438" s="40" t="e">
        <f>'DATOS UCI'!$Z$154</f>
        <v>#DIV/0!</v>
      </c>
      <c r="U438" s="13" t="e">
        <f t="shared" si="13"/>
        <v>#DIV/0!</v>
      </c>
    </row>
    <row r="439" spans="1:21" ht="31.5">
      <c r="A439" s="1034"/>
      <c r="B439" s="927"/>
      <c r="C439" s="929"/>
      <c r="D439" s="986"/>
      <c r="E439" s="882"/>
      <c r="F439" s="885"/>
      <c r="G439" s="133" t="s">
        <v>125</v>
      </c>
      <c r="H439" s="90">
        <v>1</v>
      </c>
      <c r="I439" s="17">
        <f>'DATOS UCI'!$D$156</f>
        <v>3.4482758620689655E-2</v>
      </c>
      <c r="J439" s="18">
        <f>'DATOS UCI'!$F$156</f>
        <v>5.2083333333333336E-2</v>
      </c>
      <c r="K439" s="19">
        <f>'DATOS UCI'!$H$156</f>
        <v>1</v>
      </c>
      <c r="L439" s="820">
        <v>1</v>
      </c>
      <c r="M439" s="820">
        <v>0</v>
      </c>
      <c r="N439" s="19">
        <v>0</v>
      </c>
      <c r="O439" s="19">
        <v>0</v>
      </c>
      <c r="P439" s="19" t="e">
        <f>'DATOS UCI'!$R$156</f>
        <v>#DIV/0!</v>
      </c>
      <c r="Q439" s="19" t="e">
        <f>'DATOS UCI'!$T$156</f>
        <v>#DIV/0!</v>
      </c>
      <c r="R439" s="19" t="e">
        <f>'DATOS UCI'!$V$156</f>
        <v>#DIV/0!</v>
      </c>
      <c r="S439" s="19" t="e">
        <f>'DATOS UCI'!$X$156</f>
        <v>#DIV/0!</v>
      </c>
      <c r="T439" s="20" t="e">
        <f>'DATOS UCI'!$Z$156</f>
        <v>#DIV/0!</v>
      </c>
      <c r="U439" s="13" t="e">
        <f t="shared" si="13"/>
        <v>#DIV/0!</v>
      </c>
    </row>
    <row r="440" spans="1:21" ht="31.5">
      <c r="A440" s="1034"/>
      <c r="B440" s="927"/>
      <c r="C440" s="929"/>
      <c r="D440" s="986"/>
      <c r="E440" s="882"/>
      <c r="F440" s="885"/>
      <c r="G440" s="133" t="s">
        <v>126</v>
      </c>
      <c r="H440" s="90">
        <v>1</v>
      </c>
      <c r="I440" s="17">
        <f>'DATOS UCI'!$D$158</f>
        <v>1</v>
      </c>
      <c r="J440" s="18">
        <f>'DATOS UCI'!$F$158</f>
        <v>1</v>
      </c>
      <c r="K440" s="19">
        <f>'DATOS UCI'!$H$158</f>
        <v>1</v>
      </c>
      <c r="L440" s="822">
        <v>1</v>
      </c>
      <c r="M440" s="831">
        <v>1</v>
      </c>
      <c r="N440" s="19">
        <v>1</v>
      </c>
      <c r="O440" s="19">
        <v>1</v>
      </c>
      <c r="P440" s="19" t="e">
        <f>'DATOS UCI'!$R$158</f>
        <v>#DIV/0!</v>
      </c>
      <c r="Q440" s="19" t="e">
        <f>'DATOS UCI'!$T$158</f>
        <v>#DIV/0!</v>
      </c>
      <c r="R440" s="19" t="e">
        <f>'DATOS UCI'!$V$158</f>
        <v>#DIV/0!</v>
      </c>
      <c r="S440" s="19" t="e">
        <f>'DATOS UCI'!$X$158</f>
        <v>#DIV/0!</v>
      </c>
      <c r="T440" s="20" t="e">
        <f>'DATOS UCI'!$Z$158</f>
        <v>#DIV/0!</v>
      </c>
      <c r="U440" s="13" t="e">
        <f t="shared" si="13"/>
        <v>#DIV/0!</v>
      </c>
    </row>
    <row r="441" spans="1:21">
      <c r="A441" s="1034"/>
      <c r="B441" s="927"/>
      <c r="C441" s="929"/>
      <c r="D441" s="986"/>
      <c r="E441" s="882"/>
      <c r="F441" s="886"/>
      <c r="G441" s="133" t="s">
        <v>82</v>
      </c>
      <c r="H441" s="90">
        <v>1</v>
      </c>
      <c r="I441" s="17">
        <f>'INDICADORES DE  RIESGO'!$D$117</f>
        <v>1</v>
      </c>
      <c r="J441" s="18">
        <f>'INDICADORES DE  RIESGO'!$F$117</f>
        <v>1</v>
      </c>
      <c r="K441" s="19">
        <f>'INDICADORES DE  RIESGO'!$H$117</f>
        <v>1</v>
      </c>
      <c r="L441" s="822">
        <v>0.96</v>
      </c>
      <c r="M441" s="831">
        <v>0.88</v>
      </c>
      <c r="N441" s="19">
        <v>0.75</v>
      </c>
      <c r="O441" s="19">
        <v>0.79</v>
      </c>
      <c r="P441" s="19">
        <f>'INDICADORES DE  RIESGO'!$R$117</f>
        <v>0</v>
      </c>
      <c r="Q441" s="19">
        <f>'INDICADORES DE  RIESGO'!$T$117</f>
        <v>0</v>
      </c>
      <c r="R441" s="19">
        <f>'INDICADORES DE  RIESGO'!$V$117</f>
        <v>0</v>
      </c>
      <c r="S441" s="19">
        <f>'INDICADORES DE  RIESGO'!$X$117</f>
        <v>0</v>
      </c>
      <c r="T441" s="20">
        <f>'INDICADORES DE  RIESGO'!$Z$117</f>
        <v>0</v>
      </c>
      <c r="U441" s="13"/>
    </row>
    <row r="442" spans="1:21">
      <c r="A442" s="1034"/>
      <c r="B442" s="927"/>
      <c r="C442" s="929"/>
      <c r="D442" s="986"/>
      <c r="E442" s="882"/>
      <c r="F442" s="92" t="s">
        <v>33</v>
      </c>
      <c r="G442" s="133" t="s">
        <v>34</v>
      </c>
      <c r="H442" s="90">
        <v>1</v>
      </c>
      <c r="I442" s="17">
        <f>'DATOS UCI'!$D$160</f>
        <v>0</v>
      </c>
      <c r="J442" s="18">
        <f>'DATOS UCI'!$F$160</f>
        <v>0</v>
      </c>
      <c r="K442" s="19">
        <f>'DATOS UCI'!$H$160</f>
        <v>0</v>
      </c>
      <c r="L442" s="822">
        <v>1</v>
      </c>
      <c r="M442" s="831">
        <v>1</v>
      </c>
      <c r="N442" s="19">
        <v>1</v>
      </c>
      <c r="O442" s="19">
        <v>1</v>
      </c>
      <c r="P442" s="19">
        <f>'DATOS UCI'!$R$160</f>
        <v>0</v>
      </c>
      <c r="Q442" s="19">
        <f>'DATOS UCI'!$T$160</f>
        <v>0</v>
      </c>
      <c r="R442" s="19">
        <f>'DATOS UCI'!$V$160</f>
        <v>0</v>
      </c>
      <c r="S442" s="19">
        <f>'DATOS UCI'!$X$160</f>
        <v>0</v>
      </c>
      <c r="T442" s="20">
        <f>'DATOS UCI'!$Z$160</f>
        <v>0</v>
      </c>
      <c r="U442" s="13">
        <f t="shared" ref="U442:U448" si="15">SUM(I442:T442)/12</f>
        <v>0.33333333333333331</v>
      </c>
    </row>
    <row r="443" spans="1:21">
      <c r="A443" s="1034"/>
      <c r="B443" s="927"/>
      <c r="C443" s="929"/>
      <c r="D443" s="986"/>
      <c r="E443" s="882"/>
      <c r="F443" s="92" t="s">
        <v>35</v>
      </c>
      <c r="G443" s="133" t="s">
        <v>36</v>
      </c>
      <c r="H443" s="90">
        <v>1</v>
      </c>
      <c r="I443" s="17">
        <f>'DATOS UCI'!$D$161</f>
        <v>1</v>
      </c>
      <c r="J443" s="18">
        <f>'DATOS UCI'!$F$161</f>
        <v>1</v>
      </c>
      <c r="K443" s="19">
        <f>'DATOS UCI'!$H$161</f>
        <v>1</v>
      </c>
      <c r="L443" s="822">
        <v>1</v>
      </c>
      <c r="M443" s="831">
        <v>0.92</v>
      </c>
      <c r="N443" s="19">
        <v>0.88</v>
      </c>
      <c r="O443" s="19">
        <v>0.83</v>
      </c>
      <c r="P443" s="19" t="e">
        <f>'DATOS UCI'!$R$161</f>
        <v>#DIV/0!</v>
      </c>
      <c r="Q443" s="19" t="e">
        <f>'DATOS UCI'!$T$161</f>
        <v>#DIV/0!</v>
      </c>
      <c r="R443" s="19" t="e">
        <f>'DATOS UCI'!$V$161</f>
        <v>#DIV/0!</v>
      </c>
      <c r="S443" s="19" t="e">
        <f>'DATOS UCI'!$X$161</f>
        <v>#DIV/0!</v>
      </c>
      <c r="T443" s="20" t="e">
        <f>'DATOS UCI'!$Z$161</f>
        <v>#DIV/0!</v>
      </c>
      <c r="U443" s="13" t="e">
        <f t="shared" si="15"/>
        <v>#DIV/0!</v>
      </c>
    </row>
    <row r="444" spans="1:21" ht="16.5" thickBot="1">
      <c r="A444" s="1034"/>
      <c r="B444" s="927"/>
      <c r="C444" s="929"/>
      <c r="D444" s="986"/>
      <c r="E444" s="883"/>
      <c r="F444" s="134" t="s">
        <v>37</v>
      </c>
      <c r="G444" s="135" t="s">
        <v>38</v>
      </c>
      <c r="H444" s="136">
        <v>1</v>
      </c>
      <c r="I444" s="25">
        <v>1</v>
      </c>
      <c r="J444" s="26">
        <v>0</v>
      </c>
      <c r="K444" s="27">
        <v>0</v>
      </c>
      <c r="L444" s="27">
        <v>1</v>
      </c>
      <c r="M444" s="27">
        <v>1</v>
      </c>
      <c r="N444" s="19">
        <v>1</v>
      </c>
      <c r="O444" s="27">
        <v>1</v>
      </c>
      <c r="P444" s="27">
        <v>0</v>
      </c>
      <c r="Q444" s="27">
        <v>0</v>
      </c>
      <c r="R444" s="27">
        <v>0</v>
      </c>
      <c r="S444" s="27">
        <v>0</v>
      </c>
      <c r="T444" s="28">
        <v>0</v>
      </c>
      <c r="U444" s="13">
        <f t="shared" si="15"/>
        <v>0.41666666666666669</v>
      </c>
    </row>
    <row r="445" spans="1:21" ht="31.5">
      <c r="A445" s="1034"/>
      <c r="B445" s="927"/>
      <c r="C445" s="929"/>
      <c r="D445" s="986"/>
      <c r="E445" s="980" t="s">
        <v>127</v>
      </c>
      <c r="F445" s="137" t="s">
        <v>128</v>
      </c>
      <c r="G445" s="138" t="s">
        <v>52</v>
      </c>
      <c r="H445" s="139">
        <v>1</v>
      </c>
      <c r="I445" s="80" t="e">
        <f>'DATOS UCI'!$D$163</f>
        <v>#DIV/0!</v>
      </c>
      <c r="J445" s="41" t="e">
        <f>'DATOS UCI'!$F$163</f>
        <v>#DIV/0!</v>
      </c>
      <c r="K445" s="11">
        <f>'DATOS UCI'!$H$163</f>
        <v>1</v>
      </c>
      <c r="L445" s="29">
        <v>1</v>
      </c>
      <c r="M445" s="29">
        <v>1</v>
      </c>
      <c r="N445" s="81">
        <v>1</v>
      </c>
      <c r="O445" s="29">
        <v>1</v>
      </c>
      <c r="P445" s="29" t="e">
        <f>'DATOS UCI'!$R$163</f>
        <v>#DIV/0!</v>
      </c>
      <c r="Q445" s="29" t="e">
        <f>'DATOS UCI'!$T$163</f>
        <v>#DIV/0!</v>
      </c>
      <c r="R445" s="29" t="e">
        <f>'DATOS UCI'!$V$163</f>
        <v>#DIV/0!</v>
      </c>
      <c r="S445" s="29" t="e">
        <f>'DATOS UCI'!$X$163</f>
        <v>#DIV/0!</v>
      </c>
      <c r="T445" s="30" t="e">
        <f>'DATOS UCI'!$Z$163</f>
        <v>#DIV/0!</v>
      </c>
      <c r="U445" s="13" t="e">
        <f t="shared" si="15"/>
        <v>#DIV/0!</v>
      </c>
    </row>
    <row r="446" spans="1:21" ht="31.5">
      <c r="A446" s="1034"/>
      <c r="B446" s="927"/>
      <c r="C446" s="929"/>
      <c r="D446" s="986"/>
      <c r="E446" s="981"/>
      <c r="F446" s="140" t="s">
        <v>129</v>
      </c>
      <c r="G446" s="141" t="s">
        <v>62</v>
      </c>
      <c r="H446" s="142">
        <v>1</v>
      </c>
      <c r="I446" s="38" t="e">
        <f>'DATOS UCI'!$D$165</f>
        <v>#DIV/0!</v>
      </c>
      <c r="J446" s="41" t="e">
        <f>'DATOS UCI'!$F$165</f>
        <v>#DIV/0!</v>
      </c>
      <c r="K446" s="39">
        <f>'DATOS UCI'!$H$165</f>
        <v>1</v>
      </c>
      <c r="L446" s="39">
        <v>0</v>
      </c>
      <c r="M446" s="831">
        <v>0</v>
      </c>
      <c r="N446" s="824">
        <v>1</v>
      </c>
      <c r="O446" s="39">
        <v>1</v>
      </c>
      <c r="P446" s="39" t="e">
        <f>'DATOS UCI'!$R$165</f>
        <v>#DIV/0!</v>
      </c>
      <c r="Q446" s="39" t="e">
        <f>'DATOS UCI'!$T$165</f>
        <v>#DIV/0!</v>
      </c>
      <c r="R446" s="39" t="e">
        <f>'DATOS UCI'!$V$165</f>
        <v>#DIV/0!</v>
      </c>
      <c r="S446" s="39" t="e">
        <f>'DATOS UCI'!$X$165</f>
        <v>#DIV/0!</v>
      </c>
      <c r="T446" s="40" t="e">
        <f>'DATOS UCI'!$Z$165</f>
        <v>#DIV/0!</v>
      </c>
      <c r="U446" s="13" t="e">
        <f t="shared" si="15"/>
        <v>#DIV/0!</v>
      </c>
    </row>
    <row r="447" spans="1:21">
      <c r="A447" s="1034"/>
      <c r="B447" s="927"/>
      <c r="C447" s="929"/>
      <c r="D447" s="986"/>
      <c r="E447" s="981"/>
      <c r="F447" s="983" t="s">
        <v>130</v>
      </c>
      <c r="G447" s="141" t="s">
        <v>63</v>
      </c>
      <c r="H447" s="142">
        <v>1</v>
      </c>
      <c r="I447" s="38">
        <v>0</v>
      </c>
      <c r="J447" s="41">
        <v>0</v>
      </c>
      <c r="K447" s="39">
        <v>0</v>
      </c>
      <c r="L447" s="39">
        <v>0</v>
      </c>
      <c r="M447" s="831">
        <v>0</v>
      </c>
      <c r="N447" s="35">
        <v>1</v>
      </c>
      <c r="O447" s="39">
        <v>1</v>
      </c>
      <c r="P447" s="39">
        <v>0</v>
      </c>
      <c r="Q447" s="39">
        <v>0</v>
      </c>
      <c r="R447" s="39">
        <v>0</v>
      </c>
      <c r="S447" s="39">
        <v>0</v>
      </c>
      <c r="T447" s="40">
        <v>0</v>
      </c>
      <c r="U447" s="13">
        <f t="shared" si="15"/>
        <v>0.16666666666666666</v>
      </c>
    </row>
    <row r="448" spans="1:21">
      <c r="A448" s="1034"/>
      <c r="B448" s="927"/>
      <c r="C448" s="929"/>
      <c r="D448" s="986"/>
      <c r="E448" s="981"/>
      <c r="F448" s="984"/>
      <c r="G448" s="141" t="s">
        <v>82</v>
      </c>
      <c r="H448" s="142">
        <v>1</v>
      </c>
      <c r="I448" s="17">
        <f>'INDICADORES DE  RIESGO'!$D$120</f>
        <v>1</v>
      </c>
      <c r="J448" s="67">
        <f>'INDICADORES DE  RIESGO'!$F$120</f>
        <v>1</v>
      </c>
      <c r="K448" s="19">
        <f>'INDICADORES DE  RIESGO'!$H$120</f>
        <v>1</v>
      </c>
      <c r="L448" s="822">
        <f>'INDICADORES DE  RIESGO'!$J$38</f>
        <v>0</v>
      </c>
      <c r="M448" s="831">
        <v>0.88</v>
      </c>
      <c r="N448" s="19">
        <v>0.75</v>
      </c>
      <c r="O448" s="19">
        <v>0.79</v>
      </c>
      <c r="P448" s="19">
        <f>'INDICADORES DE  RIESGO'!$R$120</f>
        <v>0</v>
      </c>
      <c r="Q448" s="19">
        <f>'INDICADORES DE  RIESGO'!$T$120</f>
        <v>0</v>
      </c>
      <c r="R448" s="19">
        <f>'INDICADORES DE  RIESGO'!$V$120</f>
        <v>0</v>
      </c>
      <c r="S448" s="19">
        <f>'INDICADORES DE  RIESGO'!$X$120</f>
        <v>0</v>
      </c>
      <c r="T448" s="20">
        <f>'INDICADORES DE  RIESGO'!$Z$120</f>
        <v>0</v>
      </c>
      <c r="U448" s="458">
        <f t="shared" si="15"/>
        <v>0.45166666666666666</v>
      </c>
    </row>
    <row r="449" spans="1:21">
      <c r="A449" s="1034"/>
      <c r="B449" s="927"/>
      <c r="C449" s="929"/>
      <c r="D449" s="986"/>
      <c r="E449" s="981"/>
      <c r="F449" s="143" t="s">
        <v>33</v>
      </c>
      <c r="G449" s="141" t="s">
        <v>34</v>
      </c>
      <c r="H449" s="142">
        <v>1</v>
      </c>
      <c r="I449" s="17">
        <f>'DATOS UCI'!$D$169</f>
        <v>0</v>
      </c>
      <c r="J449" s="67">
        <f>'DATOS UCI'!$F$169</f>
        <v>0</v>
      </c>
      <c r="K449" s="19">
        <f>'DATOS UCI'!$H$169</f>
        <v>0</v>
      </c>
      <c r="L449" s="822">
        <v>0.5</v>
      </c>
      <c r="M449" s="831">
        <v>1</v>
      </c>
      <c r="N449" s="19">
        <v>1</v>
      </c>
      <c r="O449" s="19">
        <v>1</v>
      </c>
      <c r="P449" s="19">
        <f>'DATOS UCI'!$R$169</f>
        <v>0</v>
      </c>
      <c r="Q449" s="19">
        <f>'DATOS UCI'!$T$169</f>
        <v>0</v>
      </c>
      <c r="R449" s="19">
        <f>'DATOS UCI'!$V$169</f>
        <v>0</v>
      </c>
      <c r="S449" s="19">
        <f>'DATOS UCI'!$X$169</f>
        <v>0</v>
      </c>
      <c r="T449" s="20">
        <f>'DATOS UCI'!$Z$169</f>
        <v>0</v>
      </c>
      <c r="U449" s="13">
        <f t="shared" ref="U449:U506" si="16">SUM(I449:T449)/12</f>
        <v>0.29166666666666669</v>
      </c>
    </row>
    <row r="450" spans="1:21">
      <c r="A450" s="1034"/>
      <c r="B450" s="927"/>
      <c r="C450" s="929"/>
      <c r="D450" s="986"/>
      <c r="E450" s="981"/>
      <c r="F450" s="143" t="s">
        <v>35</v>
      </c>
      <c r="G450" s="141" t="s">
        <v>36</v>
      </c>
      <c r="H450" s="142">
        <v>1</v>
      </c>
      <c r="I450" s="17">
        <f>'DATOS UCI'!$D$170</f>
        <v>1</v>
      </c>
      <c r="J450" s="67">
        <f>'DATOS UCI'!$F$170</f>
        <v>1</v>
      </c>
      <c r="K450" s="19">
        <f>'DATOS UCI'!$H$170</f>
        <v>1</v>
      </c>
      <c r="L450" s="822">
        <v>1</v>
      </c>
      <c r="M450" s="831">
        <v>0.5</v>
      </c>
      <c r="N450" s="19">
        <v>1</v>
      </c>
      <c r="O450" s="19">
        <v>1</v>
      </c>
      <c r="P450" s="19" t="e">
        <f>'DATOS UCI'!$R$170</f>
        <v>#DIV/0!</v>
      </c>
      <c r="Q450" s="19" t="e">
        <f>'DATOS UCI'!$T$170</f>
        <v>#DIV/0!</v>
      </c>
      <c r="R450" s="19" t="e">
        <f>'DATOS UCI'!$V$170</f>
        <v>#DIV/0!</v>
      </c>
      <c r="S450" s="19" t="e">
        <f>'DATOS UCI'!$X$170</f>
        <v>#DIV/0!</v>
      </c>
      <c r="T450" s="20" t="e">
        <f>'DATOS UCI'!$Z$170</f>
        <v>#DIV/0!</v>
      </c>
      <c r="U450" s="13" t="e">
        <f t="shared" si="16"/>
        <v>#DIV/0!</v>
      </c>
    </row>
    <row r="451" spans="1:21" ht="16.5" thickBot="1">
      <c r="A451" s="1034"/>
      <c r="B451" s="927"/>
      <c r="C451" s="929"/>
      <c r="D451" s="986"/>
      <c r="E451" s="982"/>
      <c r="F451" s="144" t="s">
        <v>37</v>
      </c>
      <c r="G451" s="145" t="s">
        <v>38</v>
      </c>
      <c r="H451" s="146">
        <v>1</v>
      </c>
      <c r="I451" s="25">
        <v>1</v>
      </c>
      <c r="J451" s="84">
        <v>0</v>
      </c>
      <c r="K451" s="27">
        <v>0</v>
      </c>
      <c r="L451" s="27">
        <v>1</v>
      </c>
      <c r="M451" s="27">
        <v>1</v>
      </c>
      <c r="N451" s="27">
        <v>1</v>
      </c>
      <c r="O451" s="27">
        <v>1</v>
      </c>
      <c r="P451" s="27">
        <v>0</v>
      </c>
      <c r="Q451" s="27">
        <v>0</v>
      </c>
      <c r="R451" s="27">
        <v>0</v>
      </c>
      <c r="S451" s="27">
        <v>0</v>
      </c>
      <c r="T451" s="28">
        <v>0</v>
      </c>
      <c r="U451" s="13">
        <f t="shared" si="16"/>
        <v>0.41666666666666669</v>
      </c>
    </row>
    <row r="452" spans="1:21">
      <c r="A452" s="1034"/>
      <c r="B452" s="927"/>
      <c r="C452" s="929"/>
      <c r="D452" s="986"/>
      <c r="E452" s="887" t="s">
        <v>131</v>
      </c>
      <c r="F452" s="147" t="s">
        <v>132</v>
      </c>
      <c r="G452" s="148" t="s">
        <v>77</v>
      </c>
      <c r="H452" s="149">
        <v>1</v>
      </c>
      <c r="I452" s="80">
        <f>'DATOS UCI'!$D$170</f>
        <v>1</v>
      </c>
      <c r="J452" s="41">
        <f>'DATOS UCI'!$F$170</f>
        <v>1</v>
      </c>
      <c r="K452" s="11">
        <f>'DATOS UCI'!$H$170</f>
        <v>1</v>
      </c>
      <c r="L452" s="11">
        <v>1</v>
      </c>
      <c r="M452" s="29">
        <v>1</v>
      </c>
      <c r="N452" s="29">
        <v>1</v>
      </c>
      <c r="O452" s="29">
        <v>1</v>
      </c>
      <c r="P452" s="29" t="e">
        <f>'DATOS UCI'!$R$170</f>
        <v>#DIV/0!</v>
      </c>
      <c r="Q452" s="29" t="e">
        <f>'DATOS UCI'!$T$170</f>
        <v>#DIV/0!</v>
      </c>
      <c r="R452" s="29" t="e">
        <f>'DATOS UCI'!$V$170</f>
        <v>#DIV/0!</v>
      </c>
      <c r="S452" s="29" t="e">
        <f>'DATOS UCI'!$X$170</f>
        <v>#DIV/0!</v>
      </c>
      <c r="T452" s="30" t="e">
        <f>'DATOS UCI'!$Z$170</f>
        <v>#DIV/0!</v>
      </c>
      <c r="U452" s="13" t="e">
        <f t="shared" si="16"/>
        <v>#DIV/0!</v>
      </c>
    </row>
    <row r="453" spans="1:21">
      <c r="A453" s="1034"/>
      <c r="B453" s="927"/>
      <c r="C453" s="929"/>
      <c r="D453" s="986"/>
      <c r="E453" s="888"/>
      <c r="F453" s="150" t="s">
        <v>133</v>
      </c>
      <c r="G453" s="151" t="s">
        <v>62</v>
      </c>
      <c r="H453" s="152">
        <v>1</v>
      </c>
      <c r="I453" s="38">
        <f>'DATOS UCI'!$D$172</f>
        <v>1</v>
      </c>
      <c r="J453" s="41">
        <f>'DATOS UCI'!$F$172</f>
        <v>1</v>
      </c>
      <c r="K453" s="39">
        <f>'DATOS UCI'!$H$172</f>
        <v>1</v>
      </c>
      <c r="L453" s="824">
        <v>0.9</v>
      </c>
      <c r="M453" s="831">
        <v>0.9</v>
      </c>
      <c r="N453" s="39">
        <v>0.9</v>
      </c>
      <c r="O453" s="39">
        <v>0.9</v>
      </c>
      <c r="P453" s="39" t="e">
        <f>'DATOS UCI'!$R$172</f>
        <v>#DIV/0!</v>
      </c>
      <c r="Q453" s="39" t="e">
        <f>'DATOS UCI'!$T$172</f>
        <v>#DIV/0!</v>
      </c>
      <c r="R453" s="39" t="e">
        <f>'DATOS UCI'!$V$172</f>
        <v>#DIV/0!</v>
      </c>
      <c r="S453" s="39" t="e">
        <f>'DATOS UCI'!$X$172</f>
        <v>#DIV/0!</v>
      </c>
      <c r="T453" s="40" t="e">
        <f>'DATOS UCI'!$Z$172</f>
        <v>#DIV/0!</v>
      </c>
      <c r="U453" s="13" t="e">
        <f t="shared" si="16"/>
        <v>#DIV/0!</v>
      </c>
    </row>
    <row r="454" spans="1:21">
      <c r="A454" s="1034"/>
      <c r="B454" s="927"/>
      <c r="C454" s="929"/>
      <c r="D454" s="986"/>
      <c r="E454" s="888"/>
      <c r="F454" s="890" t="s">
        <v>130</v>
      </c>
      <c r="G454" s="151" t="s">
        <v>63</v>
      </c>
      <c r="H454" s="152">
        <v>1</v>
      </c>
      <c r="I454" s="38">
        <v>0</v>
      </c>
      <c r="J454" s="41">
        <v>0</v>
      </c>
      <c r="K454" s="39">
        <v>0</v>
      </c>
      <c r="L454" s="39">
        <v>0.9</v>
      </c>
      <c r="M454" s="831">
        <v>0.9</v>
      </c>
      <c r="N454" s="39">
        <v>0.9</v>
      </c>
      <c r="O454" s="39">
        <v>0.9</v>
      </c>
      <c r="P454" s="39">
        <v>0</v>
      </c>
      <c r="Q454" s="39">
        <v>0</v>
      </c>
      <c r="R454" s="39">
        <v>0</v>
      </c>
      <c r="S454" s="39">
        <v>0</v>
      </c>
      <c r="T454" s="40">
        <v>0</v>
      </c>
      <c r="U454" s="13">
        <f t="shared" si="16"/>
        <v>0.3</v>
      </c>
    </row>
    <row r="455" spans="1:21" ht="31.5">
      <c r="A455" s="1034"/>
      <c r="B455" s="927"/>
      <c r="C455" s="929"/>
      <c r="D455" s="986"/>
      <c r="E455" s="888"/>
      <c r="F455" s="891"/>
      <c r="G455" s="151" t="s">
        <v>81</v>
      </c>
      <c r="H455" s="152">
        <v>1</v>
      </c>
      <c r="I455" s="17">
        <v>0</v>
      </c>
      <c r="J455" s="18">
        <v>0</v>
      </c>
      <c r="K455" s="19">
        <v>0</v>
      </c>
      <c r="L455" s="822">
        <v>0</v>
      </c>
      <c r="M455" s="831">
        <v>0</v>
      </c>
      <c r="N455" s="19">
        <v>0</v>
      </c>
      <c r="O455" s="19">
        <v>0</v>
      </c>
      <c r="P455" s="19">
        <v>0</v>
      </c>
      <c r="Q455" s="19">
        <v>0</v>
      </c>
      <c r="R455" s="19">
        <v>0</v>
      </c>
      <c r="S455" s="19">
        <v>0</v>
      </c>
      <c r="T455" s="20">
        <v>0</v>
      </c>
      <c r="U455" s="13">
        <f t="shared" si="16"/>
        <v>0</v>
      </c>
    </row>
    <row r="456" spans="1:21" ht="31.5">
      <c r="A456" s="1034"/>
      <c r="B456" s="927"/>
      <c r="C456" s="929"/>
      <c r="D456" s="986"/>
      <c r="E456" s="888"/>
      <c r="F456" s="891"/>
      <c r="G456" s="151" t="s">
        <v>106</v>
      </c>
      <c r="H456" s="152">
        <v>1</v>
      </c>
      <c r="I456" s="17">
        <f>'DATOS UCI'!$D$176</f>
        <v>1</v>
      </c>
      <c r="J456" s="18" t="e">
        <f>'DATOS UCI'!$F$176</f>
        <v>#DIV/0!</v>
      </c>
      <c r="K456" s="19">
        <f>'DATOS UCI'!$H$176</f>
        <v>1</v>
      </c>
      <c r="L456" s="822">
        <v>1</v>
      </c>
      <c r="M456" s="831">
        <v>0.64</v>
      </c>
      <c r="N456" s="19">
        <v>1</v>
      </c>
      <c r="O456" s="19">
        <v>1</v>
      </c>
      <c r="P456" s="19" t="e">
        <f>'DATOS UCI'!$R$176</f>
        <v>#DIV/0!</v>
      </c>
      <c r="Q456" s="19" t="e">
        <f>'DATOS UCI'!$T$176</f>
        <v>#DIV/0!</v>
      </c>
      <c r="R456" s="19" t="e">
        <f>'DATOS UCI'!$V$176</f>
        <v>#DIV/0!</v>
      </c>
      <c r="S456" s="19" t="e">
        <f>'DATOS UCI'!$X$176</f>
        <v>#DIV/0!</v>
      </c>
      <c r="T456" s="20" t="e">
        <f>'DATOS UCI'!$Z$176</f>
        <v>#DIV/0!</v>
      </c>
      <c r="U456" s="13" t="e">
        <f t="shared" si="16"/>
        <v>#DIV/0!</v>
      </c>
    </row>
    <row r="457" spans="1:21">
      <c r="A457" s="1034"/>
      <c r="B457" s="927"/>
      <c r="C457" s="929"/>
      <c r="D457" s="986"/>
      <c r="E457" s="888"/>
      <c r="F457" s="892"/>
      <c r="G457" s="151" t="s">
        <v>82</v>
      </c>
      <c r="H457" s="152">
        <v>1</v>
      </c>
      <c r="I457" s="17" t="e">
        <f>'INDICADORES DE  RIESGO'!#REF!</f>
        <v>#REF!</v>
      </c>
      <c r="J457" s="18" t="e">
        <f>'INDICADORES DE  RIESGO'!#REF!</f>
        <v>#REF!</v>
      </c>
      <c r="K457" s="19" t="e">
        <f>'INDICADORES DE  RIESGO'!#REF!</f>
        <v>#REF!</v>
      </c>
      <c r="L457" s="822">
        <v>0.96</v>
      </c>
      <c r="M457" s="831">
        <v>0.88</v>
      </c>
      <c r="N457" s="19">
        <v>0.75</v>
      </c>
      <c r="O457" s="19">
        <v>0.79</v>
      </c>
      <c r="P457" s="19" t="e">
        <f>'INDICADORES DE  RIESGO'!#REF!</f>
        <v>#REF!</v>
      </c>
      <c r="Q457" s="19" t="e">
        <f>'INDICADORES DE  RIESGO'!#REF!</f>
        <v>#REF!</v>
      </c>
      <c r="R457" s="19" t="e">
        <f>'INDICADORES DE  RIESGO'!#REF!</f>
        <v>#REF!</v>
      </c>
      <c r="S457" s="19" t="e">
        <f>'INDICADORES DE  RIESGO'!#REF!</f>
        <v>#REF!</v>
      </c>
      <c r="T457" s="20" t="e">
        <f>'INDICADORES DE  RIESGO'!#REF!</f>
        <v>#REF!</v>
      </c>
      <c r="U457" s="13" t="e">
        <f t="shared" si="16"/>
        <v>#REF!</v>
      </c>
    </row>
    <row r="458" spans="1:21">
      <c r="A458" s="1034"/>
      <c r="B458" s="927"/>
      <c r="C458" s="929"/>
      <c r="D458" s="986"/>
      <c r="E458" s="888"/>
      <c r="F458" s="153" t="s">
        <v>33</v>
      </c>
      <c r="G458" s="151" t="s">
        <v>34</v>
      </c>
      <c r="H458" s="152">
        <v>1</v>
      </c>
      <c r="I458" s="17">
        <f>'DATOS UCI'!$D$180</f>
        <v>0</v>
      </c>
      <c r="J458" s="18">
        <f>'DATOS UCI'!$F$180</f>
        <v>0</v>
      </c>
      <c r="K458" s="19">
        <f>'DATOS UCI'!$H$180</f>
        <v>0</v>
      </c>
      <c r="L458" s="822">
        <v>0.5</v>
      </c>
      <c r="M458" s="831">
        <v>1</v>
      </c>
      <c r="N458" s="19">
        <v>1</v>
      </c>
      <c r="O458" s="19">
        <v>1</v>
      </c>
      <c r="P458" s="19">
        <f>'DATOS UCI'!$R$180</f>
        <v>0</v>
      </c>
      <c r="Q458" s="19">
        <f>'DATOS UCI'!$T$180</f>
        <v>0</v>
      </c>
      <c r="R458" s="19">
        <f>'DATOS UCI'!$V$180</f>
        <v>0</v>
      </c>
      <c r="S458" s="19">
        <f>'DATOS UCI'!$X$180</f>
        <v>0</v>
      </c>
      <c r="T458" s="20">
        <f>'DATOS UCI'!$Z$180</f>
        <v>0</v>
      </c>
      <c r="U458" s="13">
        <f t="shared" si="16"/>
        <v>0.29166666666666669</v>
      </c>
    </row>
    <row r="459" spans="1:21">
      <c r="A459" s="1034"/>
      <c r="B459" s="927"/>
      <c r="C459" s="929"/>
      <c r="D459" s="986"/>
      <c r="E459" s="888"/>
      <c r="F459" s="153" t="s">
        <v>35</v>
      </c>
      <c r="G459" s="151" t="s">
        <v>36</v>
      </c>
      <c r="H459" s="152">
        <v>1</v>
      </c>
      <c r="I459" s="17">
        <f>'DATOS UCI'!$D$181</f>
        <v>1</v>
      </c>
      <c r="J459" s="18">
        <f>'DATOS UCI'!$F$181</f>
        <v>1</v>
      </c>
      <c r="K459" s="19">
        <f>'DATOS UCI'!$H$181</f>
        <v>1</v>
      </c>
      <c r="L459" s="822">
        <v>1</v>
      </c>
      <c r="M459" s="831">
        <v>0.5</v>
      </c>
      <c r="N459" s="19">
        <v>1</v>
      </c>
      <c r="O459" s="19">
        <v>0</v>
      </c>
      <c r="P459" s="19" t="e">
        <f>'DATOS UCI'!$R$181</f>
        <v>#DIV/0!</v>
      </c>
      <c r="Q459" s="19" t="e">
        <f>'DATOS UCI'!$T$181</f>
        <v>#DIV/0!</v>
      </c>
      <c r="R459" s="19" t="e">
        <f>'DATOS UCI'!$V$181</f>
        <v>#DIV/0!</v>
      </c>
      <c r="S459" s="19" t="e">
        <f>'DATOS UCI'!$X$181</f>
        <v>#DIV/0!</v>
      </c>
      <c r="T459" s="20" t="e">
        <f>'DATOS UCI'!$Z$181</f>
        <v>#DIV/0!</v>
      </c>
      <c r="U459" s="13" t="e">
        <f t="shared" si="16"/>
        <v>#DIV/0!</v>
      </c>
    </row>
    <row r="460" spans="1:21" ht="16.5" thickBot="1">
      <c r="A460" s="1034"/>
      <c r="B460" s="927"/>
      <c r="C460" s="929"/>
      <c r="D460" s="986"/>
      <c r="E460" s="889"/>
      <c r="F460" s="154" t="s">
        <v>37</v>
      </c>
      <c r="G460" s="155" t="s">
        <v>38</v>
      </c>
      <c r="H460" s="156">
        <v>1</v>
      </c>
      <c r="I460" s="25">
        <v>1</v>
      </c>
      <c r="J460" s="26">
        <v>0</v>
      </c>
      <c r="K460" s="27">
        <v>0</v>
      </c>
      <c r="L460" s="27">
        <v>1</v>
      </c>
      <c r="M460" s="27">
        <v>1</v>
      </c>
      <c r="N460" s="19">
        <v>1</v>
      </c>
      <c r="O460" s="27">
        <v>1</v>
      </c>
      <c r="P460" s="27">
        <v>0</v>
      </c>
      <c r="Q460" s="27">
        <v>0</v>
      </c>
      <c r="R460" s="27">
        <v>0</v>
      </c>
      <c r="S460" s="27">
        <v>0</v>
      </c>
      <c r="T460" s="28">
        <v>0</v>
      </c>
      <c r="U460" s="13">
        <f t="shared" si="16"/>
        <v>0.41666666666666669</v>
      </c>
    </row>
    <row r="461" spans="1:21" ht="31.5">
      <c r="A461" s="1034"/>
      <c r="B461" s="927"/>
      <c r="C461" s="929"/>
      <c r="D461" s="986"/>
      <c r="E461" s="965" t="s">
        <v>134</v>
      </c>
      <c r="F461" s="157" t="s">
        <v>135</v>
      </c>
      <c r="G461" s="158" t="s">
        <v>112</v>
      </c>
      <c r="H461" s="159">
        <v>1</v>
      </c>
      <c r="I461" s="80">
        <f>'DATOS UCI'!$D$183</f>
        <v>1</v>
      </c>
      <c r="J461" s="41">
        <f>'DATOS UCI'!$F$183</f>
        <v>1</v>
      </c>
      <c r="K461" s="11" t="e">
        <f>'DATOS UCI'!$H$183</f>
        <v>#DIV/0!</v>
      </c>
      <c r="L461" s="11">
        <v>1</v>
      </c>
      <c r="M461" s="29">
        <v>1</v>
      </c>
      <c r="N461" s="29">
        <v>1</v>
      </c>
      <c r="O461" s="29">
        <v>1</v>
      </c>
      <c r="P461" s="29" t="e">
        <f>'DATOS UCI'!$R$183</f>
        <v>#DIV/0!</v>
      </c>
      <c r="Q461" s="29" t="e">
        <f>'DATOS UCI'!$T$183</f>
        <v>#DIV/0!</v>
      </c>
      <c r="R461" s="29" t="e">
        <f>'DATOS UCI'!$V$183</f>
        <v>#DIV/0!</v>
      </c>
      <c r="S461" s="29" t="e">
        <f>'DATOS UCI'!$X$183</f>
        <v>#DIV/0!</v>
      </c>
      <c r="T461" s="30" t="e">
        <f>'DATOS UCI'!$Z$183</f>
        <v>#DIV/0!</v>
      </c>
      <c r="U461" s="13" t="e">
        <f t="shared" si="16"/>
        <v>#DIV/0!</v>
      </c>
    </row>
    <row r="462" spans="1:21">
      <c r="A462" s="1034"/>
      <c r="B462" s="927"/>
      <c r="C462" s="929"/>
      <c r="D462" s="986"/>
      <c r="E462" s="966"/>
      <c r="F462" s="160" t="s">
        <v>117</v>
      </c>
      <c r="G462" s="161" t="s">
        <v>62</v>
      </c>
      <c r="H462" s="162">
        <v>1</v>
      </c>
      <c r="I462" s="38">
        <f>'DATOS UCI'!$D$185</f>
        <v>0.85</v>
      </c>
      <c r="J462" s="41">
        <f>'DATOS UCI'!$F$185</f>
        <v>0.85</v>
      </c>
      <c r="K462" s="39">
        <f>'DATOS UCI'!$H$185</f>
        <v>0.85</v>
      </c>
      <c r="L462" s="824">
        <v>0.9</v>
      </c>
      <c r="M462" s="831">
        <v>0.9</v>
      </c>
      <c r="N462" s="39">
        <v>0.9</v>
      </c>
      <c r="O462" s="39">
        <v>0.9</v>
      </c>
      <c r="P462" s="39" t="e">
        <f>'DATOS UCI'!$R$185</f>
        <v>#DIV/0!</v>
      </c>
      <c r="Q462" s="39" t="e">
        <f>'DATOS UCI'!$T$185</f>
        <v>#DIV/0!</v>
      </c>
      <c r="R462" s="39" t="e">
        <f>'DATOS UCI'!$V$185</f>
        <v>#DIV/0!</v>
      </c>
      <c r="S462" s="39" t="e">
        <f>'DATOS UCI'!$X$185</f>
        <v>#DIV/0!</v>
      </c>
      <c r="T462" s="39" t="e">
        <f>'DATOS UCI'!$Z$185</f>
        <v>#DIV/0!</v>
      </c>
      <c r="U462" s="13" t="e">
        <f t="shared" si="16"/>
        <v>#DIV/0!</v>
      </c>
    </row>
    <row r="463" spans="1:21">
      <c r="A463" s="1034"/>
      <c r="B463" s="927"/>
      <c r="C463" s="929"/>
      <c r="D463" s="986"/>
      <c r="E463" s="966"/>
      <c r="F463" s="968" t="s">
        <v>130</v>
      </c>
      <c r="G463" s="161" t="s">
        <v>63</v>
      </c>
      <c r="H463" s="162">
        <v>1</v>
      </c>
      <c r="I463" s="38">
        <v>0</v>
      </c>
      <c r="J463" s="41">
        <v>0</v>
      </c>
      <c r="K463" s="39">
        <v>0</v>
      </c>
      <c r="L463" s="39">
        <v>0.9</v>
      </c>
      <c r="M463" s="831">
        <v>0.9</v>
      </c>
      <c r="N463" s="39">
        <v>0.9</v>
      </c>
      <c r="O463" s="39">
        <v>0.9</v>
      </c>
      <c r="P463" s="39">
        <v>0</v>
      </c>
      <c r="Q463" s="39">
        <v>0</v>
      </c>
      <c r="R463" s="39">
        <v>0</v>
      </c>
      <c r="S463" s="39">
        <v>0</v>
      </c>
      <c r="T463" s="40">
        <v>0</v>
      </c>
      <c r="U463" s="13">
        <f t="shared" si="16"/>
        <v>0.3</v>
      </c>
    </row>
    <row r="464" spans="1:21" ht="31.5">
      <c r="A464" s="1034"/>
      <c r="B464" s="927"/>
      <c r="C464" s="929"/>
      <c r="D464" s="986"/>
      <c r="E464" s="966"/>
      <c r="F464" s="969"/>
      <c r="G464" s="161" t="s">
        <v>81</v>
      </c>
      <c r="H464" s="162">
        <v>1</v>
      </c>
      <c r="I464" s="17">
        <v>0</v>
      </c>
      <c r="J464" s="18">
        <v>0</v>
      </c>
      <c r="K464" s="19">
        <v>0</v>
      </c>
      <c r="L464" s="822">
        <v>0</v>
      </c>
      <c r="M464" s="831">
        <v>0</v>
      </c>
      <c r="N464" s="19">
        <v>0</v>
      </c>
      <c r="O464" s="19">
        <v>0</v>
      </c>
      <c r="P464" s="19">
        <v>0</v>
      </c>
      <c r="Q464" s="19">
        <v>0</v>
      </c>
      <c r="R464" s="19">
        <v>0</v>
      </c>
      <c r="S464" s="19">
        <v>0</v>
      </c>
      <c r="T464" s="20">
        <v>0</v>
      </c>
      <c r="U464" s="13">
        <f t="shared" si="16"/>
        <v>0</v>
      </c>
    </row>
    <row r="465" spans="1:21" ht="31.5">
      <c r="A465" s="1034"/>
      <c r="B465" s="927"/>
      <c r="C465" s="929"/>
      <c r="D465" s="986"/>
      <c r="E465" s="966"/>
      <c r="F465" s="969"/>
      <c r="G465" s="161" t="s">
        <v>136</v>
      </c>
      <c r="H465" s="162">
        <v>1</v>
      </c>
      <c r="I465" s="17">
        <f>'DATOS UCI'!$D$187</f>
        <v>1</v>
      </c>
      <c r="J465" s="18">
        <f>'DATOS UCI'!$F$187</f>
        <v>1</v>
      </c>
      <c r="K465" s="19">
        <f>'DATOS UCI'!$H$187</f>
        <v>1</v>
      </c>
      <c r="L465" s="822">
        <v>1</v>
      </c>
      <c r="M465" s="831">
        <v>0.64</v>
      </c>
      <c r="N465" s="19">
        <v>1</v>
      </c>
      <c r="O465" s="19">
        <v>1</v>
      </c>
      <c r="P465" s="19" t="e">
        <f>'DATOS UCI'!$R$187</f>
        <v>#DIV/0!</v>
      </c>
      <c r="Q465" s="19" t="e">
        <f>'DATOS UCI'!$T$187</f>
        <v>#DIV/0!</v>
      </c>
      <c r="R465" s="19" t="e">
        <f>'DATOS UCI'!$V$187</f>
        <v>#DIV/0!</v>
      </c>
      <c r="S465" s="19" t="e">
        <f>'DATOS UCI'!$X$187</f>
        <v>#DIV/0!</v>
      </c>
      <c r="T465" s="20" t="e">
        <f>'DATOS UCI'!$Z$187</f>
        <v>#DIV/0!</v>
      </c>
      <c r="U465" s="13" t="e">
        <f t="shared" si="16"/>
        <v>#DIV/0!</v>
      </c>
    </row>
    <row r="466" spans="1:21">
      <c r="A466" s="1034"/>
      <c r="B466" s="927"/>
      <c r="C466" s="929"/>
      <c r="D466" s="986"/>
      <c r="E466" s="966"/>
      <c r="F466" s="970"/>
      <c r="G466" s="161" t="s">
        <v>82</v>
      </c>
      <c r="H466" s="162">
        <v>1</v>
      </c>
      <c r="I466" s="17">
        <f>'INDICADORES DE  RIESGO'!$D$123</f>
        <v>1</v>
      </c>
      <c r="J466" s="18">
        <f>'INDICADORES DE  RIESGO'!$F$123</f>
        <v>1</v>
      </c>
      <c r="K466" s="19">
        <f>'INDICADORES DE  RIESGO'!$H$123</f>
        <v>1</v>
      </c>
      <c r="L466" s="822">
        <v>0.85</v>
      </c>
      <c r="M466" s="831">
        <v>0.88</v>
      </c>
      <c r="N466" s="19">
        <v>0.75</v>
      </c>
      <c r="O466" s="19">
        <v>0.79</v>
      </c>
      <c r="P466" s="19">
        <f>'INDICADORES DE  RIESGO'!$R$123</f>
        <v>0</v>
      </c>
      <c r="Q466" s="19">
        <f>'INDICADORES DE  RIESGO'!$T$123</f>
        <v>0</v>
      </c>
      <c r="R466" s="19">
        <f>'INDICADORES DE  RIESGO'!$V$123</f>
        <v>0</v>
      </c>
      <c r="S466" s="19">
        <f>'INDICADORES DE  RIESGO'!$X$123</f>
        <v>0</v>
      </c>
      <c r="T466" s="20">
        <f>'INDICADORES DE  RIESGO'!$Z$123</f>
        <v>0</v>
      </c>
      <c r="U466" s="13">
        <f t="shared" si="16"/>
        <v>0.52250000000000008</v>
      </c>
    </row>
    <row r="467" spans="1:21">
      <c r="A467" s="1034"/>
      <c r="B467" s="927"/>
      <c r="C467" s="929"/>
      <c r="D467" s="986"/>
      <c r="E467" s="966"/>
      <c r="F467" s="163" t="s">
        <v>33</v>
      </c>
      <c r="G467" s="161" t="s">
        <v>34</v>
      </c>
      <c r="H467" s="162">
        <v>1</v>
      </c>
      <c r="I467" s="17">
        <f>'DATOS UCI'!$D$191</f>
        <v>0</v>
      </c>
      <c r="J467" s="18">
        <f>'DATOS UCI'!$F$191</f>
        <v>0</v>
      </c>
      <c r="K467" s="19">
        <f>'DATOS UCI'!$H$191</f>
        <v>0</v>
      </c>
      <c r="L467" s="822">
        <v>0.5</v>
      </c>
      <c r="M467" s="831">
        <v>1</v>
      </c>
      <c r="N467" s="19">
        <v>1</v>
      </c>
      <c r="O467" s="19">
        <v>1</v>
      </c>
      <c r="P467" s="19">
        <f>'DATOS UCI'!$R$191</f>
        <v>0</v>
      </c>
      <c r="Q467" s="19">
        <f>'DATOS UCI'!$T$191</f>
        <v>0</v>
      </c>
      <c r="R467" s="19">
        <f>'DATOS UCI'!$V$191</f>
        <v>0</v>
      </c>
      <c r="S467" s="19">
        <f>'DATOS UCI'!$X$191</f>
        <v>0</v>
      </c>
      <c r="T467" s="20">
        <f>'DATOS UCI'!$Z$191</f>
        <v>0</v>
      </c>
      <c r="U467" s="13">
        <f t="shared" si="16"/>
        <v>0.29166666666666669</v>
      </c>
    </row>
    <row r="468" spans="1:21">
      <c r="A468" s="1034"/>
      <c r="B468" s="927"/>
      <c r="C468" s="929"/>
      <c r="D468" s="986"/>
      <c r="E468" s="966"/>
      <c r="F468" s="163" t="s">
        <v>35</v>
      </c>
      <c r="G468" s="161" t="s">
        <v>36</v>
      </c>
      <c r="H468" s="162">
        <v>1</v>
      </c>
      <c r="I468" s="17" t="e">
        <f>'DATOS UCI'!$D$192</f>
        <v>#DIV/0!</v>
      </c>
      <c r="J468" s="18">
        <f>'DATOS UCI'!$F$192</f>
        <v>0</v>
      </c>
      <c r="K468" s="19">
        <f>'DATOS UCI'!$H$192</f>
        <v>0</v>
      </c>
      <c r="L468" s="822">
        <v>1</v>
      </c>
      <c r="M468" s="831">
        <v>0.5</v>
      </c>
      <c r="N468" s="19">
        <v>0.5</v>
      </c>
      <c r="O468" s="19">
        <v>0</v>
      </c>
      <c r="P468" s="19" t="e">
        <f>'DATOS UCI'!$R$192</f>
        <v>#DIV/0!</v>
      </c>
      <c r="Q468" s="19" t="e">
        <f>'DATOS UCI'!$T$192</f>
        <v>#DIV/0!</v>
      </c>
      <c r="R468" s="19" t="e">
        <f>'DATOS UCI'!$V$192</f>
        <v>#DIV/0!</v>
      </c>
      <c r="S468" s="19" t="e">
        <f>'DATOS UCI'!$X$192</f>
        <v>#DIV/0!</v>
      </c>
      <c r="T468" s="20" t="e">
        <f>'DATOS UCI'!$Z$192</f>
        <v>#DIV/0!</v>
      </c>
      <c r="U468" s="13" t="e">
        <f t="shared" si="16"/>
        <v>#DIV/0!</v>
      </c>
    </row>
    <row r="469" spans="1:21" ht="16.5" thickBot="1">
      <c r="A469" s="1034"/>
      <c r="B469" s="927"/>
      <c r="C469" s="929"/>
      <c r="D469" s="986"/>
      <c r="E469" s="967"/>
      <c r="F469" s="164" t="s">
        <v>37</v>
      </c>
      <c r="G469" s="165" t="s">
        <v>38</v>
      </c>
      <c r="H469" s="166">
        <v>1</v>
      </c>
      <c r="I469" s="25">
        <v>0</v>
      </c>
      <c r="J469" s="25">
        <v>0</v>
      </c>
      <c r="K469" s="25">
        <v>0</v>
      </c>
      <c r="L469" s="27">
        <v>1</v>
      </c>
      <c r="M469" s="25">
        <v>1</v>
      </c>
      <c r="N469" s="25">
        <v>1</v>
      </c>
      <c r="O469" s="25">
        <v>1</v>
      </c>
      <c r="P469" s="25">
        <v>0</v>
      </c>
      <c r="Q469" s="25">
        <v>0</v>
      </c>
      <c r="R469" s="25">
        <v>0</v>
      </c>
      <c r="S469" s="25">
        <v>0</v>
      </c>
      <c r="T469" s="25">
        <v>0</v>
      </c>
      <c r="U469" s="13">
        <f t="shared" si="16"/>
        <v>0.33333333333333331</v>
      </c>
    </row>
    <row r="470" spans="1:21" ht="32.25" customHeight="1">
      <c r="A470" s="1034"/>
      <c r="B470" s="927"/>
      <c r="C470" s="929"/>
      <c r="D470" s="986"/>
      <c r="E470" s="962" t="s">
        <v>201</v>
      </c>
      <c r="F470" s="276" t="s">
        <v>202</v>
      </c>
      <c r="G470" s="277" t="s">
        <v>112</v>
      </c>
      <c r="H470" s="278">
        <v>1</v>
      </c>
      <c r="I470" s="38">
        <f>'DATOS UCI'!$D$194</f>
        <v>1</v>
      </c>
      <c r="J470" s="123" t="e">
        <f>'DATOS UCI'!$F$194</f>
        <v>#DIV/0!</v>
      </c>
      <c r="K470" s="39">
        <f>'DATOS UCI'!$H$194</f>
        <v>1</v>
      </c>
      <c r="L470" s="29">
        <v>1</v>
      </c>
      <c r="M470" s="39">
        <v>1</v>
      </c>
      <c r="N470" s="39">
        <v>1</v>
      </c>
      <c r="O470" s="39">
        <v>1</v>
      </c>
      <c r="P470" s="29" t="e">
        <f>'DATOS UCI'!$R$194</f>
        <v>#DIV/0!</v>
      </c>
      <c r="Q470" s="29" t="e">
        <f>'DATOS UCI'!$T$194</f>
        <v>#DIV/0!</v>
      </c>
      <c r="R470" s="29" t="e">
        <f>'DATOS UCI'!$V$194</f>
        <v>#DIV/0!</v>
      </c>
      <c r="S470" s="39" t="e">
        <f>'DATOS UCI'!$X$194</f>
        <v>#DIV/0!</v>
      </c>
      <c r="T470" s="39" t="e">
        <f>'DATOS UCI'!$Z$194</f>
        <v>#DIV/0!</v>
      </c>
      <c r="U470" s="13" t="e">
        <f t="shared" si="16"/>
        <v>#DIV/0!</v>
      </c>
    </row>
    <row r="471" spans="1:21" ht="30">
      <c r="A471" s="1034"/>
      <c r="B471" s="927"/>
      <c r="C471" s="929"/>
      <c r="D471" s="986"/>
      <c r="E471" s="963"/>
      <c r="F471" s="276" t="s">
        <v>203</v>
      </c>
      <c r="G471" s="277" t="s">
        <v>62</v>
      </c>
      <c r="H471" s="278">
        <v>1</v>
      </c>
      <c r="I471" s="38">
        <f>'DATOS UCI'!$D$196</f>
        <v>0.9</v>
      </c>
      <c r="J471" s="41">
        <f>'DATOS UCI'!$F$196</f>
        <v>0.9</v>
      </c>
      <c r="K471" s="39">
        <f>'DATOS UCI'!$H$196</f>
        <v>0.9</v>
      </c>
      <c r="L471" s="824">
        <v>0.9</v>
      </c>
      <c r="M471" s="831">
        <v>0.9</v>
      </c>
      <c r="N471" s="19">
        <v>0.9</v>
      </c>
      <c r="O471" s="39">
        <v>0.9</v>
      </c>
      <c r="P471" s="19" t="e">
        <f>'DATOS UCI'!$R$196</f>
        <v>#DIV/0!</v>
      </c>
      <c r="Q471" s="39" t="e">
        <f>'DATOS UCI'!$T$196</f>
        <v>#DIV/0!</v>
      </c>
      <c r="R471" s="39" t="e">
        <f>'DATOS UCI'!$V$196</f>
        <v>#DIV/0!</v>
      </c>
      <c r="S471" s="39" t="e">
        <f>'DATOS UCI'!$X$196</f>
        <v>#DIV/0!</v>
      </c>
      <c r="T471" s="39" t="e">
        <f>'DATOS UCI'!$Z$196</f>
        <v>#DIV/0!</v>
      </c>
      <c r="U471" s="13" t="e">
        <f t="shared" si="16"/>
        <v>#DIV/0!</v>
      </c>
    </row>
    <row r="472" spans="1:21" ht="31.5">
      <c r="A472" s="1034"/>
      <c r="B472" s="927"/>
      <c r="C472" s="929"/>
      <c r="D472" s="986"/>
      <c r="E472" s="963"/>
      <c r="F472" s="279" t="s">
        <v>204</v>
      </c>
      <c r="G472" s="280" t="s">
        <v>81</v>
      </c>
      <c r="H472" s="278">
        <v>1</v>
      </c>
      <c r="I472" s="17">
        <v>0</v>
      </c>
      <c r="J472" s="67">
        <v>0</v>
      </c>
      <c r="K472" s="19">
        <v>0</v>
      </c>
      <c r="L472" s="39">
        <v>0</v>
      </c>
      <c r="M472" s="831">
        <v>0</v>
      </c>
      <c r="N472" s="19">
        <v>0</v>
      </c>
      <c r="O472" s="19">
        <v>0</v>
      </c>
      <c r="P472" s="19">
        <v>0</v>
      </c>
      <c r="Q472" s="19">
        <v>0</v>
      </c>
      <c r="R472" s="19">
        <v>0</v>
      </c>
      <c r="S472" s="19">
        <v>0</v>
      </c>
      <c r="T472" s="19">
        <v>0</v>
      </c>
      <c r="U472" s="13">
        <f t="shared" si="16"/>
        <v>0</v>
      </c>
    </row>
    <row r="473" spans="1:21" ht="31.5">
      <c r="A473" s="1034"/>
      <c r="B473" s="927"/>
      <c r="C473" s="929"/>
      <c r="D473" s="986"/>
      <c r="E473" s="963"/>
      <c r="F473" s="896" t="s">
        <v>79</v>
      </c>
      <c r="G473" s="280" t="s">
        <v>106</v>
      </c>
      <c r="H473" s="278">
        <v>0.95</v>
      </c>
      <c r="I473" s="17">
        <f>'DATOS UCI'!$D$198</f>
        <v>1</v>
      </c>
      <c r="J473" s="67">
        <f>'DATOS UCI'!$F$198</f>
        <v>1</v>
      </c>
      <c r="K473" s="19" t="e">
        <f>'DATOS UCI'!$H$198</f>
        <v>#DIV/0!</v>
      </c>
      <c r="L473" s="822">
        <v>1</v>
      </c>
      <c r="M473" s="831">
        <v>0.64</v>
      </c>
      <c r="N473" s="19">
        <v>1</v>
      </c>
      <c r="O473" s="19">
        <v>1</v>
      </c>
      <c r="P473" s="19" t="e">
        <f>'DATOS UCI'!$R$198</f>
        <v>#DIV/0!</v>
      </c>
      <c r="Q473" s="19" t="e">
        <f>'DATOS UCI'!$T$198</f>
        <v>#DIV/0!</v>
      </c>
      <c r="R473" s="19" t="e">
        <f>'DATOS UCI'!$V$198</f>
        <v>#DIV/0!</v>
      </c>
      <c r="S473" s="19" t="e">
        <f>'DATOS UCI'!$X$198</f>
        <v>#DIV/0!</v>
      </c>
      <c r="T473" s="19" t="e">
        <f>'DATOS UCI'!$Z$198</f>
        <v>#DIV/0!</v>
      </c>
      <c r="U473" s="13" t="e">
        <f t="shared" si="16"/>
        <v>#DIV/0!</v>
      </c>
    </row>
    <row r="474" spans="1:21" ht="31.5">
      <c r="A474" s="1034"/>
      <c r="B474" s="927"/>
      <c r="C474" s="929"/>
      <c r="D474" s="986"/>
      <c r="E474" s="963"/>
      <c r="F474" s="897"/>
      <c r="G474" s="277" t="s">
        <v>125</v>
      </c>
      <c r="H474" s="278">
        <v>1</v>
      </c>
      <c r="I474" s="17">
        <f>'DATOS UCI'!$D$201</f>
        <v>0</v>
      </c>
      <c r="J474" s="67">
        <f>'DATOS UCI'!$F$201</f>
        <v>0</v>
      </c>
      <c r="K474" s="19">
        <f>'DATOS UCI'!$H$201</f>
        <v>0</v>
      </c>
      <c r="L474" s="822">
        <v>1</v>
      </c>
      <c r="M474" s="831">
        <v>0</v>
      </c>
      <c r="N474" s="19">
        <f>'DATOS UCI'!$N$201</f>
        <v>0</v>
      </c>
      <c r="O474" s="19">
        <v>0</v>
      </c>
      <c r="P474" s="19">
        <f>'DATOS UCI'!$R$201</f>
        <v>0</v>
      </c>
      <c r="Q474" s="19">
        <f>'DATOS UCI'!$T$201</f>
        <v>0</v>
      </c>
      <c r="R474" s="19">
        <f>'DATOS UCI'!$V$201</f>
        <v>0</v>
      </c>
      <c r="S474" s="19">
        <f>'DATOS UCI'!$X$201</f>
        <v>0</v>
      </c>
      <c r="T474" s="19">
        <f>'DATOS UCI'!$Z$201</f>
        <v>0</v>
      </c>
      <c r="U474" s="13">
        <f t="shared" si="16"/>
        <v>8.3333333333333329E-2</v>
      </c>
    </row>
    <row r="475" spans="1:21">
      <c r="A475" s="1034"/>
      <c r="B475" s="927"/>
      <c r="C475" s="929"/>
      <c r="D475" s="986"/>
      <c r="E475" s="963"/>
      <c r="F475" s="898"/>
      <c r="G475" s="280" t="s">
        <v>82</v>
      </c>
      <c r="H475" s="612">
        <v>1</v>
      </c>
      <c r="I475" s="17">
        <f>'INDICADORES DE  RIESGO'!$D$141</f>
        <v>1</v>
      </c>
      <c r="J475" s="67">
        <f>'INDICADORES DE  RIESGO'!$F$141</f>
        <v>1</v>
      </c>
      <c r="K475" s="19">
        <f>'INDICADORES DE  RIESGO'!$H$141</f>
        <v>1</v>
      </c>
      <c r="L475" s="822">
        <v>0.96</v>
      </c>
      <c r="M475" s="831">
        <v>0.88</v>
      </c>
      <c r="N475" s="19">
        <v>0.75</v>
      </c>
      <c r="O475" s="19">
        <v>0.79</v>
      </c>
      <c r="P475" s="19">
        <f>'INDICADORES DE  RIESGO'!$R$141</f>
        <v>0</v>
      </c>
      <c r="Q475" s="19">
        <f>'INDICADORES DE  RIESGO'!$T$141</f>
        <v>0</v>
      </c>
      <c r="R475" s="19">
        <f>'INDICADORES DE  RIESGO'!$V$141</f>
        <v>0</v>
      </c>
      <c r="S475" s="19">
        <f>'INDICADORES DE  RIESGO'!$X$141</f>
        <v>0</v>
      </c>
      <c r="T475" s="19">
        <f>'INDICADORES DE  RIESGO'!$Z$141</f>
        <v>0</v>
      </c>
      <c r="U475" s="13">
        <f t="shared" si="16"/>
        <v>0.53166666666666662</v>
      </c>
    </row>
    <row r="476" spans="1:21">
      <c r="A476" s="1034"/>
      <c r="B476" s="927"/>
      <c r="C476" s="929"/>
      <c r="D476" s="986"/>
      <c r="E476" s="963"/>
      <c r="F476" s="281" t="s">
        <v>33</v>
      </c>
      <c r="G476" s="280" t="s">
        <v>34</v>
      </c>
      <c r="H476" s="278">
        <v>1</v>
      </c>
      <c r="I476" s="17">
        <f>'DATOS UCI'!$D$202</f>
        <v>0</v>
      </c>
      <c r="J476" s="18">
        <f>'DATOS UCI'!$F$202</f>
        <v>0</v>
      </c>
      <c r="K476" s="19">
        <f>'DATOS UCI'!$H$202</f>
        <v>1</v>
      </c>
      <c r="L476" s="822">
        <v>1</v>
      </c>
      <c r="M476" s="831">
        <v>1</v>
      </c>
      <c r="N476" s="19">
        <v>1</v>
      </c>
      <c r="O476" s="19">
        <v>1</v>
      </c>
      <c r="P476" s="19">
        <f>'DATOS UCI'!$R$202</f>
        <v>0</v>
      </c>
      <c r="Q476" s="19">
        <f>'DATOS UCI'!$T$202</f>
        <v>0</v>
      </c>
      <c r="R476" s="19">
        <f>'DATOS UCI'!$V$202</f>
        <v>0</v>
      </c>
      <c r="S476" s="19">
        <f>'DATOS UCI'!$X$202</f>
        <v>0</v>
      </c>
      <c r="T476" s="19">
        <f>'DATOS UCI'!$Z$202</f>
        <v>0</v>
      </c>
      <c r="U476" s="13">
        <f t="shared" si="16"/>
        <v>0.41666666666666669</v>
      </c>
    </row>
    <row r="477" spans="1:21">
      <c r="A477" s="1034"/>
      <c r="B477" s="927"/>
      <c r="C477" s="929"/>
      <c r="D477" s="986"/>
      <c r="E477" s="963"/>
      <c r="F477" s="281" t="s">
        <v>35</v>
      </c>
      <c r="G477" s="280" t="s">
        <v>36</v>
      </c>
      <c r="H477" s="278">
        <v>1</v>
      </c>
      <c r="I477" s="17" t="e">
        <f>'DATOS UCI'!$D$203</f>
        <v>#DIV/0!</v>
      </c>
      <c r="J477" s="18">
        <f>'DATOS UCI'!$F$203</f>
        <v>1</v>
      </c>
      <c r="K477" s="19">
        <f>'DATOS UCI'!$H$203</f>
        <v>0</v>
      </c>
      <c r="L477" s="822">
        <v>1</v>
      </c>
      <c r="M477" s="831">
        <v>1</v>
      </c>
      <c r="N477" s="19">
        <v>0.9</v>
      </c>
      <c r="O477" s="19">
        <v>0.83</v>
      </c>
      <c r="P477" s="19" t="e">
        <f>'DATOS UCI'!$R$203</f>
        <v>#DIV/0!</v>
      </c>
      <c r="Q477" s="19" t="e">
        <f>'DATOS UCI'!$T$203</f>
        <v>#DIV/0!</v>
      </c>
      <c r="R477" s="19" t="e">
        <f>'DATOS UCI'!$V$203</f>
        <v>#DIV/0!</v>
      </c>
      <c r="S477" s="19" t="e">
        <f>'DATOS UCI'!$X$203</f>
        <v>#DIV/0!</v>
      </c>
      <c r="T477" s="19" t="e">
        <f>'DATOS UCI'!$Z$203</f>
        <v>#DIV/0!</v>
      </c>
      <c r="U477" s="13" t="e">
        <f t="shared" si="16"/>
        <v>#DIV/0!</v>
      </c>
    </row>
    <row r="478" spans="1:21" ht="16.5" thickBot="1">
      <c r="A478" s="1034"/>
      <c r="B478" s="927"/>
      <c r="C478" s="929"/>
      <c r="D478" s="986"/>
      <c r="E478" s="964"/>
      <c r="F478" s="281" t="s">
        <v>37</v>
      </c>
      <c r="G478" s="280" t="s">
        <v>38</v>
      </c>
      <c r="H478" s="278">
        <v>1</v>
      </c>
      <c r="I478" s="253">
        <v>0</v>
      </c>
      <c r="J478" s="254">
        <v>0</v>
      </c>
      <c r="K478" s="27">
        <v>0</v>
      </c>
      <c r="L478" s="822">
        <v>1</v>
      </c>
      <c r="M478" s="27">
        <v>1</v>
      </c>
      <c r="N478" s="27">
        <v>1</v>
      </c>
      <c r="O478" s="27">
        <v>1</v>
      </c>
      <c r="P478" s="27">
        <v>0</v>
      </c>
      <c r="Q478" s="27">
        <v>0</v>
      </c>
      <c r="R478" s="27">
        <v>0</v>
      </c>
      <c r="S478" s="27">
        <v>0</v>
      </c>
      <c r="T478" s="27">
        <v>0</v>
      </c>
      <c r="U478" s="13">
        <f t="shared" si="16"/>
        <v>0.33333333333333331</v>
      </c>
    </row>
    <row r="479" spans="1:21" ht="31.5">
      <c r="A479" s="1034"/>
      <c r="B479" s="927"/>
      <c r="C479" s="929"/>
      <c r="D479" s="986"/>
      <c r="E479" s="912" t="s">
        <v>137</v>
      </c>
      <c r="F479" s="167" t="s">
        <v>138</v>
      </c>
      <c r="G479" s="168" t="s">
        <v>112</v>
      </c>
      <c r="H479" s="169">
        <v>1</v>
      </c>
      <c r="I479" s="80" t="e">
        <f>'DATOS UCI'!$D$205</f>
        <v>#DIV/0!</v>
      </c>
      <c r="J479" s="67">
        <f>'DATOS UCI'!$F$205</f>
        <v>1</v>
      </c>
      <c r="K479" s="29" t="e">
        <f>'DATOS UCI'!$H$205</f>
        <v>#DIV/0!</v>
      </c>
      <c r="L479" s="29">
        <v>1</v>
      </c>
      <c r="M479" s="29">
        <v>1</v>
      </c>
      <c r="N479" s="29">
        <v>1</v>
      </c>
      <c r="O479" s="29">
        <v>1</v>
      </c>
      <c r="P479" s="29" t="e">
        <f>'DATOS UCI'!$R$205</f>
        <v>#DIV/0!</v>
      </c>
      <c r="Q479" s="29" t="e">
        <f>'DATOS UCI'!$T$205</f>
        <v>#DIV/0!</v>
      </c>
      <c r="R479" s="29" t="e">
        <f>'DATOS UCI'!$V$205</f>
        <v>#DIV/0!</v>
      </c>
      <c r="S479" s="29" t="e">
        <f>'DATOS UCI'!$X$205</f>
        <v>#DIV/0!</v>
      </c>
      <c r="T479" s="30" t="e">
        <f>'DATOS UCI'!$Z$205</f>
        <v>#DIV/0!</v>
      </c>
      <c r="U479" s="13" t="e">
        <f t="shared" si="16"/>
        <v>#DIV/0!</v>
      </c>
    </row>
    <row r="480" spans="1:21" ht="31.5">
      <c r="A480" s="1034"/>
      <c r="B480" s="927"/>
      <c r="C480" s="929"/>
      <c r="D480" s="986"/>
      <c r="E480" s="913"/>
      <c r="F480" s="170" t="s">
        <v>139</v>
      </c>
      <c r="G480" s="171" t="s">
        <v>62</v>
      </c>
      <c r="H480" s="172">
        <v>1</v>
      </c>
      <c r="I480" s="38" t="e">
        <f>'DATOS UCI'!$D$207</f>
        <v>#DIV/0!</v>
      </c>
      <c r="J480" s="41">
        <f>'DATOS UCI'!$F$207</f>
        <v>0.83333333333333337</v>
      </c>
      <c r="K480" s="39">
        <f>'DATOS UCI'!$H$207</f>
        <v>0.83333333333333337</v>
      </c>
      <c r="L480" s="824">
        <v>0.9</v>
      </c>
      <c r="M480" s="39">
        <v>0.9</v>
      </c>
      <c r="N480" s="39">
        <v>0.9</v>
      </c>
      <c r="O480" s="19">
        <v>0.9</v>
      </c>
      <c r="P480" s="19" t="e">
        <f>'DATOS UCI'!$R$207</f>
        <v>#DIV/0!</v>
      </c>
      <c r="Q480" s="39" t="e">
        <f>'DATOS UCI'!$T$207</f>
        <v>#DIV/0!</v>
      </c>
      <c r="R480" s="39" t="e">
        <f>'DATOS UCI'!$V$207</f>
        <v>#DIV/0!</v>
      </c>
      <c r="S480" s="39" t="e">
        <f>'DATOS UCI'!$X$207</f>
        <v>#DIV/0!</v>
      </c>
      <c r="T480" s="40" t="e">
        <f>'DATOS UCI'!$Z$207</f>
        <v>#DIV/0!</v>
      </c>
      <c r="U480" s="13" t="e">
        <f t="shared" si="16"/>
        <v>#DIV/0!</v>
      </c>
    </row>
    <row r="481" spans="1:21">
      <c r="A481" s="1034"/>
      <c r="B481" s="927"/>
      <c r="C481" s="929"/>
      <c r="D481" s="986"/>
      <c r="E481" s="913"/>
      <c r="F481" s="915" t="s">
        <v>140</v>
      </c>
      <c r="G481" s="173" t="s">
        <v>141</v>
      </c>
      <c r="H481" s="172">
        <v>1</v>
      </c>
      <c r="I481" s="38">
        <v>0</v>
      </c>
      <c r="J481" s="41">
        <v>0</v>
      </c>
      <c r="K481" s="39">
        <v>0</v>
      </c>
      <c r="L481" s="39">
        <v>0.9</v>
      </c>
      <c r="M481" s="39">
        <v>0.9</v>
      </c>
      <c r="N481" s="39">
        <v>0.9</v>
      </c>
      <c r="O481" s="39">
        <v>0.9</v>
      </c>
      <c r="P481" s="39">
        <v>0</v>
      </c>
      <c r="Q481" s="19">
        <v>0</v>
      </c>
      <c r="R481" s="39">
        <v>0</v>
      </c>
      <c r="S481" s="39">
        <v>0</v>
      </c>
      <c r="T481" s="40">
        <v>0</v>
      </c>
      <c r="U481" s="13">
        <f t="shared" si="16"/>
        <v>0.3</v>
      </c>
    </row>
    <row r="482" spans="1:21" ht="31.5">
      <c r="A482" s="1034"/>
      <c r="B482" s="927"/>
      <c r="C482" s="929"/>
      <c r="D482" s="986"/>
      <c r="E482" s="913"/>
      <c r="F482" s="916"/>
      <c r="G482" s="173" t="s">
        <v>142</v>
      </c>
      <c r="H482" s="459">
        <v>0</v>
      </c>
      <c r="I482" s="17">
        <v>0</v>
      </c>
      <c r="J482" s="18">
        <v>0</v>
      </c>
      <c r="K482" s="19">
        <v>0</v>
      </c>
      <c r="L482" s="822">
        <v>1</v>
      </c>
      <c r="M482" s="831">
        <v>1</v>
      </c>
      <c r="N482" s="19">
        <v>1</v>
      </c>
      <c r="O482" s="19">
        <v>1</v>
      </c>
      <c r="P482" s="19">
        <v>0</v>
      </c>
      <c r="Q482" s="19">
        <v>0</v>
      </c>
      <c r="R482" s="19">
        <v>0</v>
      </c>
      <c r="S482" s="19">
        <v>0</v>
      </c>
      <c r="T482" s="20">
        <v>0</v>
      </c>
      <c r="U482" s="13">
        <f t="shared" si="16"/>
        <v>0.33333333333333331</v>
      </c>
    </row>
    <row r="483" spans="1:21" ht="31.5">
      <c r="A483" s="1034"/>
      <c r="B483" s="927"/>
      <c r="C483" s="929"/>
      <c r="D483" s="986"/>
      <c r="E483" s="913"/>
      <c r="F483" s="917"/>
      <c r="G483" s="173" t="s">
        <v>143</v>
      </c>
      <c r="H483" s="172">
        <v>1</v>
      </c>
      <c r="I483" s="17">
        <v>0</v>
      </c>
      <c r="J483" s="18">
        <v>0</v>
      </c>
      <c r="K483" s="19">
        <f>'INDICADORES DE  RIESGO'!$H$159</f>
        <v>0.91304347826086951</v>
      </c>
      <c r="L483" s="822">
        <v>0.96</v>
      </c>
      <c r="M483" s="831">
        <f>'[1]INDICADORES DE  RIESGO'!$L$159</f>
        <v>0.875</v>
      </c>
      <c r="N483" s="19">
        <f>'INDICADORES DE  RIESGO'!$N$159</f>
        <v>0.75</v>
      </c>
      <c r="O483" s="19">
        <f>'INDICADORES DE  RIESGO'!$P$159</f>
        <v>0.79166666666666674</v>
      </c>
      <c r="P483" s="19" t="e">
        <f>'INDICADORES DE  RIESGO'!$R$159</f>
        <v>#DIV/0!</v>
      </c>
      <c r="Q483" s="19" t="e">
        <f>'INDICADORES DE  RIESGO'!$T$159</f>
        <v>#DIV/0!</v>
      </c>
      <c r="R483" s="19" t="e">
        <f>'INDICADORES DE  RIESGO'!$V$159</f>
        <v>#DIV/0!</v>
      </c>
      <c r="S483" s="19" t="e">
        <f>'INDICADORES DE  RIESGO'!$X$159</f>
        <v>#DIV/0!</v>
      </c>
      <c r="T483" s="20" t="e">
        <f>'INDICADORES DE  RIESGO'!$Z$159</f>
        <v>#DIV/0!</v>
      </c>
      <c r="U483" s="13" t="e">
        <f t="shared" si="16"/>
        <v>#DIV/0!</v>
      </c>
    </row>
    <row r="484" spans="1:21">
      <c r="A484" s="1034"/>
      <c r="B484" s="927"/>
      <c r="C484" s="929"/>
      <c r="D484" s="986"/>
      <c r="E484" s="913"/>
      <c r="F484" s="170" t="s">
        <v>33</v>
      </c>
      <c r="G484" s="173" t="s">
        <v>34</v>
      </c>
      <c r="H484" s="172">
        <v>1</v>
      </c>
      <c r="I484" s="17">
        <f>'DATOS UCI'!$D$211</f>
        <v>0</v>
      </c>
      <c r="J484" s="18">
        <f>'DATOS UCI'!$F$211</f>
        <v>0</v>
      </c>
      <c r="K484" s="19">
        <f>'DATOS UCI'!$H$211</f>
        <v>0</v>
      </c>
      <c r="L484" s="822">
        <v>0.81</v>
      </c>
      <c r="M484" s="831">
        <v>1</v>
      </c>
      <c r="N484" s="19">
        <v>1</v>
      </c>
      <c r="O484" s="19">
        <v>1</v>
      </c>
      <c r="P484" s="19">
        <f>'DATOS UCI'!$R$211</f>
        <v>0</v>
      </c>
      <c r="Q484" s="19">
        <f>'DATOS UCI'!$T$211</f>
        <v>0</v>
      </c>
      <c r="R484" s="19">
        <f>'DATOS UCI'!$V$211</f>
        <v>0</v>
      </c>
      <c r="S484" s="19">
        <f>'DATOS UCI'!$X$211</f>
        <v>0</v>
      </c>
      <c r="T484" s="20">
        <f>'DATOS UCI'!$Z$211</f>
        <v>0</v>
      </c>
      <c r="U484" s="13">
        <f t="shared" si="16"/>
        <v>0.3175</v>
      </c>
    </row>
    <row r="485" spans="1:21">
      <c r="A485" s="1034"/>
      <c r="B485" s="927"/>
      <c r="C485" s="929"/>
      <c r="D485" s="986"/>
      <c r="E485" s="913"/>
      <c r="F485" s="170" t="s">
        <v>35</v>
      </c>
      <c r="G485" s="173" t="s">
        <v>36</v>
      </c>
      <c r="H485" s="172">
        <v>1</v>
      </c>
      <c r="I485" s="17">
        <f>'DATOS UCI'!$D$212</f>
        <v>1</v>
      </c>
      <c r="J485" s="18">
        <f>'DATOS UCI'!$F$212</f>
        <v>1</v>
      </c>
      <c r="K485" s="19">
        <f>'DATOS UCI'!$H$212</f>
        <v>1</v>
      </c>
      <c r="L485" s="822">
        <v>1</v>
      </c>
      <c r="M485" s="831">
        <v>0.81</v>
      </c>
      <c r="N485" s="19">
        <v>0.5</v>
      </c>
      <c r="O485" s="19">
        <v>0</v>
      </c>
      <c r="P485" s="19" t="e">
        <f>'DATOS UCI'!$R$212</f>
        <v>#DIV/0!</v>
      </c>
      <c r="Q485" s="19" t="e">
        <f>'DATOS UCI'!$T$212</f>
        <v>#DIV/0!</v>
      </c>
      <c r="R485" s="19" t="e">
        <f>'DATOS UCI'!$V$212</f>
        <v>#DIV/0!</v>
      </c>
      <c r="S485" s="19" t="e">
        <f>'DATOS UCI'!$X$212</f>
        <v>#DIV/0!</v>
      </c>
      <c r="T485" s="20" t="e">
        <f>'DATOS UCI'!$Z$212</f>
        <v>#DIV/0!</v>
      </c>
      <c r="U485" s="13" t="e">
        <f t="shared" si="16"/>
        <v>#DIV/0!</v>
      </c>
    </row>
    <row r="486" spans="1:21" ht="16.5" thickBot="1">
      <c r="A486" s="1034"/>
      <c r="B486" s="927"/>
      <c r="C486" s="929"/>
      <c r="D486" s="986"/>
      <c r="E486" s="914"/>
      <c r="F486" s="174" t="s">
        <v>37</v>
      </c>
      <c r="G486" s="175" t="s">
        <v>38</v>
      </c>
      <c r="H486" s="176">
        <v>1</v>
      </c>
      <c r="I486" s="25">
        <f>'DATOS UCI'!$D$211</f>
        <v>0</v>
      </c>
      <c r="J486" s="26">
        <f>'DATOS UCI'!$F$211</f>
        <v>0</v>
      </c>
      <c r="K486" s="27">
        <f>'DATOS UCI'!$H$211</f>
        <v>0</v>
      </c>
      <c r="L486" s="27">
        <v>1</v>
      </c>
      <c r="M486" s="27">
        <v>1</v>
      </c>
      <c r="N486" s="27">
        <v>1</v>
      </c>
      <c r="O486" s="27">
        <v>1</v>
      </c>
      <c r="P486" s="27">
        <f>'DATOS UCI'!$R$211</f>
        <v>0</v>
      </c>
      <c r="Q486" s="27">
        <f>'DATOS UCI'!$T$211</f>
        <v>0</v>
      </c>
      <c r="R486" s="27">
        <f>'DATOS UCI'!$V$211</f>
        <v>0</v>
      </c>
      <c r="S486" s="27">
        <f>'DATOS UCI'!$X$211</f>
        <v>0</v>
      </c>
      <c r="T486" s="28">
        <f>'DATOS UCI'!$Z$211</f>
        <v>0</v>
      </c>
      <c r="U486" s="13">
        <f t="shared" si="16"/>
        <v>0.33333333333333331</v>
      </c>
    </row>
    <row r="487" spans="1:21" ht="31.5">
      <c r="A487" s="1034"/>
      <c r="B487" s="927"/>
      <c r="C487" s="929"/>
      <c r="D487" s="986"/>
      <c r="E487" s="918" t="s">
        <v>144</v>
      </c>
      <c r="F487" s="177" t="s">
        <v>145</v>
      </c>
      <c r="G487" s="178" t="s">
        <v>112</v>
      </c>
      <c r="H487" s="179">
        <v>1</v>
      </c>
      <c r="I487" s="37">
        <f>'DATOS UCI'!$D$214</f>
        <v>1</v>
      </c>
      <c r="J487" s="41">
        <f>'DATOS UCI'!$F$214</f>
        <v>0</v>
      </c>
      <c r="K487" s="34">
        <f>'DATOS UCI'!$H$214</f>
        <v>1</v>
      </c>
      <c r="L487" s="34">
        <v>1</v>
      </c>
      <c r="M487" s="35">
        <v>1</v>
      </c>
      <c r="N487" s="35">
        <v>1</v>
      </c>
      <c r="O487" s="35">
        <v>1</v>
      </c>
      <c r="P487" s="35">
        <f>'DATOS UCI'!$R$214</f>
        <v>0</v>
      </c>
      <c r="Q487" s="35">
        <f>'DATOS UCI'!$T$214</f>
        <v>0</v>
      </c>
      <c r="R487" s="35">
        <f>'DATOS UCI'!$V$214</f>
        <v>0</v>
      </c>
      <c r="S487" s="35">
        <f>'DATOS UCI'!$X$214</f>
        <v>0</v>
      </c>
      <c r="T487" s="35">
        <f>'DATOS UCI'!$Z$214</f>
        <v>0</v>
      </c>
      <c r="U487" s="180">
        <f t="shared" si="16"/>
        <v>0.5</v>
      </c>
    </row>
    <row r="488" spans="1:21" ht="47.25">
      <c r="A488" s="1034"/>
      <c r="B488" s="927"/>
      <c r="C488" s="929"/>
      <c r="D488" s="986"/>
      <c r="E488" s="919"/>
      <c r="F488" s="181" t="s">
        <v>146</v>
      </c>
      <c r="G488" s="178" t="s">
        <v>62</v>
      </c>
      <c r="H488" s="182">
        <v>1</v>
      </c>
      <c r="I488" s="38">
        <f>'DATOS UCI'!$D$216</f>
        <v>0.9</v>
      </c>
      <c r="J488" s="41">
        <f>'DATOS UCI'!$F$216</f>
        <v>0.9</v>
      </c>
      <c r="K488" s="39">
        <f>'DATOS UCI'!$H$216</f>
        <v>0.9</v>
      </c>
      <c r="L488" s="820">
        <v>0.9</v>
      </c>
      <c r="M488" s="39">
        <v>0.9</v>
      </c>
      <c r="N488" s="39">
        <v>0.9</v>
      </c>
      <c r="O488" s="19">
        <v>0.9</v>
      </c>
      <c r="P488" s="39" t="e">
        <f>'DATOS UCI'!$R$216</f>
        <v>#DIV/0!</v>
      </c>
      <c r="Q488" s="39" t="e">
        <f>'DATOS UCI'!$T$216</f>
        <v>#DIV/0!</v>
      </c>
      <c r="R488" s="39" t="e">
        <f>'DATOS UCI'!$V$216</f>
        <v>#DIV/0!</v>
      </c>
      <c r="S488" s="39" t="e">
        <f>'DATOS UCI'!$X$216</f>
        <v>#DIV/0!</v>
      </c>
      <c r="T488" s="39" t="e">
        <f>'DATOS UCI'!$Z$216</f>
        <v>#DIV/0!</v>
      </c>
      <c r="U488" s="180" t="e">
        <f t="shared" si="16"/>
        <v>#DIV/0!</v>
      </c>
    </row>
    <row r="489" spans="1:21">
      <c r="A489" s="1034"/>
      <c r="B489" s="927"/>
      <c r="C489" s="929"/>
      <c r="D489" s="986"/>
      <c r="E489" s="919"/>
      <c r="F489" s="921" t="s">
        <v>79</v>
      </c>
      <c r="G489" s="178" t="s">
        <v>63</v>
      </c>
      <c r="H489" s="182">
        <v>1</v>
      </c>
      <c r="I489" s="38">
        <v>0</v>
      </c>
      <c r="J489" s="41">
        <v>0</v>
      </c>
      <c r="K489" s="39">
        <v>0</v>
      </c>
      <c r="L489" s="39">
        <v>0.9</v>
      </c>
      <c r="M489" s="831">
        <v>0.9</v>
      </c>
      <c r="N489" s="39">
        <v>0.9</v>
      </c>
      <c r="O489" s="39">
        <v>0.9</v>
      </c>
      <c r="P489" s="19">
        <v>0</v>
      </c>
      <c r="Q489" s="39">
        <v>0</v>
      </c>
      <c r="R489" s="39">
        <v>0</v>
      </c>
      <c r="S489" s="39">
        <v>0</v>
      </c>
      <c r="T489" s="39">
        <v>0</v>
      </c>
      <c r="U489" s="180">
        <f t="shared" si="16"/>
        <v>0.3</v>
      </c>
    </row>
    <row r="490" spans="1:21" ht="31.5">
      <c r="A490" s="1034"/>
      <c r="B490" s="927"/>
      <c r="C490" s="929"/>
      <c r="D490" s="986"/>
      <c r="E490" s="919"/>
      <c r="F490" s="922"/>
      <c r="G490" s="178" t="s">
        <v>147</v>
      </c>
      <c r="H490" s="183">
        <v>8.0000000000000002E-3</v>
      </c>
      <c r="I490" s="17">
        <f>'INDICADORES DE  RIESGO'!$D$126</f>
        <v>1</v>
      </c>
      <c r="J490" s="18">
        <f>'INDICADORES DE  RIESGO'!$F$126</f>
        <v>1</v>
      </c>
      <c r="K490" s="19">
        <f>'INDICADORES DE  RIESGO'!$H$126</f>
        <v>1</v>
      </c>
      <c r="L490" s="822">
        <v>1</v>
      </c>
      <c r="M490" s="831">
        <v>1</v>
      </c>
      <c r="N490" s="19">
        <v>1</v>
      </c>
      <c r="O490" s="19">
        <v>1</v>
      </c>
      <c r="P490" s="19">
        <f>'INDICADORES DE  RIESGO'!$R$126</f>
        <v>0</v>
      </c>
      <c r="Q490" s="19">
        <f>'INDICADORES DE  RIESGO'!$T$126</f>
        <v>0</v>
      </c>
      <c r="R490" s="19">
        <f>'INDICADORES DE  RIESGO'!$V$126</f>
        <v>0</v>
      </c>
      <c r="S490" s="19">
        <f>'INDICADORES DE  RIESGO'!$X$126</f>
        <v>0</v>
      </c>
      <c r="T490" s="19">
        <f>'INDICADORES DE  RIESGO'!$Z$126</f>
        <v>0</v>
      </c>
      <c r="U490" s="180">
        <f t="shared" si="16"/>
        <v>0.58333333333333337</v>
      </c>
    </row>
    <row r="491" spans="1:21" ht="31.5">
      <c r="A491" s="1034"/>
      <c r="B491" s="927"/>
      <c r="C491" s="929"/>
      <c r="D491" s="986"/>
      <c r="E491" s="919"/>
      <c r="F491" s="923"/>
      <c r="G491" s="178" t="s">
        <v>148</v>
      </c>
      <c r="H491" s="182">
        <v>1</v>
      </c>
      <c r="I491" s="17">
        <f>'DATOS UCI'!$D$218</f>
        <v>1</v>
      </c>
      <c r="J491" s="18">
        <f>'DATOS UCI'!$F$218</f>
        <v>1</v>
      </c>
      <c r="K491" s="19">
        <f>'DATOS UCI'!$H$218</f>
        <v>1</v>
      </c>
      <c r="L491" s="822">
        <v>1</v>
      </c>
      <c r="M491" s="831">
        <v>1</v>
      </c>
      <c r="N491" s="19">
        <v>1</v>
      </c>
      <c r="O491" s="19">
        <v>1</v>
      </c>
      <c r="P491" s="19" t="e">
        <f>'DATOS UCI'!$R$218</f>
        <v>#DIV/0!</v>
      </c>
      <c r="Q491" s="19" t="e">
        <f>'DATOS UCI'!$T$218</f>
        <v>#DIV/0!</v>
      </c>
      <c r="R491" s="19" t="e">
        <f>'DATOS UCI'!$V$218</f>
        <v>#DIV/0!</v>
      </c>
      <c r="S491" s="19" t="e">
        <f>'DATOS UCI'!$X$218</f>
        <v>#DIV/0!</v>
      </c>
      <c r="T491" s="19" t="e">
        <f>'DATOS UCI'!$Z$218</f>
        <v>#DIV/0!</v>
      </c>
      <c r="U491" s="180" t="e">
        <f t="shared" si="16"/>
        <v>#DIV/0!</v>
      </c>
    </row>
    <row r="492" spans="1:21">
      <c r="A492" s="1034"/>
      <c r="B492" s="927"/>
      <c r="C492" s="929"/>
      <c r="D492" s="986"/>
      <c r="E492" s="919"/>
      <c r="F492" s="181" t="s">
        <v>33</v>
      </c>
      <c r="G492" s="184" t="s">
        <v>34</v>
      </c>
      <c r="H492" s="182">
        <v>1</v>
      </c>
      <c r="I492" s="17">
        <f>'DATOS UCI'!$D$220</f>
        <v>0</v>
      </c>
      <c r="J492" s="18">
        <f>'DATOS UCI'!$F$220</f>
        <v>0</v>
      </c>
      <c r="K492" s="19">
        <f>'DATOS UCI'!$H$220</f>
        <v>0</v>
      </c>
      <c r="L492" s="822">
        <v>0.75</v>
      </c>
      <c r="M492" s="831">
        <v>1</v>
      </c>
      <c r="N492" s="19">
        <v>1</v>
      </c>
      <c r="O492" s="19">
        <v>1</v>
      </c>
      <c r="P492" s="19">
        <f>'DATOS UCI'!$R$220</f>
        <v>0</v>
      </c>
      <c r="Q492" s="19">
        <f>'DATOS UCI'!$T$220</f>
        <v>0</v>
      </c>
      <c r="R492" s="19">
        <f>'DATOS UCI'!$V$220</f>
        <v>0</v>
      </c>
      <c r="S492" s="19">
        <f>'DATOS UCI'!$X$220</f>
        <v>0</v>
      </c>
      <c r="T492" s="19">
        <f>'DATOS UCI'!$Z$220</f>
        <v>0</v>
      </c>
      <c r="U492" s="180">
        <f t="shared" si="16"/>
        <v>0.3125</v>
      </c>
    </row>
    <row r="493" spans="1:21">
      <c r="A493" s="1034"/>
      <c r="B493" s="927"/>
      <c r="C493" s="929"/>
      <c r="D493" s="986"/>
      <c r="E493" s="919"/>
      <c r="F493" s="181" t="s">
        <v>35</v>
      </c>
      <c r="G493" s="184" t="s">
        <v>36</v>
      </c>
      <c r="H493" s="182">
        <v>1</v>
      </c>
      <c r="I493" s="17" t="e">
        <f>'DATOS UCI'!$D$221</f>
        <v>#DIV/0!</v>
      </c>
      <c r="J493" s="18">
        <f>'DATOS UCI'!$F$221</f>
        <v>1</v>
      </c>
      <c r="K493" s="19">
        <f>'DATOS UCI'!$H$221</f>
        <v>0</v>
      </c>
      <c r="L493" s="822">
        <v>1</v>
      </c>
      <c r="M493" s="831">
        <v>1</v>
      </c>
      <c r="N493" s="19">
        <v>0.9</v>
      </c>
      <c r="O493" s="19">
        <v>1</v>
      </c>
      <c r="P493" s="19" t="e">
        <f>'DATOS UCI'!$R$221</f>
        <v>#DIV/0!</v>
      </c>
      <c r="Q493" s="19" t="e">
        <f>'DATOS UCI'!$T$221</f>
        <v>#DIV/0!</v>
      </c>
      <c r="R493" s="19" t="e">
        <f>'DATOS UCI'!$V$221</f>
        <v>#DIV/0!</v>
      </c>
      <c r="S493" s="19" t="e">
        <f>'DATOS UCI'!$X$221</f>
        <v>#DIV/0!</v>
      </c>
      <c r="T493" s="19" t="e">
        <f>'DATOS UCI'!$Z$221</f>
        <v>#DIV/0!</v>
      </c>
      <c r="U493" s="180" t="e">
        <f t="shared" si="16"/>
        <v>#DIV/0!</v>
      </c>
    </row>
    <row r="494" spans="1:21" ht="16.5" thickBot="1">
      <c r="A494" s="1034"/>
      <c r="B494" s="927"/>
      <c r="C494" s="929"/>
      <c r="D494" s="986"/>
      <c r="E494" s="920"/>
      <c r="F494" s="185" t="s">
        <v>37</v>
      </c>
      <c r="G494" s="186" t="s">
        <v>38</v>
      </c>
      <c r="H494" s="187">
        <v>1</v>
      </c>
      <c r="I494" s="188">
        <v>1</v>
      </c>
      <c r="J494" s="189">
        <v>0</v>
      </c>
      <c r="K494" s="48">
        <v>0</v>
      </c>
      <c r="L494" s="48">
        <v>1</v>
      </c>
      <c r="M494" s="48">
        <v>1</v>
      </c>
      <c r="N494" s="19">
        <v>1</v>
      </c>
      <c r="O494" s="48">
        <v>1</v>
      </c>
      <c r="P494" s="48">
        <v>0</v>
      </c>
      <c r="Q494" s="48">
        <v>0</v>
      </c>
      <c r="R494" s="48">
        <v>0</v>
      </c>
      <c r="S494" s="48">
        <v>0</v>
      </c>
      <c r="T494" s="48">
        <v>0</v>
      </c>
      <c r="U494" s="180">
        <f t="shared" si="16"/>
        <v>0.41666666666666669</v>
      </c>
    </row>
    <row r="495" spans="1:21" ht="31.5">
      <c r="A495" s="1034"/>
      <c r="B495" s="927"/>
      <c r="C495" s="929"/>
      <c r="D495" s="986"/>
      <c r="E495" s="872" t="s">
        <v>149</v>
      </c>
      <c r="F495" s="190" t="s">
        <v>150</v>
      </c>
      <c r="G495" s="191" t="s">
        <v>52</v>
      </c>
      <c r="H495" s="192">
        <v>1</v>
      </c>
      <c r="I495" s="9">
        <f>'DATOS UCI'!$D$223</f>
        <v>1</v>
      </c>
      <c r="J495" s="10">
        <f>'DATOS UCI'!$F$223</f>
        <v>1</v>
      </c>
      <c r="K495" s="29">
        <f>'DATOS UCI'!$H$223</f>
        <v>1</v>
      </c>
      <c r="L495" s="29">
        <v>1</v>
      </c>
      <c r="M495" s="29">
        <v>1</v>
      </c>
      <c r="N495" s="29">
        <v>1</v>
      </c>
      <c r="O495" s="29">
        <v>1</v>
      </c>
      <c r="P495" s="29">
        <f>'DATOS UCI'!$R$223</f>
        <v>0</v>
      </c>
      <c r="Q495" s="29">
        <f>'DATOS UCI'!$T$223</f>
        <v>0</v>
      </c>
      <c r="R495" s="29">
        <f>'DATOS UCI'!$V$223</f>
        <v>0</v>
      </c>
      <c r="S495" s="29">
        <f>'DATOS UCI'!$X$223</f>
        <v>0</v>
      </c>
      <c r="T495" s="30">
        <f>'DATOS UCI'!$Z$223</f>
        <v>0</v>
      </c>
      <c r="U495" s="13">
        <f t="shared" si="16"/>
        <v>0.58333333333333337</v>
      </c>
    </row>
    <row r="496" spans="1:21" ht="31.5">
      <c r="A496" s="1034"/>
      <c r="B496" s="927"/>
      <c r="C496" s="929"/>
      <c r="D496" s="986"/>
      <c r="E496" s="873"/>
      <c r="F496" s="193" t="s">
        <v>151</v>
      </c>
      <c r="G496" s="194" t="s">
        <v>62</v>
      </c>
      <c r="H496" s="195">
        <v>1</v>
      </c>
      <c r="I496" s="38">
        <v>0</v>
      </c>
      <c r="J496" s="41">
        <v>0</v>
      </c>
      <c r="K496" s="19">
        <v>0</v>
      </c>
      <c r="L496" s="39">
        <v>1</v>
      </c>
      <c r="M496" s="39">
        <v>1</v>
      </c>
      <c r="N496" s="39">
        <v>1</v>
      </c>
      <c r="O496" s="39">
        <v>1</v>
      </c>
      <c r="P496" s="39">
        <v>0</v>
      </c>
      <c r="Q496" s="19">
        <v>0</v>
      </c>
      <c r="R496" s="39">
        <v>0</v>
      </c>
      <c r="S496" s="39">
        <v>0</v>
      </c>
      <c r="T496" s="40">
        <v>0</v>
      </c>
      <c r="U496" s="13">
        <f t="shared" si="16"/>
        <v>0.33333333333333331</v>
      </c>
    </row>
    <row r="497" spans="1:21" ht="47.25">
      <c r="A497" s="1034"/>
      <c r="B497" s="927"/>
      <c r="C497" s="929"/>
      <c r="D497" s="986"/>
      <c r="E497" s="873"/>
      <c r="F497" s="193" t="s">
        <v>152</v>
      </c>
      <c r="G497" s="194" t="s">
        <v>62</v>
      </c>
      <c r="H497" s="195">
        <v>1</v>
      </c>
      <c r="I497" s="38">
        <f>'DATOS UCI'!$D$225</f>
        <v>1</v>
      </c>
      <c r="J497" s="41">
        <f>'DATOS UCI'!$F$225</f>
        <v>1</v>
      </c>
      <c r="K497" s="39">
        <f>'DATOS UCI'!$H$225</f>
        <v>1</v>
      </c>
      <c r="L497" s="827">
        <v>1</v>
      </c>
      <c r="M497" s="39">
        <v>1</v>
      </c>
      <c r="N497" s="39">
        <v>1</v>
      </c>
      <c r="O497" s="39">
        <v>1</v>
      </c>
      <c r="P497" s="39" t="e">
        <f>'DATOS UCI'!$R$225</f>
        <v>#DIV/0!</v>
      </c>
      <c r="Q497" s="39" t="e">
        <f>'DATOS UCI'!$T$225</f>
        <v>#DIV/0!</v>
      </c>
      <c r="R497" s="19" t="e">
        <f>'DATOS UCI'!$V$225</f>
        <v>#DIV/0!</v>
      </c>
      <c r="S497" s="39" t="e">
        <f>'DATOS UCI'!$X$225</f>
        <v>#DIV/0!</v>
      </c>
      <c r="T497" s="40" t="e">
        <f>'DATOS UCI'!$Z$225</f>
        <v>#DIV/0!</v>
      </c>
      <c r="U497" s="13" t="e">
        <f t="shared" si="16"/>
        <v>#DIV/0!</v>
      </c>
    </row>
    <row r="498" spans="1:21" ht="31.5">
      <c r="A498" s="1034"/>
      <c r="B498" s="927"/>
      <c r="C498" s="929"/>
      <c r="D498" s="986"/>
      <c r="E498" s="873"/>
      <c r="F498" s="875" t="s">
        <v>79</v>
      </c>
      <c r="G498" s="194" t="s">
        <v>153</v>
      </c>
      <c r="H498" s="195">
        <v>1</v>
      </c>
      <c r="I498" s="17">
        <f>'DATOS UCI'!$D$227</f>
        <v>1</v>
      </c>
      <c r="J498" s="18">
        <f>'DATOS UCI'!$F$227</f>
        <v>1</v>
      </c>
      <c r="K498" s="19">
        <f>'DATOS UCI'!$H$227</f>
        <v>1</v>
      </c>
      <c r="L498" s="822">
        <v>1</v>
      </c>
      <c r="M498" s="831">
        <v>1</v>
      </c>
      <c r="N498" s="19">
        <v>1</v>
      </c>
      <c r="O498" s="19">
        <v>1</v>
      </c>
      <c r="P498" s="19" t="e">
        <f>'DATOS UCI'!$R$227</f>
        <v>#DIV/0!</v>
      </c>
      <c r="Q498" s="19" t="e">
        <f>'DATOS UCI'!$T$227</f>
        <v>#DIV/0!</v>
      </c>
      <c r="R498" s="19" t="e">
        <f>'DATOS UCI'!$V$227</f>
        <v>#DIV/0!</v>
      </c>
      <c r="S498" s="19" t="e">
        <f>'DATOS UCI'!$X$227</f>
        <v>#DIV/0!</v>
      </c>
      <c r="T498" s="20" t="e">
        <f>'DATOS UCI'!$Z$227</f>
        <v>#DIV/0!</v>
      </c>
      <c r="U498" s="13" t="e">
        <f t="shared" si="16"/>
        <v>#DIV/0!</v>
      </c>
    </row>
    <row r="499" spans="1:21" ht="31.5">
      <c r="A499" s="1034"/>
      <c r="B499" s="927"/>
      <c r="C499" s="929"/>
      <c r="D499" s="986"/>
      <c r="E499" s="873"/>
      <c r="F499" s="876"/>
      <c r="G499" s="194" t="s">
        <v>154</v>
      </c>
      <c r="H499" s="195">
        <v>1</v>
      </c>
      <c r="I499" s="17">
        <f>'INDICADORES DE  RIESGO'!$D$132</f>
        <v>1</v>
      </c>
      <c r="J499" s="18">
        <f>'INDICADORES DE  RIESGO'!$F$132</f>
        <v>1</v>
      </c>
      <c r="K499" s="19">
        <f>'INDICADORES DE  RIESGO'!$H$132</f>
        <v>1</v>
      </c>
      <c r="L499" s="822">
        <v>1</v>
      </c>
      <c r="M499" s="831">
        <v>1</v>
      </c>
      <c r="N499" s="19">
        <v>1</v>
      </c>
      <c r="O499" s="19">
        <v>1</v>
      </c>
      <c r="P499" s="19">
        <f>'INDICADORES DE  RIESGO'!$R$132</f>
        <v>0</v>
      </c>
      <c r="Q499" s="19">
        <f>'INDICADORES DE  RIESGO'!$T$132</f>
        <v>0</v>
      </c>
      <c r="R499" s="19">
        <f>'INDICADORES DE  RIESGO'!$V$132</f>
        <v>0</v>
      </c>
      <c r="S499" s="19">
        <f>'INDICADORES DE  RIESGO'!$X$132</f>
        <v>0</v>
      </c>
      <c r="T499" s="20">
        <f>'INDICADORES DE  RIESGO'!$Z$132</f>
        <v>0</v>
      </c>
      <c r="U499" s="13">
        <f t="shared" si="16"/>
        <v>0.58333333333333337</v>
      </c>
    </row>
    <row r="500" spans="1:21">
      <c r="A500" s="1034"/>
      <c r="B500" s="927"/>
      <c r="C500" s="929"/>
      <c r="D500" s="986"/>
      <c r="E500" s="873"/>
      <c r="F500" s="877"/>
      <c r="G500" s="194" t="s">
        <v>82</v>
      </c>
      <c r="H500" s="195">
        <v>1</v>
      </c>
      <c r="I500" s="17">
        <f>'INDICADORES DE  RIESGO'!$D$132</f>
        <v>1</v>
      </c>
      <c r="J500" s="18">
        <f>'INDICADORES DE  RIESGO'!$F$132</f>
        <v>1</v>
      </c>
      <c r="K500" s="19">
        <f>'INDICADORES DE  RIESGO'!$H$132</f>
        <v>1</v>
      </c>
      <c r="L500" s="822">
        <v>0.96</v>
      </c>
      <c r="M500" s="831">
        <v>0.88</v>
      </c>
      <c r="N500" s="19">
        <v>0.75</v>
      </c>
      <c r="O500" s="19">
        <v>0.79</v>
      </c>
      <c r="P500" s="19">
        <f>'INDICADORES DE  RIESGO'!$R$132</f>
        <v>0</v>
      </c>
      <c r="Q500" s="19">
        <f>'INDICADORES DE  RIESGO'!$T$132</f>
        <v>0</v>
      </c>
      <c r="R500" s="19">
        <f>'INDICADORES DE  RIESGO'!$V$132</f>
        <v>0</v>
      </c>
      <c r="S500" s="19">
        <f>'INDICADORES DE  RIESGO'!$X$132</f>
        <v>0</v>
      </c>
      <c r="T500" s="20">
        <f>'INDICADORES DE  RIESGO'!$Z$132</f>
        <v>0</v>
      </c>
      <c r="U500" s="13">
        <f t="shared" si="16"/>
        <v>0.53166666666666662</v>
      </c>
    </row>
    <row r="501" spans="1:21">
      <c r="A501" s="1034"/>
      <c r="B501" s="927"/>
      <c r="C501" s="929"/>
      <c r="D501" s="986"/>
      <c r="E501" s="873"/>
      <c r="F501" s="193" t="s">
        <v>33</v>
      </c>
      <c r="G501" s="196" t="s">
        <v>34</v>
      </c>
      <c r="H501" s="195">
        <v>1</v>
      </c>
      <c r="I501" s="17">
        <f>'DATOS UCI'!$D$229</f>
        <v>0</v>
      </c>
      <c r="J501" s="18">
        <f>'DATOS UCI'!$F$229</f>
        <v>0</v>
      </c>
      <c r="K501" s="19">
        <f>'DATOS UCI'!$H$229</f>
        <v>0</v>
      </c>
      <c r="L501" s="827">
        <f>'DATOS HOSP '!$J$219</f>
        <v>0</v>
      </c>
      <c r="M501" s="831">
        <v>1</v>
      </c>
      <c r="N501" s="19">
        <v>1</v>
      </c>
      <c r="O501" s="19">
        <v>1</v>
      </c>
      <c r="P501" s="19">
        <f>'DATOS UCI'!$R$229</f>
        <v>0</v>
      </c>
      <c r="Q501" s="19">
        <f>'DATOS UCI'!$T$229</f>
        <v>0</v>
      </c>
      <c r="R501" s="19">
        <f>'DATOS UCI'!$V$229</f>
        <v>0</v>
      </c>
      <c r="S501" s="19">
        <f>'DATOS UCI'!$X$229</f>
        <v>0</v>
      </c>
      <c r="T501" s="20">
        <f>'DATOS UCI'!$Z$229</f>
        <v>0</v>
      </c>
      <c r="U501" s="13">
        <f t="shared" si="16"/>
        <v>0.25</v>
      </c>
    </row>
    <row r="502" spans="1:21">
      <c r="A502" s="1034"/>
      <c r="B502" s="927"/>
      <c r="C502" s="929"/>
      <c r="D502" s="986"/>
      <c r="E502" s="873"/>
      <c r="F502" s="193" t="s">
        <v>35</v>
      </c>
      <c r="G502" s="196" t="s">
        <v>36</v>
      </c>
      <c r="H502" s="195">
        <v>1</v>
      </c>
      <c r="I502" s="17">
        <f>'DATOS UCI'!$D$230</f>
        <v>1</v>
      </c>
      <c r="J502" s="18" t="e">
        <f>'DATOS UCI'!$F$230</f>
        <v>#DIV/0!</v>
      </c>
      <c r="K502" s="19">
        <f>'DATOS UCI'!$H$230</f>
        <v>1</v>
      </c>
      <c r="L502" s="822">
        <v>1</v>
      </c>
      <c r="M502" s="831">
        <v>0.5</v>
      </c>
      <c r="N502" s="19">
        <v>1</v>
      </c>
      <c r="O502" s="19">
        <v>1</v>
      </c>
      <c r="P502" s="19" t="e">
        <f>'DATOS UCI'!$R$230</f>
        <v>#DIV/0!</v>
      </c>
      <c r="Q502" s="19" t="e">
        <f>'DATOS UCI'!$T$230</f>
        <v>#DIV/0!</v>
      </c>
      <c r="R502" s="19" t="e">
        <f>'DATOS UCI'!$V$230</f>
        <v>#DIV/0!</v>
      </c>
      <c r="S502" s="19" t="e">
        <f>'DATOS UCI'!$X$230</f>
        <v>#DIV/0!</v>
      </c>
      <c r="T502" s="20" t="e">
        <f>'DATOS UCI'!$Z$230</f>
        <v>#DIV/0!</v>
      </c>
      <c r="U502" s="13" t="e">
        <f t="shared" si="16"/>
        <v>#DIV/0!</v>
      </c>
    </row>
    <row r="503" spans="1:21" ht="16.5" thickBot="1">
      <c r="A503" s="1034"/>
      <c r="B503" s="927"/>
      <c r="C503" s="929"/>
      <c r="D503" s="986"/>
      <c r="E503" s="874"/>
      <c r="F503" s="197" t="s">
        <v>37</v>
      </c>
      <c r="G503" s="198" t="s">
        <v>38</v>
      </c>
      <c r="H503" s="199">
        <v>1</v>
      </c>
      <c r="I503" s="25">
        <v>1</v>
      </c>
      <c r="J503" s="26">
        <v>0</v>
      </c>
      <c r="K503" s="27">
        <v>0</v>
      </c>
      <c r="L503" s="27">
        <v>1</v>
      </c>
      <c r="M503" s="27">
        <v>1</v>
      </c>
      <c r="N503" s="27">
        <v>1</v>
      </c>
      <c r="O503" s="27">
        <v>1</v>
      </c>
      <c r="P503" s="27">
        <v>0</v>
      </c>
      <c r="Q503" s="27">
        <v>0</v>
      </c>
      <c r="R503" s="27">
        <v>0</v>
      </c>
      <c r="S503" s="27">
        <v>0</v>
      </c>
      <c r="T503" s="28">
        <v>0</v>
      </c>
      <c r="U503" s="13">
        <f t="shared" si="16"/>
        <v>0.41666666666666669</v>
      </c>
    </row>
    <row r="504" spans="1:21">
      <c r="A504" s="1034"/>
      <c r="B504" s="927"/>
      <c r="C504" s="929"/>
      <c r="D504" s="986"/>
      <c r="E504" s="852" t="s">
        <v>155</v>
      </c>
      <c r="F504" s="200" t="s">
        <v>156</v>
      </c>
      <c r="G504" s="201" t="s">
        <v>52</v>
      </c>
      <c r="H504" s="202">
        <v>1</v>
      </c>
      <c r="I504" s="80">
        <f>'DATOS UCI'!$D$232</f>
        <v>1</v>
      </c>
      <c r="J504" s="41" t="e">
        <f>'DATOS UCI'!$F$232</f>
        <v>#DIV/0!</v>
      </c>
      <c r="K504" s="11" t="e">
        <f>'DATOS UCI'!$H$232</f>
        <v>#DIV/0!</v>
      </c>
      <c r="L504" s="35">
        <v>1</v>
      </c>
      <c r="M504" s="29">
        <v>1</v>
      </c>
      <c r="N504" s="29">
        <v>1</v>
      </c>
      <c r="O504" s="29">
        <v>1</v>
      </c>
      <c r="P504" s="29" t="e">
        <f>'DATOS UCI'!$R$232</f>
        <v>#DIV/0!</v>
      </c>
      <c r="Q504" s="29" t="e">
        <f>'DATOS UCI'!$T$232</f>
        <v>#DIV/0!</v>
      </c>
      <c r="R504" s="29" t="e">
        <f>'DATOS UCI'!$V$232</f>
        <v>#DIV/0!</v>
      </c>
      <c r="S504" s="29" t="e">
        <f>'DATOS UCI'!$X$232</f>
        <v>#DIV/0!</v>
      </c>
      <c r="T504" s="30" t="e">
        <f>'DATOS UCI'!$Z$232</f>
        <v>#DIV/0!</v>
      </c>
      <c r="U504" s="13" t="e">
        <f t="shared" si="16"/>
        <v>#DIV/0!</v>
      </c>
    </row>
    <row r="505" spans="1:21" ht="34.5" customHeight="1">
      <c r="A505" s="1034"/>
      <c r="B505" s="927"/>
      <c r="C505" s="929"/>
      <c r="D505" s="986"/>
      <c r="E505" s="853"/>
      <c r="F505" s="203" t="s">
        <v>157</v>
      </c>
      <c r="G505" s="204" t="s">
        <v>62</v>
      </c>
      <c r="H505" s="205">
        <v>1</v>
      </c>
      <c r="I505" s="38">
        <f>'DATOS UCI'!$D$234</f>
        <v>0.9</v>
      </c>
      <c r="J505" s="41">
        <f>'DATOS UCI'!$F$234</f>
        <v>0.9</v>
      </c>
      <c r="K505" s="39" t="e">
        <f>'DATOS UCI'!$H$234</f>
        <v>#DIV/0!</v>
      </c>
      <c r="L505" s="39">
        <v>0.9</v>
      </c>
      <c r="M505" s="39">
        <v>0.9</v>
      </c>
      <c r="N505" s="19">
        <v>0.9</v>
      </c>
      <c r="O505" s="39">
        <v>0.9</v>
      </c>
      <c r="P505" s="39" t="e">
        <f>'DATOS UCI'!$R$234</f>
        <v>#DIV/0!</v>
      </c>
      <c r="Q505" s="39" t="e">
        <f>'DATOS UCI'!$T$234</f>
        <v>#DIV/0!</v>
      </c>
      <c r="R505" s="39" t="e">
        <f>'DATOS UCI'!$V$234</f>
        <v>#DIV/0!</v>
      </c>
      <c r="S505" s="19" t="e">
        <f>'DATOS UCI'!$X$234</f>
        <v>#DIV/0!</v>
      </c>
      <c r="T505" s="40" t="e">
        <f>'DATOS UCI'!$Z$234</f>
        <v>#DIV/0!</v>
      </c>
      <c r="U505" s="13" t="e">
        <f t="shared" si="16"/>
        <v>#DIV/0!</v>
      </c>
    </row>
    <row r="506" spans="1:21">
      <c r="A506" s="1034"/>
      <c r="B506" s="927"/>
      <c r="C506" s="929"/>
      <c r="D506" s="986"/>
      <c r="E506" s="853"/>
      <c r="F506" s="855" t="s">
        <v>79</v>
      </c>
      <c r="G506" s="204" t="s">
        <v>63</v>
      </c>
      <c r="H506" s="205">
        <v>1</v>
      </c>
      <c r="I506" s="38">
        <v>1</v>
      </c>
      <c r="J506" s="41">
        <v>0</v>
      </c>
      <c r="K506" s="39">
        <v>0</v>
      </c>
      <c r="L506" s="39">
        <v>0.9</v>
      </c>
      <c r="M506" s="39">
        <v>0.9</v>
      </c>
      <c r="N506" s="39">
        <v>0.9</v>
      </c>
      <c r="O506" s="19">
        <v>0.9</v>
      </c>
      <c r="P506" s="39">
        <v>0</v>
      </c>
      <c r="Q506" s="39">
        <v>0</v>
      </c>
      <c r="R506" s="39">
        <v>0</v>
      </c>
      <c r="S506" s="39">
        <v>0</v>
      </c>
      <c r="T506" s="20">
        <v>0</v>
      </c>
      <c r="U506" s="13">
        <f t="shared" si="16"/>
        <v>0.3833333333333333</v>
      </c>
    </row>
    <row r="507" spans="1:21" ht="31.5">
      <c r="A507" s="1034"/>
      <c r="B507" s="927"/>
      <c r="C507" s="929"/>
      <c r="D507" s="986"/>
      <c r="E507" s="853"/>
      <c r="F507" s="856"/>
      <c r="G507" s="204" t="s">
        <v>81</v>
      </c>
      <c r="H507" s="205">
        <v>1</v>
      </c>
      <c r="I507" s="38">
        <v>0</v>
      </c>
      <c r="J507" s="41">
        <v>0</v>
      </c>
      <c r="K507" s="39">
        <v>0</v>
      </c>
      <c r="L507" s="39">
        <v>0</v>
      </c>
      <c r="M507" s="39">
        <v>0</v>
      </c>
      <c r="N507" s="39">
        <v>0</v>
      </c>
      <c r="O507" s="19">
        <v>0</v>
      </c>
      <c r="P507" s="39">
        <v>0</v>
      </c>
      <c r="Q507" s="39">
        <v>0</v>
      </c>
      <c r="R507" s="39">
        <v>0</v>
      </c>
      <c r="S507" s="39">
        <v>0</v>
      </c>
      <c r="T507" s="20">
        <v>0</v>
      </c>
      <c r="U507" s="13">
        <v>0</v>
      </c>
    </row>
    <row r="508" spans="1:21" ht="47.25">
      <c r="A508" s="1034"/>
      <c r="B508" s="927"/>
      <c r="C508" s="929"/>
      <c r="D508" s="986"/>
      <c r="E508" s="853"/>
      <c r="F508" s="856"/>
      <c r="G508" s="204" t="s">
        <v>158</v>
      </c>
      <c r="H508" s="459">
        <v>1</v>
      </c>
      <c r="I508" s="17">
        <f>'DATOS UCI'!$D$236</f>
        <v>0</v>
      </c>
      <c r="J508" s="18">
        <f>'DATOS UCI'!$F$236</f>
        <v>1</v>
      </c>
      <c r="K508" s="19">
        <f>'DATOS UCI'!$H$236</f>
        <v>1</v>
      </c>
      <c r="L508" s="822">
        <v>1</v>
      </c>
      <c r="M508" s="831">
        <v>1</v>
      </c>
      <c r="N508" s="820">
        <v>1</v>
      </c>
      <c r="O508" s="19">
        <v>1</v>
      </c>
      <c r="P508" s="19" t="e">
        <f>'DATOS UCI'!$R$236</f>
        <v>#DIV/0!</v>
      </c>
      <c r="Q508" s="19" t="e">
        <f>'DATOS UCI'!$T$236</f>
        <v>#DIV/0!</v>
      </c>
      <c r="R508" s="19" t="e">
        <f>'DATOS UCI'!$V$236</f>
        <v>#DIV/0!</v>
      </c>
      <c r="S508" s="19" t="e">
        <f>'DATOS UCI'!$X$236</f>
        <v>#DIV/0!</v>
      </c>
      <c r="T508" s="20" t="e">
        <f>'DATOS UCI'!$Z$236</f>
        <v>#DIV/0!</v>
      </c>
      <c r="U508" s="13" t="e">
        <f>SUM(I508:T508)/12</f>
        <v>#DIV/0!</v>
      </c>
    </row>
    <row r="509" spans="1:21">
      <c r="A509" s="1034"/>
      <c r="B509" s="927"/>
      <c r="C509" s="929"/>
      <c r="D509" s="986"/>
      <c r="E509" s="853"/>
      <c r="F509" s="857"/>
      <c r="G509" s="204" t="s">
        <v>82</v>
      </c>
      <c r="H509" s="205"/>
      <c r="I509" s="17">
        <f>'INDICADORES DE  RIESGO'!$D$141</f>
        <v>1</v>
      </c>
      <c r="J509" s="18">
        <f>'INDICADORES DE  RIESGO'!$F$141</f>
        <v>1</v>
      </c>
      <c r="K509" s="19">
        <f>'INDICADORES DE  RIESGO'!$H$141</f>
        <v>1</v>
      </c>
      <c r="L509" s="822">
        <v>0.96</v>
      </c>
      <c r="M509" s="831">
        <v>0.88</v>
      </c>
      <c r="N509" s="19">
        <v>0.75</v>
      </c>
      <c r="O509" s="19">
        <v>0.79</v>
      </c>
      <c r="P509" s="19">
        <f>'INDICADORES DE  RIESGO'!$R$141</f>
        <v>0</v>
      </c>
      <c r="Q509" s="19">
        <f>'INDICADORES DE  RIESGO'!$T$141</f>
        <v>0</v>
      </c>
      <c r="R509" s="19">
        <f>'INDICADORES DE  RIESGO'!$V$141</f>
        <v>0</v>
      </c>
      <c r="S509" s="19">
        <f>'INDICADORES DE  RIESGO'!$X$141</f>
        <v>0</v>
      </c>
      <c r="T509" s="20">
        <f>'INDICADORES DE  RIESGO'!$Z$141</f>
        <v>0</v>
      </c>
      <c r="U509" s="13">
        <v>0</v>
      </c>
    </row>
    <row r="510" spans="1:21">
      <c r="A510" s="1034"/>
      <c r="B510" s="927"/>
      <c r="C510" s="929"/>
      <c r="D510" s="986"/>
      <c r="E510" s="853"/>
      <c r="F510" s="206" t="s">
        <v>33</v>
      </c>
      <c r="G510" s="207" t="s">
        <v>34</v>
      </c>
      <c r="H510" s="205">
        <v>1</v>
      </c>
      <c r="I510" s="17">
        <f>'DATOS UCI'!$D$253</f>
        <v>0</v>
      </c>
      <c r="J510" s="18">
        <f>'DATOS UCI'!$F$253</f>
        <v>0</v>
      </c>
      <c r="K510" s="19">
        <f>'DATOS UCI'!$H$253</f>
        <v>0</v>
      </c>
      <c r="L510" s="822">
        <v>1</v>
      </c>
      <c r="M510" s="831">
        <v>1</v>
      </c>
      <c r="N510" s="19">
        <v>1</v>
      </c>
      <c r="O510" s="19">
        <v>1</v>
      </c>
      <c r="P510" s="19">
        <f>'DATOS UCI'!$R$253</f>
        <v>0</v>
      </c>
      <c r="Q510" s="19">
        <f>'DATOS UCI'!$T$253</f>
        <v>0</v>
      </c>
      <c r="R510" s="19">
        <f>'DATOS UCI'!$V$253</f>
        <v>0</v>
      </c>
      <c r="S510" s="19">
        <f>'DATOS UCI'!$X$253</f>
        <v>0</v>
      </c>
      <c r="T510" s="20">
        <f>'DATOS UCI'!$Z$253</f>
        <v>0</v>
      </c>
      <c r="U510" s="13">
        <f t="shared" ref="U510:U517" si="17">SUM(I510:T510)/12</f>
        <v>0.33333333333333331</v>
      </c>
    </row>
    <row r="511" spans="1:21">
      <c r="A511" s="1034"/>
      <c r="B511" s="927"/>
      <c r="C511" s="929"/>
      <c r="D511" s="986"/>
      <c r="E511" s="853"/>
      <c r="F511" s="206" t="s">
        <v>35</v>
      </c>
      <c r="G511" s="207" t="s">
        <v>36</v>
      </c>
      <c r="H511" s="205">
        <v>1</v>
      </c>
      <c r="I511" s="17" t="e">
        <f>'DATOS UCI'!$D$254</f>
        <v>#DIV/0!</v>
      </c>
      <c r="J511" s="18">
        <f>'DATOS UCI'!$F$254</f>
        <v>1</v>
      </c>
      <c r="K511" s="19">
        <f>'DATOS UCI'!$H$254</f>
        <v>1</v>
      </c>
      <c r="L511" s="822">
        <v>1</v>
      </c>
      <c r="M511" s="831">
        <v>1</v>
      </c>
      <c r="N511" s="19">
        <v>1</v>
      </c>
      <c r="O511" s="19">
        <v>1</v>
      </c>
      <c r="P511" s="19" t="e">
        <f>'DATOS UCI'!$R$254</f>
        <v>#DIV/0!</v>
      </c>
      <c r="Q511" s="19" t="e">
        <f>'DATOS UCI'!$T$254</f>
        <v>#DIV/0!</v>
      </c>
      <c r="R511" s="19" t="e">
        <f>'DATOS UCI'!$V$254</f>
        <v>#DIV/0!</v>
      </c>
      <c r="S511" s="19" t="e">
        <f>'DATOS UCI'!$X$254</f>
        <v>#DIV/0!</v>
      </c>
      <c r="T511" s="20" t="e">
        <f>'DATOS UCI'!$Z$254</f>
        <v>#DIV/0!</v>
      </c>
      <c r="U511" s="13" t="e">
        <f t="shared" si="17"/>
        <v>#DIV/0!</v>
      </c>
    </row>
    <row r="512" spans="1:21" ht="16.5" thickBot="1">
      <c r="A512" s="1034"/>
      <c r="B512" s="927"/>
      <c r="C512" s="929"/>
      <c r="D512" s="986"/>
      <c r="E512" s="854"/>
      <c r="F512" s="208" t="s">
        <v>37</v>
      </c>
      <c r="G512" s="209" t="s">
        <v>38</v>
      </c>
      <c r="H512" s="210">
        <v>1</v>
      </c>
      <c r="I512" s="25">
        <v>0</v>
      </c>
      <c r="J512" s="26">
        <v>0</v>
      </c>
      <c r="K512" s="27">
        <v>0</v>
      </c>
      <c r="L512" s="822">
        <v>1</v>
      </c>
      <c r="M512" s="27">
        <v>1</v>
      </c>
      <c r="N512" s="27">
        <v>1</v>
      </c>
      <c r="O512" s="27">
        <v>1</v>
      </c>
      <c r="P512" s="27">
        <v>0</v>
      </c>
      <c r="Q512" s="27">
        <v>0</v>
      </c>
      <c r="R512" s="27">
        <v>0</v>
      </c>
      <c r="S512" s="27">
        <v>0</v>
      </c>
      <c r="T512" s="28">
        <v>0</v>
      </c>
      <c r="U512" s="13">
        <f t="shared" si="17"/>
        <v>0.33333333333333331</v>
      </c>
    </row>
    <row r="513" spans="1:21" ht="31.5">
      <c r="A513" s="1034"/>
      <c r="B513" s="927"/>
      <c r="C513" s="929"/>
      <c r="D513" s="986"/>
      <c r="E513" s="858" t="s">
        <v>159</v>
      </c>
      <c r="F513" s="211" t="s">
        <v>160</v>
      </c>
      <c r="G513" s="212" t="s">
        <v>112</v>
      </c>
      <c r="H513" s="213">
        <v>1</v>
      </c>
      <c r="I513" s="37">
        <f>'DATOS UCI'!$D$243</f>
        <v>1</v>
      </c>
      <c r="J513" s="41">
        <f>'DATOS UCI'!$F$243</f>
        <v>1</v>
      </c>
      <c r="K513" s="35">
        <f>'DATOS UCI'!$H$243</f>
        <v>1</v>
      </c>
      <c r="L513" s="35">
        <v>1</v>
      </c>
      <c r="M513" s="34">
        <v>1</v>
      </c>
      <c r="N513" s="34">
        <v>1</v>
      </c>
      <c r="O513" s="35">
        <v>1</v>
      </c>
      <c r="P513" s="35" t="e">
        <f>'DATOS UCI'!$R$243</f>
        <v>#DIV/0!</v>
      </c>
      <c r="Q513" s="35" t="e">
        <f>'DATOS UCI'!$T$243</f>
        <v>#DIV/0!</v>
      </c>
      <c r="R513" s="35" t="e">
        <f>'DATOS UCI'!$V$243</f>
        <v>#DIV/0!</v>
      </c>
      <c r="S513" s="35" t="e">
        <f>'DATOS UCI'!$X$243</f>
        <v>#DIV/0!</v>
      </c>
      <c r="T513" s="35" t="e">
        <f>'DATOS UCI'!$Z$243</f>
        <v>#DIV/0!</v>
      </c>
      <c r="U513" s="180" t="e">
        <f t="shared" si="17"/>
        <v>#DIV/0!</v>
      </c>
    </row>
    <row r="514" spans="1:21" ht="30">
      <c r="A514" s="1034"/>
      <c r="B514" s="927"/>
      <c r="C514" s="929"/>
      <c r="D514" s="986"/>
      <c r="E514" s="859"/>
      <c r="F514" s="214" t="s">
        <v>157</v>
      </c>
      <c r="G514" s="212" t="s">
        <v>62</v>
      </c>
      <c r="H514" s="215">
        <v>1</v>
      </c>
      <c r="I514" s="38" t="e">
        <f>'DATOS UCI'!$D$245</f>
        <v>#DIV/0!</v>
      </c>
      <c r="J514" s="18">
        <f>'DATOS UCI'!$F$245</f>
        <v>0</v>
      </c>
      <c r="K514" s="39">
        <f>'DATOS UCI'!$H$245</f>
        <v>0.8571428571428571</v>
      </c>
      <c r="L514" s="39">
        <v>0</v>
      </c>
      <c r="M514" s="39">
        <v>0</v>
      </c>
      <c r="N514" s="824">
        <v>1</v>
      </c>
      <c r="O514" s="39">
        <v>1</v>
      </c>
      <c r="P514" s="39" t="e">
        <f>'DATOS UCI'!$R$245</f>
        <v>#DIV/0!</v>
      </c>
      <c r="Q514" s="39" t="e">
        <f>'DATOS UCI'!$T$245</f>
        <v>#DIV/0!</v>
      </c>
      <c r="R514" s="39" t="e">
        <f>'DATOS UCI'!$V$245</f>
        <v>#DIV/0!</v>
      </c>
      <c r="S514" s="39" t="e">
        <f>'DATOS UCI'!$X$245</f>
        <v>#DIV/0!</v>
      </c>
      <c r="T514" s="39" t="e">
        <f>'DATOS UCI'!$Z$245</f>
        <v>#DIV/0!</v>
      </c>
      <c r="U514" s="180" t="e">
        <f t="shared" si="17"/>
        <v>#DIV/0!</v>
      </c>
    </row>
    <row r="515" spans="1:21" ht="30">
      <c r="A515" s="1034"/>
      <c r="B515" s="927"/>
      <c r="C515" s="929"/>
      <c r="D515" s="986"/>
      <c r="E515" s="859"/>
      <c r="F515" s="214" t="s">
        <v>161</v>
      </c>
      <c r="G515" s="212" t="s">
        <v>62</v>
      </c>
      <c r="H515" s="215">
        <v>1</v>
      </c>
      <c r="I515" s="38" t="e">
        <f>'DATOS UCI'!$D$247</f>
        <v>#DIV/0!</v>
      </c>
      <c r="J515" s="18">
        <f>'DATOS UCI'!$F$247</f>
        <v>0</v>
      </c>
      <c r="K515" s="39">
        <f>'DATOS UCI'!$H$247</f>
        <v>0</v>
      </c>
      <c r="L515" s="39">
        <v>0</v>
      </c>
      <c r="M515" s="39">
        <v>0</v>
      </c>
      <c r="N515" s="39">
        <v>1</v>
      </c>
      <c r="O515" s="39">
        <v>1</v>
      </c>
      <c r="P515" s="39" t="e">
        <f>'DATOS UCI'!$R$247</f>
        <v>#DIV/0!</v>
      </c>
      <c r="Q515" s="39" t="e">
        <f>'DATOS UCI'!$T$247</f>
        <v>#DIV/0!</v>
      </c>
      <c r="R515" s="39" t="e">
        <f>'DATOS UCI'!$V$247</f>
        <v>#DIV/0!</v>
      </c>
      <c r="S515" s="39" t="e">
        <f>'DATOS UCI'!$X$247</f>
        <v>#DIV/0!</v>
      </c>
      <c r="T515" s="39" t="e">
        <f>'DATOS UCI'!$Z$247</f>
        <v>#DIV/0!</v>
      </c>
      <c r="U515" s="180" t="e">
        <f t="shared" si="17"/>
        <v>#DIV/0!</v>
      </c>
    </row>
    <row r="516" spans="1:21">
      <c r="A516" s="1034"/>
      <c r="B516" s="927"/>
      <c r="C516" s="929"/>
      <c r="D516" s="986"/>
      <c r="E516" s="859"/>
      <c r="F516" s="861" t="s">
        <v>79</v>
      </c>
      <c r="G516" s="212" t="s">
        <v>63</v>
      </c>
      <c r="H516" s="215">
        <v>1</v>
      </c>
      <c r="I516" s="38">
        <v>0</v>
      </c>
      <c r="J516" s="41">
        <v>0</v>
      </c>
      <c r="K516" s="19">
        <v>0</v>
      </c>
      <c r="L516" s="39">
        <v>0</v>
      </c>
      <c r="M516" s="39">
        <v>0</v>
      </c>
      <c r="N516" s="39">
        <v>1</v>
      </c>
      <c r="O516" s="39">
        <v>1</v>
      </c>
      <c r="P516" s="39">
        <v>0</v>
      </c>
      <c r="Q516" s="39">
        <v>0</v>
      </c>
      <c r="R516" s="39">
        <v>0</v>
      </c>
      <c r="S516" s="39">
        <v>0</v>
      </c>
      <c r="T516" s="39">
        <v>0</v>
      </c>
      <c r="U516" s="180">
        <f t="shared" si="17"/>
        <v>0.16666666666666666</v>
      </c>
    </row>
    <row r="517" spans="1:21" ht="47.25">
      <c r="A517" s="1034"/>
      <c r="B517" s="927"/>
      <c r="C517" s="929"/>
      <c r="D517" s="986"/>
      <c r="E517" s="859"/>
      <c r="F517" s="862"/>
      <c r="G517" s="212" t="s">
        <v>162</v>
      </c>
      <c r="H517" s="215">
        <v>1</v>
      </c>
      <c r="I517" s="17" t="e">
        <f>'DATOS UCI'!$D$249</f>
        <v>#DIV/0!</v>
      </c>
      <c r="J517" s="18">
        <f>'DATOS UCI'!$F$249</f>
        <v>1</v>
      </c>
      <c r="K517" s="19" t="e">
        <f>'DATOS UCI'!$H$249</f>
        <v>#DIV/0!</v>
      </c>
      <c r="L517" s="822">
        <v>1</v>
      </c>
      <c r="M517" s="831">
        <v>1</v>
      </c>
      <c r="N517" s="19">
        <v>1</v>
      </c>
      <c r="O517" s="19">
        <v>1</v>
      </c>
      <c r="P517" s="19" t="e">
        <f>'DATOS UCI'!$R$249</f>
        <v>#DIV/0!</v>
      </c>
      <c r="Q517" s="19" t="e">
        <f>'DATOS UCI'!$T$249</f>
        <v>#DIV/0!</v>
      </c>
      <c r="R517" s="19" t="e">
        <f>'DATOS UCI'!$V$249</f>
        <v>#DIV/0!</v>
      </c>
      <c r="S517" s="19" t="e">
        <f>'DATOS UCI'!$X$249</f>
        <v>#DIV/0!</v>
      </c>
      <c r="T517" s="19" t="e">
        <f>'DATOS UCI'!$Z$249</f>
        <v>#DIV/0!</v>
      </c>
      <c r="U517" s="180" t="e">
        <f t="shared" si="17"/>
        <v>#DIV/0!</v>
      </c>
    </row>
    <row r="518" spans="1:21" ht="31.5">
      <c r="A518" s="1034"/>
      <c r="B518" s="927"/>
      <c r="C518" s="929"/>
      <c r="D518" s="986"/>
      <c r="E518" s="859"/>
      <c r="F518" s="862"/>
      <c r="G518" s="212" t="s">
        <v>81</v>
      </c>
      <c r="H518" s="215">
        <v>1</v>
      </c>
      <c r="I518" s="17">
        <v>0</v>
      </c>
      <c r="J518" s="18">
        <v>0</v>
      </c>
      <c r="K518" s="19">
        <v>0</v>
      </c>
      <c r="L518" s="822">
        <v>0</v>
      </c>
      <c r="M518" s="831">
        <v>0</v>
      </c>
      <c r="N518" s="19">
        <v>1</v>
      </c>
      <c r="O518" s="19">
        <v>0</v>
      </c>
      <c r="P518" s="19">
        <v>0</v>
      </c>
      <c r="Q518" s="19">
        <v>0</v>
      </c>
      <c r="R518" s="19">
        <v>0</v>
      </c>
      <c r="S518" s="19">
        <v>0</v>
      </c>
      <c r="T518" s="19">
        <v>0</v>
      </c>
      <c r="U518" s="180">
        <v>0</v>
      </c>
    </row>
    <row r="519" spans="1:21">
      <c r="A519" s="1034"/>
      <c r="B519" s="927"/>
      <c r="C519" s="929"/>
      <c r="D519" s="986"/>
      <c r="E519" s="859"/>
      <c r="F519" s="863"/>
      <c r="G519" s="212" t="s">
        <v>82</v>
      </c>
      <c r="H519" s="215">
        <v>1</v>
      </c>
      <c r="I519" s="17">
        <v>0</v>
      </c>
      <c r="J519" s="18">
        <v>0</v>
      </c>
      <c r="K519" s="19">
        <v>0</v>
      </c>
      <c r="L519" s="822">
        <v>0.96</v>
      </c>
      <c r="M519" s="831">
        <v>0.88</v>
      </c>
      <c r="N519" s="19">
        <v>0.75</v>
      </c>
      <c r="O519" s="19">
        <v>0.79</v>
      </c>
      <c r="P519" s="19">
        <v>0</v>
      </c>
      <c r="Q519" s="19">
        <v>0</v>
      </c>
      <c r="R519" s="19">
        <v>0</v>
      </c>
      <c r="S519" s="19">
        <v>0</v>
      </c>
      <c r="T519" s="19">
        <v>0</v>
      </c>
      <c r="U519" s="180">
        <v>0</v>
      </c>
    </row>
    <row r="520" spans="1:21">
      <c r="A520" s="1034"/>
      <c r="B520" s="927"/>
      <c r="C520" s="929"/>
      <c r="D520" s="986"/>
      <c r="E520" s="859"/>
      <c r="F520" s="216" t="s">
        <v>33</v>
      </c>
      <c r="G520" s="217" t="s">
        <v>34</v>
      </c>
      <c r="H520" s="215">
        <v>1</v>
      </c>
      <c r="I520" s="17">
        <f>'DATOS UCI'!$D$253</f>
        <v>0</v>
      </c>
      <c r="J520" s="18">
        <f>'DATOS UCI'!$F$253</f>
        <v>0</v>
      </c>
      <c r="K520" s="19">
        <f>'DATOS UCI'!$H$253</f>
        <v>0</v>
      </c>
      <c r="L520" s="822">
        <v>0.5</v>
      </c>
      <c r="M520" s="831">
        <v>1</v>
      </c>
      <c r="N520" s="19">
        <v>1</v>
      </c>
      <c r="O520" s="19">
        <v>1</v>
      </c>
      <c r="P520" s="19">
        <f>'DATOS UCI'!$R$253</f>
        <v>0</v>
      </c>
      <c r="Q520" s="19">
        <f>'DATOS UCI'!$T$253</f>
        <v>0</v>
      </c>
      <c r="R520" s="19">
        <f>'DATOS UCI'!$V$253</f>
        <v>0</v>
      </c>
      <c r="S520" s="19">
        <f>'DATOS UCI'!$X$253</f>
        <v>0</v>
      </c>
      <c r="T520" s="19">
        <f>'DATOS UCI'!$Z$253</f>
        <v>0</v>
      </c>
      <c r="U520" s="180">
        <f>SUM(I520:T520)/12</f>
        <v>0.29166666666666669</v>
      </c>
    </row>
    <row r="521" spans="1:21">
      <c r="A521" s="1034"/>
      <c r="B521" s="927"/>
      <c r="C521" s="929"/>
      <c r="D521" s="986"/>
      <c r="E521" s="859"/>
      <c r="F521" s="216" t="s">
        <v>35</v>
      </c>
      <c r="G521" s="217" t="s">
        <v>36</v>
      </c>
      <c r="H521" s="215">
        <v>1</v>
      </c>
      <c r="I521" s="17" t="e">
        <f>'DATOS UCI'!$D$254</f>
        <v>#DIV/0!</v>
      </c>
      <c r="J521" s="18">
        <f>'DATOS UCI'!$F$254</f>
        <v>1</v>
      </c>
      <c r="K521" s="19">
        <f>'DATOS UCI'!$H$254</f>
        <v>1</v>
      </c>
      <c r="L521" s="822">
        <v>1</v>
      </c>
      <c r="M521" s="831">
        <v>1</v>
      </c>
      <c r="N521" s="19">
        <v>1</v>
      </c>
      <c r="O521" s="19">
        <v>1</v>
      </c>
      <c r="P521" s="19" t="e">
        <f>'DATOS UCI'!$R$254</f>
        <v>#DIV/0!</v>
      </c>
      <c r="Q521" s="19" t="e">
        <f>'DATOS UCI'!$T$254</f>
        <v>#DIV/0!</v>
      </c>
      <c r="R521" s="19" t="e">
        <f>'DATOS UCI'!$V$254</f>
        <v>#DIV/0!</v>
      </c>
      <c r="S521" s="19" t="e">
        <f>'DATOS UCI'!$X$254</f>
        <v>#DIV/0!</v>
      </c>
      <c r="T521" s="19" t="e">
        <f>'DATOS UCI'!$Z$254</f>
        <v>#DIV/0!</v>
      </c>
      <c r="U521" s="180" t="e">
        <f>SUM(I521:T521)/12</f>
        <v>#DIV/0!</v>
      </c>
    </row>
    <row r="522" spans="1:21" ht="16.5" thickBot="1">
      <c r="A522" s="1034"/>
      <c r="B522" s="927"/>
      <c r="C522" s="929"/>
      <c r="D522" s="987"/>
      <c r="E522" s="860"/>
      <c r="F522" s="218" t="s">
        <v>37</v>
      </c>
      <c r="G522" s="219" t="s">
        <v>38</v>
      </c>
      <c r="H522" s="220">
        <v>1</v>
      </c>
      <c r="I522" s="188">
        <v>0</v>
      </c>
      <c r="J522" s="189">
        <v>0</v>
      </c>
      <c r="K522" s="48">
        <v>0</v>
      </c>
      <c r="L522" s="48">
        <v>1</v>
      </c>
      <c r="M522" s="831">
        <v>1</v>
      </c>
      <c r="N522" s="27">
        <v>1</v>
      </c>
      <c r="O522" s="48">
        <v>1</v>
      </c>
      <c r="P522" s="27">
        <v>0</v>
      </c>
      <c r="Q522" s="27">
        <v>0</v>
      </c>
      <c r="R522" s="27">
        <v>0</v>
      </c>
      <c r="S522" s="27">
        <v>0</v>
      </c>
      <c r="T522" s="48">
        <v>0</v>
      </c>
      <c r="U522" s="180">
        <f>SUM(I522:T522)/12</f>
        <v>0.33333333333333331</v>
      </c>
    </row>
    <row r="523" spans="1:21">
      <c r="A523" s="1034"/>
      <c r="B523" s="927"/>
      <c r="C523" s="929"/>
      <c r="D523" s="864" t="s">
        <v>163</v>
      </c>
      <c r="E523" s="866" t="s">
        <v>164</v>
      </c>
      <c r="F523" s="221" t="s">
        <v>165</v>
      </c>
      <c r="G523" s="222" t="s">
        <v>112</v>
      </c>
      <c r="H523" s="223">
        <v>1</v>
      </c>
      <c r="I523" s="80">
        <f>'DATOS UCI'!$D$256</f>
        <v>1</v>
      </c>
      <c r="J523" s="224">
        <f>'DATOS UCI'!$F$256</f>
        <v>1</v>
      </c>
      <c r="K523" s="11">
        <f>'DATOS UCI'!$H$256</f>
        <v>1</v>
      </c>
      <c r="L523" s="11">
        <v>1</v>
      </c>
      <c r="M523" s="29">
        <v>1</v>
      </c>
      <c r="N523" s="35">
        <v>1</v>
      </c>
      <c r="O523" s="29">
        <v>1</v>
      </c>
      <c r="P523" s="35" t="e">
        <f>'DATOS UCI'!$R$256</f>
        <v>#DIV/0!</v>
      </c>
      <c r="Q523" s="35" t="e">
        <f>'DATOS UCI'!$T$256</f>
        <v>#DIV/0!</v>
      </c>
      <c r="R523" s="35" t="e">
        <f>'DATOS UCI'!$V$256</f>
        <v>#DIV/0!</v>
      </c>
      <c r="S523" s="35" t="e">
        <f>'DATOS UCI'!$X$256</f>
        <v>#DIV/0!</v>
      </c>
      <c r="T523" s="30" t="e">
        <f>'DATOS UCI'!$Z$256</f>
        <v>#DIV/0!</v>
      </c>
      <c r="U523" s="13" t="e">
        <f>SUM(I523:T523)/12</f>
        <v>#DIV/0!</v>
      </c>
    </row>
    <row r="524" spans="1:21" ht="47.25">
      <c r="A524" s="1034"/>
      <c r="B524" s="927"/>
      <c r="C524" s="929"/>
      <c r="D524" s="865"/>
      <c r="E524" s="867"/>
      <c r="F524" s="225" t="s">
        <v>166</v>
      </c>
      <c r="G524" s="226" t="s">
        <v>62</v>
      </c>
      <c r="H524" s="227">
        <v>1</v>
      </c>
      <c r="I524" s="37">
        <f>'DATOS UCI'!$D$262</f>
        <v>0.9</v>
      </c>
      <c r="J524" s="41">
        <f>'DATOS UCI'!$F$262</f>
        <v>0.9</v>
      </c>
      <c r="K524" s="34">
        <f>'DATOS UCI'!$H$262</f>
        <v>0.9</v>
      </c>
      <c r="L524" s="819">
        <v>0.7</v>
      </c>
      <c r="M524" s="35">
        <v>0.7</v>
      </c>
      <c r="N524" s="35">
        <v>0.7</v>
      </c>
      <c r="O524" s="35">
        <v>0.7</v>
      </c>
      <c r="P524" s="35" t="e">
        <f>'DATOS UCI'!$R$262</f>
        <v>#DIV/0!</v>
      </c>
      <c r="Q524" s="35" t="e">
        <f>'DATOS UCI'!$T$262</f>
        <v>#DIV/0!</v>
      </c>
      <c r="R524" s="35" t="e">
        <f>'DATOS UCI'!$V$262</f>
        <v>#DIV/0!</v>
      </c>
      <c r="S524" s="35" t="e">
        <f>'DATOS UCI'!$X$262</f>
        <v>#DIV/0!</v>
      </c>
      <c r="T524" s="36" t="e">
        <f>'DATOS UCI'!$Z$262</f>
        <v>#DIV/0!</v>
      </c>
      <c r="U524" s="13">
        <v>0</v>
      </c>
    </row>
    <row r="525" spans="1:21" ht="31.5">
      <c r="A525" s="1034"/>
      <c r="B525" s="927"/>
      <c r="C525" s="929"/>
      <c r="D525" s="865"/>
      <c r="E525" s="867"/>
      <c r="F525" s="228" t="s">
        <v>167</v>
      </c>
      <c r="G525" s="229" t="s">
        <v>168</v>
      </c>
      <c r="H525" s="230">
        <v>1</v>
      </c>
      <c r="I525" s="38">
        <f>'DATOS UCI'!$D$258</f>
        <v>1</v>
      </c>
      <c r="J525" s="67">
        <f>'DATOS UCI'!$F$258</f>
        <v>1</v>
      </c>
      <c r="K525" s="39">
        <f>'DATOS UCI'!$H$258</f>
        <v>1</v>
      </c>
      <c r="L525" s="822">
        <v>1</v>
      </c>
      <c r="M525" s="39">
        <v>1</v>
      </c>
      <c r="N525" s="19">
        <v>1</v>
      </c>
      <c r="O525" s="39">
        <v>1</v>
      </c>
      <c r="P525" s="19" t="e">
        <f>'DATOS UCI'!$R$258</f>
        <v>#DIV/0!</v>
      </c>
      <c r="Q525" s="35" t="e">
        <f>'DATOS UCI'!$T$258</f>
        <v>#DIV/0!</v>
      </c>
      <c r="R525" s="19" t="e">
        <f>'DATOS UCI'!$V$258</f>
        <v>#DIV/0!</v>
      </c>
      <c r="S525" s="39" t="e">
        <f>'DATOS UCI'!$X$258</f>
        <v>#DIV/0!</v>
      </c>
      <c r="T525" s="20" t="e">
        <f>'DATOS UCI'!$Z$258</f>
        <v>#DIV/0!</v>
      </c>
      <c r="U525" s="13" t="e">
        <f t="shared" ref="U525:U553" si="18">SUM(I525:T525)/12</f>
        <v>#DIV/0!</v>
      </c>
    </row>
    <row r="526" spans="1:21">
      <c r="A526" s="1034"/>
      <c r="B526" s="927"/>
      <c r="C526" s="929"/>
      <c r="D526" s="865"/>
      <c r="E526" s="867"/>
      <c r="F526" s="869" t="s">
        <v>130</v>
      </c>
      <c r="G526" s="226" t="s">
        <v>63</v>
      </c>
      <c r="H526" s="230">
        <v>1</v>
      </c>
      <c r="I526" s="38">
        <v>1</v>
      </c>
      <c r="J526" s="41">
        <v>0</v>
      </c>
      <c r="K526" s="39">
        <v>0</v>
      </c>
      <c r="L526" s="822">
        <v>0.7</v>
      </c>
      <c r="M526" s="39">
        <v>0.7</v>
      </c>
      <c r="N526" s="39">
        <v>0.7</v>
      </c>
      <c r="O526" s="39">
        <v>0.7</v>
      </c>
      <c r="P526" s="39">
        <v>0</v>
      </c>
      <c r="Q526" s="39">
        <v>0</v>
      </c>
      <c r="R526" s="39">
        <v>0</v>
      </c>
      <c r="S526" s="39">
        <v>0</v>
      </c>
      <c r="T526" s="40">
        <v>0</v>
      </c>
      <c r="U526" s="13">
        <f t="shared" si="18"/>
        <v>0.31666666666666665</v>
      </c>
    </row>
    <row r="527" spans="1:21">
      <c r="A527" s="1034"/>
      <c r="B527" s="927"/>
      <c r="C527" s="929"/>
      <c r="D527" s="865"/>
      <c r="E527" s="867"/>
      <c r="F527" s="870"/>
      <c r="G527" s="229" t="s">
        <v>169</v>
      </c>
      <c r="H527" s="230">
        <v>1</v>
      </c>
      <c r="I527" s="17">
        <f>'DATOS UCI'!$D$260</f>
        <v>1</v>
      </c>
      <c r="J527" s="18">
        <f>'DATOS UCI'!$F$260</f>
        <v>1</v>
      </c>
      <c r="K527" s="19">
        <f>'DATOS UCI'!$H$260</f>
        <v>1</v>
      </c>
      <c r="L527" s="820">
        <v>1</v>
      </c>
      <c r="M527" s="820">
        <v>1</v>
      </c>
      <c r="N527" s="820">
        <v>1</v>
      </c>
      <c r="O527" s="820">
        <v>1</v>
      </c>
      <c r="P527" s="19" t="e">
        <f>'DATOS UCI'!$R$260</f>
        <v>#DIV/0!</v>
      </c>
      <c r="Q527" s="19" t="e">
        <f>'DATOS UCI'!$T$260</f>
        <v>#DIV/0!</v>
      </c>
      <c r="R527" s="19" t="e">
        <f>'DATOS UCI'!$V$260</f>
        <v>#DIV/0!</v>
      </c>
      <c r="S527" s="19" t="e">
        <f>'DATOS UCI'!$X$260</f>
        <v>#DIV/0!</v>
      </c>
      <c r="T527" s="20" t="e">
        <f>'DATOS UCI'!$Z$260</f>
        <v>#DIV/0!</v>
      </c>
      <c r="U527" s="13" t="e">
        <f t="shared" si="18"/>
        <v>#DIV/0!</v>
      </c>
    </row>
    <row r="528" spans="1:21" ht="31.5">
      <c r="A528" s="1034"/>
      <c r="B528" s="927"/>
      <c r="C528" s="929"/>
      <c r="D528" s="865"/>
      <c r="E528" s="867"/>
      <c r="F528" s="870"/>
      <c r="G528" s="226" t="s">
        <v>170</v>
      </c>
      <c r="H528" s="230">
        <v>0.99</v>
      </c>
      <c r="I528" s="17">
        <f>'DATOS UCI'!$D$264</f>
        <v>3.4482758620689655E-2</v>
      </c>
      <c r="J528" s="18">
        <f>'DATOS UCI'!$F$264</f>
        <v>5.2083333333333336E-2</v>
      </c>
      <c r="K528" s="19">
        <f>'DATOS UCI'!$H$264</f>
        <v>1.1363636363636364E-2</v>
      </c>
      <c r="L528" s="822">
        <v>1</v>
      </c>
      <c r="M528" s="831">
        <v>1</v>
      </c>
      <c r="N528" s="19">
        <v>1</v>
      </c>
      <c r="O528" s="19">
        <v>1</v>
      </c>
      <c r="P528" s="19" t="e">
        <f>'DATOS UCI'!$R$264</f>
        <v>#DIV/0!</v>
      </c>
      <c r="Q528" s="19" t="e">
        <f>'DATOS UCI'!$T$264</f>
        <v>#DIV/0!</v>
      </c>
      <c r="R528" s="19" t="e">
        <f>'DATOS UCI'!$V$264</f>
        <v>#DIV/0!</v>
      </c>
      <c r="S528" s="19" t="e">
        <f>'DATOS UCI'!$X$264</f>
        <v>#DIV/0!</v>
      </c>
      <c r="T528" s="20" t="e">
        <f>'DATOS UCI'!$Z$264</f>
        <v>#DIV/0!</v>
      </c>
      <c r="U528" s="13" t="e">
        <f t="shared" si="18"/>
        <v>#DIV/0!</v>
      </c>
    </row>
    <row r="529" spans="1:21" ht="31.5">
      <c r="A529" s="1034"/>
      <c r="B529" s="927"/>
      <c r="C529" s="929"/>
      <c r="D529" s="865"/>
      <c r="E529" s="867"/>
      <c r="F529" s="870"/>
      <c r="G529" s="226" t="s">
        <v>171</v>
      </c>
      <c r="H529" s="459">
        <v>1</v>
      </c>
      <c r="I529" s="17">
        <v>0</v>
      </c>
      <c r="J529" s="18">
        <v>0</v>
      </c>
      <c r="K529" s="19">
        <v>0</v>
      </c>
      <c r="L529" s="822">
        <v>1</v>
      </c>
      <c r="M529" s="831">
        <v>0</v>
      </c>
      <c r="N529" s="19">
        <v>0</v>
      </c>
      <c r="O529" s="19">
        <v>0</v>
      </c>
      <c r="P529" s="19">
        <v>0</v>
      </c>
      <c r="Q529" s="19">
        <v>0</v>
      </c>
      <c r="R529" s="19">
        <v>0</v>
      </c>
      <c r="S529" s="19">
        <v>0</v>
      </c>
      <c r="T529" s="20">
        <v>0</v>
      </c>
      <c r="U529" s="13">
        <f t="shared" si="18"/>
        <v>8.3333333333333329E-2</v>
      </c>
    </row>
    <row r="530" spans="1:21">
      <c r="A530" s="1034"/>
      <c r="B530" s="927"/>
      <c r="C530" s="929"/>
      <c r="D530" s="865"/>
      <c r="E530" s="867"/>
      <c r="F530" s="871"/>
      <c r="G530" s="226" t="s">
        <v>82</v>
      </c>
      <c r="H530" s="459">
        <v>1</v>
      </c>
      <c r="I530" s="17">
        <v>0</v>
      </c>
      <c r="J530" s="18">
        <v>0</v>
      </c>
      <c r="K530" s="19">
        <v>0</v>
      </c>
      <c r="L530" s="822">
        <v>0.96</v>
      </c>
      <c r="M530" s="831">
        <v>0.88</v>
      </c>
      <c r="N530" s="19">
        <v>0.75</v>
      </c>
      <c r="O530" s="19">
        <v>0.79</v>
      </c>
      <c r="P530" s="19">
        <v>0</v>
      </c>
      <c r="Q530" s="19">
        <v>0</v>
      </c>
      <c r="R530" s="19">
        <v>0</v>
      </c>
      <c r="S530" s="19">
        <v>0</v>
      </c>
      <c r="T530" s="20">
        <v>0</v>
      </c>
      <c r="U530" s="13">
        <f t="shared" si="18"/>
        <v>0.28166666666666668</v>
      </c>
    </row>
    <row r="531" spans="1:21">
      <c r="A531" s="1034"/>
      <c r="B531" s="927"/>
      <c r="C531" s="929"/>
      <c r="D531" s="865"/>
      <c r="E531" s="867"/>
      <c r="F531" s="228" t="s">
        <v>33</v>
      </c>
      <c r="G531" s="231" t="s">
        <v>34</v>
      </c>
      <c r="H531" s="230">
        <v>1</v>
      </c>
      <c r="I531" s="17">
        <f>'DATOS UCI'!$D$266</f>
        <v>0</v>
      </c>
      <c r="J531" s="18">
        <f>'DATOS UCI'!$F$266</f>
        <v>0</v>
      </c>
      <c r="K531" s="19">
        <f>'DATOS UCI'!$H$266</f>
        <v>0</v>
      </c>
      <c r="L531" s="822">
        <v>0.75</v>
      </c>
      <c r="M531" s="831">
        <v>1</v>
      </c>
      <c r="N531" s="19">
        <v>1</v>
      </c>
      <c r="O531" s="19">
        <v>1</v>
      </c>
      <c r="P531" s="19">
        <f>'DATOS UCI'!$R$266</f>
        <v>0</v>
      </c>
      <c r="Q531" s="19">
        <f>'DATOS UCI'!$T$266</f>
        <v>0</v>
      </c>
      <c r="R531" s="19">
        <f>'DATOS UCI'!$V$266</f>
        <v>0</v>
      </c>
      <c r="S531" s="19">
        <f>'DATOS UCI'!$X$266</f>
        <v>0</v>
      </c>
      <c r="T531" s="20">
        <f>'DATOS UCI'!$Z$266</f>
        <v>0</v>
      </c>
      <c r="U531" s="13">
        <f t="shared" si="18"/>
        <v>0.3125</v>
      </c>
    </row>
    <row r="532" spans="1:21">
      <c r="A532" s="1034"/>
      <c r="B532" s="927"/>
      <c r="C532" s="929"/>
      <c r="D532" s="865"/>
      <c r="E532" s="867"/>
      <c r="F532" s="228" t="s">
        <v>35</v>
      </c>
      <c r="G532" s="231" t="s">
        <v>36</v>
      </c>
      <c r="H532" s="230">
        <v>1</v>
      </c>
      <c r="I532" s="17">
        <f>'DATOS UCI'!$D$267</f>
        <v>1</v>
      </c>
      <c r="J532" s="18">
        <f>'DATOS UCI'!$F$267</f>
        <v>1</v>
      </c>
      <c r="K532" s="19" t="e">
        <f>'DATOS UCI'!$H$267</f>
        <v>#DIV/0!</v>
      </c>
      <c r="L532" s="822">
        <v>1</v>
      </c>
      <c r="M532" s="831">
        <v>0.92</v>
      </c>
      <c r="N532" s="19">
        <v>0.9</v>
      </c>
      <c r="O532" s="19">
        <v>0.9</v>
      </c>
      <c r="P532" s="19" t="e">
        <f>'DATOS UCI'!$R$267</f>
        <v>#DIV/0!</v>
      </c>
      <c r="Q532" s="19" t="e">
        <f>'DATOS UCI'!$T$267</f>
        <v>#DIV/0!</v>
      </c>
      <c r="R532" s="19" t="e">
        <f>'DATOS UCI'!$V$267</f>
        <v>#DIV/0!</v>
      </c>
      <c r="S532" s="19" t="e">
        <f>'DATOS UCI'!$X$267</f>
        <v>#DIV/0!</v>
      </c>
      <c r="T532" s="20" t="e">
        <f>'DATOS UCI'!$Z$267</f>
        <v>#DIV/0!</v>
      </c>
      <c r="U532" s="13" t="e">
        <f t="shared" si="18"/>
        <v>#DIV/0!</v>
      </c>
    </row>
    <row r="533" spans="1:21">
      <c r="A533" s="1034"/>
      <c r="B533" s="927"/>
      <c r="C533" s="929"/>
      <c r="D533" s="865"/>
      <c r="E533" s="867"/>
      <c r="F533" s="228" t="s">
        <v>37</v>
      </c>
      <c r="G533" s="231" t="s">
        <v>38</v>
      </c>
      <c r="H533" s="459">
        <v>1</v>
      </c>
      <c r="I533" s="17">
        <v>0</v>
      </c>
      <c r="J533" s="18">
        <v>0</v>
      </c>
      <c r="K533" s="19">
        <v>0</v>
      </c>
      <c r="L533" s="822">
        <v>1</v>
      </c>
      <c r="M533" s="831">
        <v>1</v>
      </c>
      <c r="N533" s="19">
        <v>1</v>
      </c>
      <c r="O533" s="19">
        <v>1</v>
      </c>
      <c r="P533" s="19">
        <v>0</v>
      </c>
      <c r="Q533" s="19">
        <v>0</v>
      </c>
      <c r="R533" s="19">
        <v>0</v>
      </c>
      <c r="S533" s="19">
        <v>0</v>
      </c>
      <c r="T533" s="20">
        <v>0</v>
      </c>
      <c r="U533" s="13">
        <f t="shared" si="18"/>
        <v>0.33333333333333331</v>
      </c>
    </row>
    <row r="534" spans="1:21" ht="16.5" thickBot="1">
      <c r="A534" s="1034"/>
      <c r="B534" s="927"/>
      <c r="C534" s="929"/>
      <c r="D534" s="865"/>
      <c r="E534" s="868"/>
      <c r="F534" s="268" t="s">
        <v>172</v>
      </c>
      <c r="G534" s="269" t="s">
        <v>38</v>
      </c>
      <c r="H534" s="465">
        <v>1</v>
      </c>
      <c r="I534" s="253">
        <v>0</v>
      </c>
      <c r="J534" s="26">
        <v>0</v>
      </c>
      <c r="K534" s="27">
        <v>0</v>
      </c>
      <c r="L534" s="48">
        <v>1</v>
      </c>
      <c r="M534" s="27">
        <v>1</v>
      </c>
      <c r="N534" s="27">
        <v>1</v>
      </c>
      <c r="O534" s="27">
        <v>1</v>
      </c>
      <c r="P534" s="27">
        <v>0</v>
      </c>
      <c r="Q534" s="27">
        <v>0</v>
      </c>
      <c r="R534" s="27">
        <v>0</v>
      </c>
      <c r="S534" s="27">
        <v>0</v>
      </c>
      <c r="T534" s="28">
        <v>0</v>
      </c>
      <c r="U534" s="13">
        <f t="shared" si="18"/>
        <v>0.33333333333333331</v>
      </c>
    </row>
    <row r="535" spans="1:21">
      <c r="A535" s="1034"/>
      <c r="B535" s="927"/>
      <c r="C535" s="929"/>
      <c r="D535" s="840" t="s">
        <v>173</v>
      </c>
      <c r="E535" s="842" t="s">
        <v>174</v>
      </c>
      <c r="F535" s="237" t="s">
        <v>175</v>
      </c>
      <c r="G535" s="238" t="s">
        <v>112</v>
      </c>
      <c r="H535" s="239">
        <v>1</v>
      </c>
      <c r="I535" s="80">
        <f>'DATOS UCI'!$D$271</f>
        <v>1</v>
      </c>
      <c r="J535" s="41">
        <f>'DATOS UCI'!$F$271</f>
        <v>1</v>
      </c>
      <c r="K535" s="11">
        <f>'DATOS UCI'!$H$271</f>
        <v>1</v>
      </c>
      <c r="L535" s="11">
        <v>1</v>
      </c>
      <c r="M535" s="29">
        <v>1</v>
      </c>
      <c r="N535" s="29">
        <v>1</v>
      </c>
      <c r="O535" s="29">
        <v>1</v>
      </c>
      <c r="P535" s="29" t="e">
        <f>'DATOS UCI'!$R$271</f>
        <v>#DIV/0!</v>
      </c>
      <c r="Q535" s="29" t="e">
        <f>'DATOS UCI'!$T$271</f>
        <v>#DIV/0!</v>
      </c>
      <c r="R535" s="29" t="e">
        <f>'DATOS UCI'!$V$271</f>
        <v>#DIV/0!</v>
      </c>
      <c r="S535" s="29" t="e">
        <f>'DATOS UCI'!$X$271</f>
        <v>#DIV/0!</v>
      </c>
      <c r="T535" s="30" t="e">
        <f>'DATOS UCI'!$Z$271</f>
        <v>#DIV/0!</v>
      </c>
      <c r="U535" s="13" t="e">
        <f t="shared" si="18"/>
        <v>#DIV/0!</v>
      </c>
    </row>
    <row r="536" spans="1:21" ht="47.25">
      <c r="A536" s="1034"/>
      <c r="B536" s="927"/>
      <c r="C536" s="929"/>
      <c r="D536" s="841"/>
      <c r="E536" s="843"/>
      <c r="F536" s="240" t="s">
        <v>176</v>
      </c>
      <c r="G536" s="241" t="s">
        <v>62</v>
      </c>
      <c r="H536" s="242">
        <v>1</v>
      </c>
      <c r="I536" s="41">
        <f>'DATOS UCI'!$F$273</f>
        <v>0</v>
      </c>
      <c r="J536" s="41">
        <f>'DATOS UCI'!$F$273</f>
        <v>0</v>
      </c>
      <c r="K536" s="39">
        <f>'DATOS UCI'!$H$273</f>
        <v>0.42857142857142855</v>
      </c>
      <c r="L536" s="824">
        <v>0.7</v>
      </c>
      <c r="M536" s="831">
        <v>0.7</v>
      </c>
      <c r="N536" s="19">
        <v>0.7</v>
      </c>
      <c r="O536" s="39">
        <v>0.7</v>
      </c>
      <c r="P536" s="39" t="e">
        <f>'DATOS UCI'!$R$273</f>
        <v>#DIV/0!</v>
      </c>
      <c r="Q536" s="39" t="e">
        <f>'DATOS UCI'!$T$273</f>
        <v>#DIV/0!</v>
      </c>
      <c r="R536" s="39" t="e">
        <f>'DATOS UCI'!$V$273</f>
        <v>#DIV/0!</v>
      </c>
      <c r="S536" s="39" t="e">
        <f>'DATOS UCI'!$X$273</f>
        <v>#DIV/0!</v>
      </c>
      <c r="T536" s="40" t="e">
        <f>'DATOS UCI'!$Z$273</f>
        <v>#DIV/0!</v>
      </c>
      <c r="U536" s="13" t="e">
        <f t="shared" si="18"/>
        <v>#DIV/0!</v>
      </c>
    </row>
    <row r="537" spans="1:21" ht="47.25">
      <c r="A537" s="1034"/>
      <c r="B537" s="927"/>
      <c r="C537" s="929"/>
      <c r="D537" s="841"/>
      <c r="E537" s="843"/>
      <c r="F537" s="240" t="s">
        <v>177</v>
      </c>
      <c r="G537" s="241" t="s">
        <v>178</v>
      </c>
      <c r="H537" s="242">
        <v>1</v>
      </c>
      <c r="I537" s="38" t="e">
        <f>'DATOS UCI'!$D$275</f>
        <v>#DIV/0!</v>
      </c>
      <c r="J537" s="41">
        <f>'DATOS UCI'!$F$275</f>
        <v>0</v>
      </c>
      <c r="K537" s="39" t="e">
        <f>'DATOS UCI'!$H$275</f>
        <v>#DIV/0!</v>
      </c>
      <c r="L537" s="39">
        <v>0.7</v>
      </c>
      <c r="M537" s="39">
        <v>0.7</v>
      </c>
      <c r="N537" s="39">
        <v>0.7</v>
      </c>
      <c r="O537" s="19">
        <v>0.7</v>
      </c>
      <c r="P537" s="39" t="e">
        <f>'DATOS UCI'!$R$275</f>
        <v>#DIV/0!</v>
      </c>
      <c r="Q537" s="39" t="e">
        <f>'DATOS UCI'!$T$275</f>
        <v>#DIV/0!</v>
      </c>
      <c r="R537" s="39" t="e">
        <f>'DATOS UCI'!$V$275</f>
        <v>#DIV/0!</v>
      </c>
      <c r="S537" s="39" t="e">
        <f>'DATOS UCI'!$X$275</f>
        <v>#DIV/0!</v>
      </c>
      <c r="T537" s="40" t="e">
        <f>'DATOS UCI'!$Z$275</f>
        <v>#DIV/0!</v>
      </c>
      <c r="U537" s="13" t="e">
        <f t="shared" si="18"/>
        <v>#DIV/0!</v>
      </c>
    </row>
    <row r="538" spans="1:21" ht="31.5">
      <c r="A538" s="1034"/>
      <c r="B538" s="927"/>
      <c r="C538" s="929"/>
      <c r="D538" s="841"/>
      <c r="E538" s="843"/>
      <c r="F538" s="845" t="s">
        <v>79</v>
      </c>
      <c r="G538" s="241" t="s">
        <v>81</v>
      </c>
      <c r="H538" s="242">
        <v>1</v>
      </c>
      <c r="I538" s="17">
        <v>0</v>
      </c>
      <c r="J538" s="18">
        <v>0</v>
      </c>
      <c r="K538" s="19">
        <v>0</v>
      </c>
      <c r="L538" s="822">
        <v>0</v>
      </c>
      <c r="M538" s="831">
        <v>0</v>
      </c>
      <c r="N538" s="19">
        <v>0</v>
      </c>
      <c r="O538" s="19">
        <v>0</v>
      </c>
      <c r="P538" s="19">
        <v>0</v>
      </c>
      <c r="Q538" s="19">
        <v>0</v>
      </c>
      <c r="R538" s="19">
        <v>0</v>
      </c>
      <c r="S538" s="19">
        <v>0</v>
      </c>
      <c r="T538" s="20">
        <v>0</v>
      </c>
      <c r="U538" s="13">
        <f t="shared" si="18"/>
        <v>0</v>
      </c>
    </row>
    <row r="539" spans="1:21">
      <c r="A539" s="1034"/>
      <c r="B539" s="927"/>
      <c r="C539" s="929"/>
      <c r="D539" s="841"/>
      <c r="E539" s="843"/>
      <c r="F539" s="846"/>
      <c r="G539" s="243" t="s">
        <v>63</v>
      </c>
      <c r="H539" s="242">
        <v>1</v>
      </c>
      <c r="I539" s="17">
        <v>0</v>
      </c>
      <c r="J539" s="18">
        <v>0</v>
      </c>
      <c r="K539" s="19">
        <v>0</v>
      </c>
      <c r="L539" s="822">
        <v>1</v>
      </c>
      <c r="M539" s="831">
        <v>1</v>
      </c>
      <c r="N539" s="19">
        <v>1</v>
      </c>
      <c r="O539" s="19">
        <v>1</v>
      </c>
      <c r="P539" s="19">
        <v>0</v>
      </c>
      <c r="Q539" s="19">
        <v>0</v>
      </c>
      <c r="R539" s="19">
        <v>0</v>
      </c>
      <c r="S539" s="19">
        <v>0</v>
      </c>
      <c r="T539" s="20">
        <v>0</v>
      </c>
      <c r="U539" s="13">
        <f t="shared" si="18"/>
        <v>0.33333333333333331</v>
      </c>
    </row>
    <row r="540" spans="1:21" ht="31.5">
      <c r="A540" s="1034"/>
      <c r="B540" s="927"/>
      <c r="C540" s="929"/>
      <c r="D540" s="841"/>
      <c r="E540" s="843"/>
      <c r="F540" s="846"/>
      <c r="G540" s="243" t="s">
        <v>179</v>
      </c>
      <c r="H540" s="242">
        <v>0.97</v>
      </c>
      <c r="I540" s="17">
        <f>'DATOS UCI'!$D$277</f>
        <v>0.98181818181818181</v>
      </c>
      <c r="J540" s="18">
        <f>'DATOS UCI'!$F$277</f>
        <v>1</v>
      </c>
      <c r="K540" s="19">
        <f>'DATOS UCI'!$H$277</f>
        <v>1</v>
      </c>
      <c r="L540" s="822">
        <v>1</v>
      </c>
      <c r="M540" s="831">
        <v>1</v>
      </c>
      <c r="N540" s="19">
        <v>1</v>
      </c>
      <c r="O540" s="19">
        <v>1</v>
      </c>
      <c r="P540" s="19" t="e">
        <f>'DATOS UCI'!$R$277</f>
        <v>#DIV/0!</v>
      </c>
      <c r="Q540" s="19" t="e">
        <f>'DATOS UCI'!$T$277</f>
        <v>#DIV/0!</v>
      </c>
      <c r="R540" s="19" t="e">
        <f>'DATOS UCI'!$V$277</f>
        <v>#DIV/0!</v>
      </c>
      <c r="S540" s="19" t="e">
        <f>'DATOS UCI'!$X$277</f>
        <v>#DIV/0!</v>
      </c>
      <c r="T540" s="20" t="e">
        <f>'DATOS UCI'!$Z$277</f>
        <v>#DIV/0!</v>
      </c>
      <c r="U540" s="13" t="e">
        <f t="shared" si="18"/>
        <v>#DIV/0!</v>
      </c>
    </row>
    <row r="541" spans="1:21" ht="31.5">
      <c r="A541" s="1034"/>
      <c r="B541" s="927"/>
      <c r="C541" s="929"/>
      <c r="D541" s="841"/>
      <c r="E541" s="843"/>
      <c r="F541" s="846"/>
      <c r="G541" s="243" t="s">
        <v>106</v>
      </c>
      <c r="H541" s="459">
        <v>0.96</v>
      </c>
      <c r="I541" s="17">
        <v>0</v>
      </c>
      <c r="J541" s="18">
        <v>0</v>
      </c>
      <c r="K541" s="19">
        <v>0</v>
      </c>
      <c r="L541" s="822">
        <v>1</v>
      </c>
      <c r="M541" s="831">
        <v>0.64</v>
      </c>
      <c r="N541" s="19">
        <v>0.64</v>
      </c>
      <c r="O541" s="19">
        <v>1</v>
      </c>
      <c r="P541" s="19">
        <v>0</v>
      </c>
      <c r="Q541" s="19">
        <v>0</v>
      </c>
      <c r="R541" s="19">
        <v>0</v>
      </c>
      <c r="S541" s="19">
        <v>0</v>
      </c>
      <c r="T541" s="20">
        <v>0</v>
      </c>
      <c r="U541" s="13">
        <f t="shared" si="18"/>
        <v>0.27333333333333337</v>
      </c>
    </row>
    <row r="542" spans="1:21">
      <c r="A542" s="1034"/>
      <c r="B542" s="927"/>
      <c r="C542" s="929"/>
      <c r="D542" s="841"/>
      <c r="E542" s="843"/>
      <c r="F542" s="847"/>
      <c r="G542" s="243" t="s">
        <v>82</v>
      </c>
      <c r="H542" s="242">
        <v>1</v>
      </c>
      <c r="I542" s="17">
        <f>'INDICADORES DE  RIESGO'!$D$153</f>
        <v>0</v>
      </c>
      <c r="J542" s="18">
        <f>'INDICADORES DE  RIESGO'!$F$153</f>
        <v>1</v>
      </c>
      <c r="K542" s="19">
        <f>'INDICADORES DE  RIESGO'!$H$153</f>
        <v>0</v>
      </c>
      <c r="L542" s="822">
        <v>0.96</v>
      </c>
      <c r="M542" s="831">
        <v>0.88</v>
      </c>
      <c r="N542" s="19">
        <v>0.75</v>
      </c>
      <c r="O542" s="19">
        <v>0.79</v>
      </c>
      <c r="P542" s="19">
        <f>'INDICADORES DE  RIESGO'!$R$153</f>
        <v>0</v>
      </c>
      <c r="Q542" s="19">
        <f>'INDICADORES DE  RIESGO'!$T$153</f>
        <v>0</v>
      </c>
      <c r="R542" s="19">
        <f>'INDICADORES DE  RIESGO'!$V$153</f>
        <v>0</v>
      </c>
      <c r="S542" s="19">
        <f>'INDICADORES DE  RIESGO'!$X$153</f>
        <v>0</v>
      </c>
      <c r="T542" s="20">
        <f>'INDICADORES DE  RIESGO'!$Z$153</f>
        <v>0</v>
      </c>
      <c r="U542" s="13">
        <f t="shared" si="18"/>
        <v>0.36499999999999999</v>
      </c>
    </row>
    <row r="543" spans="1:21">
      <c r="A543" s="1034"/>
      <c r="B543" s="927"/>
      <c r="C543" s="929"/>
      <c r="D543" s="841"/>
      <c r="E543" s="843"/>
      <c r="F543" s="240" t="s">
        <v>33</v>
      </c>
      <c r="G543" s="243" t="s">
        <v>34</v>
      </c>
      <c r="H543" s="242">
        <v>1</v>
      </c>
      <c r="I543" s="17">
        <f>'DATOS UCI'!$D$283</f>
        <v>0</v>
      </c>
      <c r="J543" s="18">
        <f>'DATOS UCI'!$F$283</f>
        <v>0</v>
      </c>
      <c r="K543" s="19">
        <f>'DATOS UCI'!$H$283</f>
        <v>0</v>
      </c>
      <c r="L543" s="822">
        <v>1</v>
      </c>
      <c r="M543" s="831">
        <v>1</v>
      </c>
      <c r="N543" s="19">
        <v>1</v>
      </c>
      <c r="O543" s="19">
        <v>1</v>
      </c>
      <c r="P543" s="19">
        <f>'DATOS UCI'!$R$283</f>
        <v>0</v>
      </c>
      <c r="Q543" s="19">
        <f>'DATOS UCI'!$T$283</f>
        <v>0</v>
      </c>
      <c r="R543" s="19">
        <f>'DATOS UCI'!$V$283</f>
        <v>0</v>
      </c>
      <c r="S543" s="19">
        <f>'DATOS UCI'!$X$283</f>
        <v>0</v>
      </c>
      <c r="T543" s="20">
        <f>'DATOS UCI'!$Z$283</f>
        <v>0</v>
      </c>
      <c r="U543" s="13">
        <f t="shared" si="18"/>
        <v>0.33333333333333331</v>
      </c>
    </row>
    <row r="544" spans="1:21">
      <c r="A544" s="1034"/>
      <c r="B544" s="927"/>
      <c r="C544" s="929"/>
      <c r="D544" s="841"/>
      <c r="E544" s="843"/>
      <c r="F544" s="240" t="s">
        <v>35</v>
      </c>
      <c r="G544" s="243" t="s">
        <v>36</v>
      </c>
      <c r="H544" s="242">
        <v>1</v>
      </c>
      <c r="I544" s="17" t="e">
        <f>'DATOS UCI'!$D$284</f>
        <v>#DIV/0!</v>
      </c>
      <c r="J544" s="18">
        <f>'DATOS UCI'!$F$284</f>
        <v>1</v>
      </c>
      <c r="K544" s="19">
        <f>'DATOS UCI'!$H$284</f>
        <v>1</v>
      </c>
      <c r="L544" s="822">
        <v>1</v>
      </c>
      <c r="M544" s="831">
        <v>0.5</v>
      </c>
      <c r="N544" s="19">
        <v>0.5</v>
      </c>
      <c r="O544" s="19">
        <v>1</v>
      </c>
      <c r="P544" s="19" t="e">
        <f>'DATOS UCI'!$R$284</f>
        <v>#DIV/0!</v>
      </c>
      <c r="Q544" s="19" t="e">
        <f>'DATOS UCI'!$T$284</f>
        <v>#DIV/0!</v>
      </c>
      <c r="R544" s="19" t="e">
        <f>'DATOS UCI'!$V$284</f>
        <v>#DIV/0!</v>
      </c>
      <c r="S544" s="19" t="e">
        <f>'DATOS UCI'!$X$284</f>
        <v>#DIV/0!</v>
      </c>
      <c r="T544" s="20" t="e">
        <f>'DATOS UCI'!$Z$284</f>
        <v>#DIV/0!</v>
      </c>
      <c r="U544" s="13" t="e">
        <f t="shared" si="18"/>
        <v>#DIV/0!</v>
      </c>
    </row>
    <row r="545" spans="1:21" ht="16.5" thickBot="1">
      <c r="A545" s="1034"/>
      <c r="B545" s="927"/>
      <c r="C545" s="929"/>
      <c r="D545" s="841"/>
      <c r="E545" s="844"/>
      <c r="F545" s="244" t="s">
        <v>37</v>
      </c>
      <c r="G545" s="245" t="s">
        <v>38</v>
      </c>
      <c r="H545" s="246">
        <v>1</v>
      </c>
      <c r="I545" s="188">
        <v>1</v>
      </c>
      <c r="J545" s="189">
        <v>0</v>
      </c>
      <c r="K545" s="48">
        <v>0</v>
      </c>
      <c r="L545" s="48">
        <v>1</v>
      </c>
      <c r="M545" s="48">
        <v>1</v>
      </c>
      <c r="N545" s="48">
        <v>1</v>
      </c>
      <c r="O545" s="48">
        <v>1</v>
      </c>
      <c r="P545" s="48">
        <v>0</v>
      </c>
      <c r="Q545" s="48">
        <v>0</v>
      </c>
      <c r="R545" s="48">
        <v>0</v>
      </c>
      <c r="S545" s="48">
        <v>0</v>
      </c>
      <c r="T545" s="236">
        <v>0</v>
      </c>
      <c r="U545" s="13">
        <f t="shared" si="18"/>
        <v>0.41666666666666669</v>
      </c>
    </row>
    <row r="546" spans="1:21" ht="31.5">
      <c r="A546" s="1034"/>
      <c r="B546" s="927"/>
      <c r="C546" s="929"/>
      <c r="D546" s="841"/>
      <c r="E546" s="848" t="s">
        <v>180</v>
      </c>
      <c r="F546" s="850" t="s">
        <v>181</v>
      </c>
      <c r="G546" s="97" t="s">
        <v>182</v>
      </c>
      <c r="H546" s="247">
        <v>1</v>
      </c>
      <c r="I546" s="248" t="e">
        <f>'DATOS UCI'!$D$286</f>
        <v>#DIV/0!</v>
      </c>
      <c r="J546" s="224">
        <f>'DATOS UCI'!$F$286</f>
        <v>0</v>
      </c>
      <c r="K546" s="29">
        <f>'DATOS UCI'!$H$286</f>
        <v>0</v>
      </c>
      <c r="L546" s="29">
        <v>0.5</v>
      </c>
      <c r="M546" s="11">
        <v>0.5</v>
      </c>
      <c r="N546" s="11">
        <v>0.5</v>
      </c>
      <c r="O546" s="29">
        <v>0.5</v>
      </c>
      <c r="P546" s="29" t="e">
        <f>'DATOS UCI'!$R$286</f>
        <v>#DIV/0!</v>
      </c>
      <c r="Q546" s="29" t="e">
        <f>'DATOS UCI'!$T$286</f>
        <v>#DIV/0!</v>
      </c>
      <c r="R546" s="29" t="e">
        <f>'DATOS UCI'!$V$286</f>
        <v>#DIV/0!</v>
      </c>
      <c r="S546" s="29" t="e">
        <f>'DATOS UCI'!$X$286</f>
        <v>#DIV/0!</v>
      </c>
      <c r="T546" s="30" t="e">
        <f>'DATOS UCI'!$Z$286</f>
        <v>#DIV/0!</v>
      </c>
      <c r="U546" s="13" t="e">
        <f t="shared" si="18"/>
        <v>#DIV/0!</v>
      </c>
    </row>
    <row r="547" spans="1:21" ht="31.5">
      <c r="A547" s="1034"/>
      <c r="B547" s="927"/>
      <c r="C547" s="929"/>
      <c r="D547" s="841"/>
      <c r="E547" s="849"/>
      <c r="F547" s="851"/>
      <c r="G547" s="100" t="s">
        <v>183</v>
      </c>
      <c r="H547" s="249">
        <v>1</v>
      </c>
      <c r="I547" s="250" t="e">
        <f>'DATOS UCI'!$D$288</f>
        <v>#DIV/0!</v>
      </c>
      <c r="J547" s="123">
        <f>'DATOS UCI'!$F$288</f>
        <v>0</v>
      </c>
      <c r="K547" s="39" t="e">
        <f>'DATOS UCI'!$H$288</f>
        <v>#DIV/0!</v>
      </c>
      <c r="L547" s="39">
        <v>0.25</v>
      </c>
      <c r="M547" s="39">
        <v>0.25</v>
      </c>
      <c r="N547" s="39">
        <v>0.25</v>
      </c>
      <c r="O547" s="19">
        <v>0.25</v>
      </c>
      <c r="P547" s="19" t="e">
        <f>'DATOS UCI'!$R$288</f>
        <v>#DIV/0!</v>
      </c>
      <c r="Q547" s="39" t="e">
        <f>'DATOS UCI'!$T$288</f>
        <v>#DIV/0!</v>
      </c>
      <c r="R547" s="39" t="e">
        <f>'DATOS UCI'!$V$288</f>
        <v>#DIV/0!</v>
      </c>
      <c r="S547" s="39" t="e">
        <f>'DATOS UCI'!$X$288</f>
        <v>#DIV/0!</v>
      </c>
      <c r="T547" s="40" t="e">
        <f>'DATOS UCI'!$Z$288</f>
        <v>#DIV/0!</v>
      </c>
      <c r="U547" s="13" t="e">
        <f t="shared" si="18"/>
        <v>#DIV/0!</v>
      </c>
    </row>
    <row r="548" spans="1:21" ht="31.5">
      <c r="A548" s="1034"/>
      <c r="B548" s="927"/>
      <c r="C548" s="929"/>
      <c r="D548" s="841"/>
      <c r="E548" s="849"/>
      <c r="F548" s="851" t="s">
        <v>79</v>
      </c>
      <c r="G548" s="100" t="s">
        <v>106</v>
      </c>
      <c r="H548" s="466">
        <v>1</v>
      </c>
      <c r="I548" s="250">
        <v>0</v>
      </c>
      <c r="J548" s="123">
        <v>0</v>
      </c>
      <c r="K548" s="39">
        <v>0</v>
      </c>
      <c r="L548" s="39">
        <v>1</v>
      </c>
      <c r="M548" s="39">
        <v>1</v>
      </c>
      <c r="N548" s="39">
        <v>1</v>
      </c>
      <c r="O548" s="39">
        <v>1</v>
      </c>
      <c r="P548" s="39">
        <v>0</v>
      </c>
      <c r="Q548" s="19">
        <v>0</v>
      </c>
      <c r="R548" s="39">
        <v>0</v>
      </c>
      <c r="S548" s="39">
        <v>0</v>
      </c>
      <c r="T548" s="40">
        <v>0</v>
      </c>
      <c r="U548" s="13">
        <f t="shared" si="18"/>
        <v>0.33333333333333331</v>
      </c>
    </row>
    <row r="549" spans="1:21" ht="31.5">
      <c r="A549" s="1034"/>
      <c r="B549" s="927"/>
      <c r="C549" s="929"/>
      <c r="D549" s="841"/>
      <c r="E549" s="849"/>
      <c r="F549" s="851"/>
      <c r="G549" s="100" t="s">
        <v>81</v>
      </c>
      <c r="H549" s="249">
        <v>1</v>
      </c>
      <c r="I549" s="251">
        <v>0</v>
      </c>
      <c r="J549" s="60">
        <v>0</v>
      </c>
      <c r="K549" s="19">
        <v>0</v>
      </c>
      <c r="L549" s="822">
        <v>0</v>
      </c>
      <c r="M549" s="831">
        <v>0</v>
      </c>
      <c r="N549" s="19">
        <v>1</v>
      </c>
      <c r="O549" s="19">
        <v>0</v>
      </c>
      <c r="P549" s="19">
        <v>0</v>
      </c>
      <c r="Q549" s="19">
        <v>0</v>
      </c>
      <c r="R549" s="19">
        <v>0</v>
      </c>
      <c r="S549" s="19">
        <v>0</v>
      </c>
      <c r="T549" s="20">
        <v>0</v>
      </c>
      <c r="U549" s="13">
        <f t="shared" si="18"/>
        <v>8.3333333333333329E-2</v>
      </c>
    </row>
    <row r="550" spans="1:21">
      <c r="A550" s="1034"/>
      <c r="B550" s="927"/>
      <c r="C550" s="929"/>
      <c r="D550" s="841"/>
      <c r="E550" s="849"/>
      <c r="F550" s="851"/>
      <c r="G550" s="100" t="s">
        <v>82</v>
      </c>
      <c r="H550" s="249">
        <v>1</v>
      </c>
      <c r="I550" s="251">
        <f>'INDICADORES DE  RIESGO'!$D$144</f>
        <v>1</v>
      </c>
      <c r="J550" s="60">
        <f>'INDICADORES DE  RIESGO'!$F$144</f>
        <v>1</v>
      </c>
      <c r="K550" s="19">
        <f>'INDICADORES DE  RIESGO'!$H$144</f>
        <v>1</v>
      </c>
      <c r="L550" s="822">
        <v>0.96</v>
      </c>
      <c r="M550" s="831">
        <v>0.88</v>
      </c>
      <c r="N550" s="19">
        <v>0.75</v>
      </c>
      <c r="O550" s="19">
        <v>0.79</v>
      </c>
      <c r="P550" s="19">
        <f>'INDICADORES DE  RIESGO'!$R$144</f>
        <v>0</v>
      </c>
      <c r="Q550" s="19">
        <f>'INDICADORES DE  RIESGO'!$T$144</f>
        <v>0</v>
      </c>
      <c r="R550" s="19">
        <f>'INDICADORES DE  RIESGO'!$V$144</f>
        <v>0</v>
      </c>
      <c r="S550" s="19">
        <f>'INDICADORES DE  RIESGO'!$X$144</f>
        <v>0</v>
      </c>
      <c r="T550" s="20">
        <f>'INDICADORES DE  RIESGO'!$Z$144</f>
        <v>0</v>
      </c>
      <c r="U550" s="13">
        <f t="shared" si="18"/>
        <v>0.53166666666666662</v>
      </c>
    </row>
    <row r="551" spans="1:21">
      <c r="A551" s="1034"/>
      <c r="B551" s="927"/>
      <c r="C551" s="929"/>
      <c r="D551" s="841"/>
      <c r="E551" s="849"/>
      <c r="F551" s="99" t="s">
        <v>33</v>
      </c>
      <c r="G551" s="102" t="s">
        <v>34</v>
      </c>
      <c r="H551" s="249">
        <v>1</v>
      </c>
      <c r="I551" s="251">
        <f>'DATOS UCI'!$D$294</f>
        <v>0</v>
      </c>
      <c r="J551" s="60">
        <f>'DATOS UCI'!$F$294</f>
        <v>0</v>
      </c>
      <c r="K551" s="19">
        <f>'DATOS UCI'!$H$294</f>
        <v>0</v>
      </c>
      <c r="L551" s="822">
        <v>0.5</v>
      </c>
      <c r="M551" s="831">
        <v>1</v>
      </c>
      <c r="N551" s="19">
        <v>1</v>
      </c>
      <c r="O551" s="19">
        <v>1</v>
      </c>
      <c r="P551" s="19">
        <f>'DATOS UCI'!$R$294</f>
        <v>0</v>
      </c>
      <c r="Q551" s="19">
        <f>'DATOS UCI'!$T$294</f>
        <v>0</v>
      </c>
      <c r="R551" s="19">
        <f>'DATOS UCI'!$V$294</f>
        <v>0</v>
      </c>
      <c r="S551" s="19">
        <f>'DATOS UCI'!$X$294</f>
        <v>0</v>
      </c>
      <c r="T551" s="20">
        <f>'DATOS UCI'!$Z$294</f>
        <v>0</v>
      </c>
      <c r="U551" s="13">
        <f t="shared" si="18"/>
        <v>0.29166666666666669</v>
      </c>
    </row>
    <row r="552" spans="1:21">
      <c r="A552" s="1034"/>
      <c r="B552" s="927"/>
      <c r="C552" s="929"/>
      <c r="D552" s="841"/>
      <c r="E552" s="849"/>
      <c r="F552" s="99" t="s">
        <v>35</v>
      </c>
      <c r="G552" s="102" t="s">
        <v>36</v>
      </c>
      <c r="H552" s="249">
        <v>1</v>
      </c>
      <c r="I552" s="251" t="e">
        <f>'DATOS UCI'!$D$295</f>
        <v>#DIV/0!</v>
      </c>
      <c r="J552" s="60" t="e">
        <f>'DATOS UCI'!$F$295</f>
        <v>#DIV/0!</v>
      </c>
      <c r="K552" s="19">
        <f>'DATOS UCI'!$H$295</f>
        <v>1</v>
      </c>
      <c r="L552" s="822">
        <v>1</v>
      </c>
      <c r="M552" s="831">
        <v>1</v>
      </c>
      <c r="N552" s="19">
        <v>1</v>
      </c>
      <c r="O552" s="19">
        <v>1</v>
      </c>
      <c r="P552" s="19" t="e">
        <f>'DATOS UCI'!$R$295</f>
        <v>#DIV/0!</v>
      </c>
      <c r="Q552" s="19" t="e">
        <f>'DATOS UCI'!$T$295</f>
        <v>#DIV/0!</v>
      </c>
      <c r="R552" s="19" t="e">
        <f>'DATOS UCI'!$V$295</f>
        <v>#DIV/0!</v>
      </c>
      <c r="S552" s="19" t="e">
        <f>'DATOS UCI'!$X$295</f>
        <v>#DIV/0!</v>
      </c>
      <c r="T552" s="20" t="e">
        <f>'DATOS UCI'!$Z$295</f>
        <v>#DIV/0!</v>
      </c>
      <c r="U552" s="13" t="e">
        <f t="shared" si="18"/>
        <v>#DIV/0!</v>
      </c>
    </row>
    <row r="553" spans="1:21" ht="16.5" thickBot="1">
      <c r="A553" s="1034"/>
      <c r="B553" s="927"/>
      <c r="C553" s="929"/>
      <c r="D553" s="841"/>
      <c r="E553" s="849"/>
      <c r="F553" s="99" t="s">
        <v>37</v>
      </c>
      <c r="G553" s="102" t="s">
        <v>38</v>
      </c>
      <c r="H553" s="249">
        <v>1</v>
      </c>
      <c r="I553" s="251">
        <v>0</v>
      </c>
      <c r="J553" s="60">
        <v>0</v>
      </c>
      <c r="K553" s="19">
        <v>0</v>
      </c>
      <c r="L553" s="27">
        <v>1</v>
      </c>
      <c r="M553" s="831">
        <v>1</v>
      </c>
      <c r="N553" s="19">
        <v>1</v>
      </c>
      <c r="O553" s="19">
        <v>1</v>
      </c>
      <c r="P553" s="19">
        <v>0</v>
      </c>
      <c r="Q553" s="19">
        <v>0</v>
      </c>
      <c r="R553" s="19">
        <v>0</v>
      </c>
      <c r="S553" s="19">
        <v>0</v>
      </c>
      <c r="T553" s="20">
        <v>0</v>
      </c>
      <c r="U553" s="13">
        <f t="shared" si="18"/>
        <v>0.33333333333333331</v>
      </c>
    </row>
    <row r="554" spans="1:21" ht="16.5" thickBot="1">
      <c r="A554" s="1034"/>
      <c r="B554" s="282"/>
      <c r="C554" s="837" t="s">
        <v>184</v>
      </c>
      <c r="D554" s="924"/>
      <c r="E554" s="924"/>
      <c r="F554" s="924"/>
      <c r="G554" s="924"/>
      <c r="H554" s="925"/>
      <c r="I554" s="271" t="e">
        <f>SUM(I344:I553)/210</f>
        <v>#DIV/0!</v>
      </c>
      <c r="J554" s="271" t="e">
        <f t="shared" ref="J554:T554" si="19">SUM(J344:J553)/210</f>
        <v>#DIV/0!</v>
      </c>
      <c r="K554" s="271" t="e">
        <f t="shared" si="19"/>
        <v>#DIV/0!</v>
      </c>
      <c r="L554" s="271" t="e">
        <f t="shared" si="19"/>
        <v>#DIV/0!</v>
      </c>
      <c r="M554" s="271">
        <f t="shared" si="19"/>
        <v>0.81259523809523793</v>
      </c>
      <c r="N554" s="271">
        <f t="shared" si="19"/>
        <v>0.86033333333333339</v>
      </c>
      <c r="O554" s="271">
        <f t="shared" si="19"/>
        <v>0.84448412698412711</v>
      </c>
      <c r="P554" s="271" t="e">
        <f t="shared" si="19"/>
        <v>#DIV/0!</v>
      </c>
      <c r="Q554" s="271" t="e">
        <f t="shared" si="19"/>
        <v>#DIV/0!</v>
      </c>
      <c r="R554" s="271" t="e">
        <f t="shared" si="19"/>
        <v>#DIV/0!</v>
      </c>
      <c r="S554" s="271" t="e">
        <f t="shared" si="19"/>
        <v>#DIV/0!</v>
      </c>
      <c r="T554" s="271" t="e">
        <f t="shared" si="19"/>
        <v>#DIV/0!</v>
      </c>
      <c r="U554" s="283" t="e">
        <f>SUM(I554:T554)/12</f>
        <v>#DIV/0!</v>
      </c>
    </row>
    <row r="555" spans="1:21" ht="126.75" hidden="1" thickBot="1">
      <c r="A555" s="1034"/>
      <c r="B555" s="926" t="s">
        <v>205</v>
      </c>
      <c r="C555" s="928" t="s">
        <v>206</v>
      </c>
      <c r="D555" s="284" t="s">
        <v>40</v>
      </c>
      <c r="E555" s="284" t="s">
        <v>207</v>
      </c>
      <c r="F555" s="257" t="s">
        <v>208</v>
      </c>
      <c r="G555" s="257" t="s">
        <v>209</v>
      </c>
      <c r="H555" s="284">
        <v>1</v>
      </c>
      <c r="I555" s="17">
        <v>0</v>
      </c>
      <c r="J555" s="60">
        <v>0</v>
      </c>
      <c r="K555" s="19">
        <v>0</v>
      </c>
      <c r="L555" s="19">
        <v>0</v>
      </c>
      <c r="M555" s="19">
        <v>0</v>
      </c>
      <c r="N555" s="19">
        <v>0</v>
      </c>
      <c r="O555" s="19">
        <v>0</v>
      </c>
      <c r="P555" s="19">
        <v>0</v>
      </c>
      <c r="Q555" s="19">
        <v>0</v>
      </c>
      <c r="R555" s="19">
        <v>0</v>
      </c>
      <c r="S555" s="19">
        <v>0</v>
      </c>
      <c r="T555" s="20">
        <v>0</v>
      </c>
      <c r="U555" s="285">
        <f>SUM(I555:T555)/12</f>
        <v>0</v>
      </c>
    </row>
    <row r="556" spans="1:21" ht="31.5" hidden="1">
      <c r="A556" s="1034"/>
      <c r="B556" s="927"/>
      <c r="C556" s="929"/>
      <c r="D556" s="931" t="s">
        <v>25</v>
      </c>
      <c r="E556" s="933" t="s">
        <v>26</v>
      </c>
      <c r="F556" s="6" t="s">
        <v>27</v>
      </c>
      <c r="G556" s="7" t="s">
        <v>28</v>
      </c>
      <c r="H556" s="8">
        <v>0.96</v>
      </c>
      <c r="I556" s="9">
        <v>0</v>
      </c>
      <c r="J556" s="10">
        <v>0</v>
      </c>
      <c r="K556" s="11">
        <v>0</v>
      </c>
      <c r="L556" s="11">
        <v>0</v>
      </c>
      <c r="M556" s="11">
        <v>0</v>
      </c>
      <c r="N556" s="11">
        <v>0</v>
      </c>
      <c r="O556" s="11">
        <v>0</v>
      </c>
      <c r="P556" s="11">
        <v>0</v>
      </c>
      <c r="Q556" s="11">
        <v>0</v>
      </c>
      <c r="R556" s="11">
        <v>0</v>
      </c>
      <c r="S556" s="11">
        <v>0</v>
      </c>
      <c r="T556" s="12">
        <v>0</v>
      </c>
      <c r="U556" s="13">
        <f t="shared" ref="U556:U572" si="20">SUM(I556:T556)/12</f>
        <v>0</v>
      </c>
    </row>
    <row r="557" spans="1:21" ht="31.5" hidden="1">
      <c r="A557" s="1034"/>
      <c r="B557" s="927"/>
      <c r="C557" s="929"/>
      <c r="D557" s="932"/>
      <c r="E557" s="934"/>
      <c r="F557" s="14" t="s">
        <v>29</v>
      </c>
      <c r="G557" s="15" t="s">
        <v>30</v>
      </c>
      <c r="H557" s="16">
        <v>1</v>
      </c>
      <c r="I557" s="17">
        <v>0</v>
      </c>
      <c r="J557" s="18">
        <v>0</v>
      </c>
      <c r="K557" s="19">
        <v>0</v>
      </c>
      <c r="L557" s="19">
        <v>0</v>
      </c>
      <c r="M557" s="19">
        <v>0</v>
      </c>
      <c r="N557" s="19">
        <v>0</v>
      </c>
      <c r="O557" s="19">
        <v>0</v>
      </c>
      <c r="P557" s="19">
        <v>0</v>
      </c>
      <c r="Q557" s="19">
        <v>0</v>
      </c>
      <c r="R557" s="19">
        <v>0</v>
      </c>
      <c r="S557" s="19">
        <v>0</v>
      </c>
      <c r="T557" s="20">
        <v>0</v>
      </c>
      <c r="U557" s="13">
        <f t="shared" si="20"/>
        <v>0</v>
      </c>
    </row>
    <row r="558" spans="1:21" hidden="1">
      <c r="A558" s="1034"/>
      <c r="B558" s="927"/>
      <c r="C558" s="929"/>
      <c r="D558" s="932"/>
      <c r="E558" s="934"/>
      <c r="F558" s="14" t="s">
        <v>31</v>
      </c>
      <c r="G558" s="15" t="s">
        <v>32</v>
      </c>
      <c r="H558" s="16">
        <v>1</v>
      </c>
      <c r="I558" s="17">
        <v>0</v>
      </c>
      <c r="J558" s="18">
        <v>0</v>
      </c>
      <c r="K558" s="19">
        <v>0</v>
      </c>
      <c r="L558" s="19">
        <v>0</v>
      </c>
      <c r="M558" s="19">
        <v>0</v>
      </c>
      <c r="N558" s="19">
        <v>0</v>
      </c>
      <c r="O558" s="19">
        <v>0</v>
      </c>
      <c r="P558" s="19">
        <v>0</v>
      </c>
      <c r="Q558" s="19">
        <v>0</v>
      </c>
      <c r="R558" s="19">
        <v>0</v>
      </c>
      <c r="S558" s="19">
        <v>0</v>
      </c>
      <c r="T558" s="20">
        <v>0</v>
      </c>
      <c r="U558" s="13">
        <f t="shared" si="20"/>
        <v>0</v>
      </c>
    </row>
    <row r="559" spans="1:21" hidden="1">
      <c r="A559" s="1034"/>
      <c r="B559" s="927"/>
      <c r="C559" s="929"/>
      <c r="D559" s="932"/>
      <c r="E559" s="934"/>
      <c r="F559" s="14" t="s">
        <v>33</v>
      </c>
      <c r="G559" s="21" t="s">
        <v>34</v>
      </c>
      <c r="H559" s="16">
        <v>1</v>
      </c>
      <c r="I559" s="17">
        <v>0</v>
      </c>
      <c r="J559" s="18">
        <v>0</v>
      </c>
      <c r="K559" s="19">
        <v>0</v>
      </c>
      <c r="L559" s="19">
        <v>0</v>
      </c>
      <c r="M559" s="19">
        <v>0</v>
      </c>
      <c r="N559" s="19">
        <v>0</v>
      </c>
      <c r="O559" s="19">
        <v>0</v>
      </c>
      <c r="P559" s="19">
        <v>0</v>
      </c>
      <c r="Q559" s="19">
        <v>0</v>
      </c>
      <c r="R559" s="19">
        <v>0</v>
      </c>
      <c r="S559" s="19">
        <v>0</v>
      </c>
      <c r="T559" s="20">
        <v>0</v>
      </c>
      <c r="U559" s="13">
        <f t="shared" si="20"/>
        <v>0</v>
      </c>
    </row>
    <row r="560" spans="1:21" hidden="1">
      <c r="A560" s="1034"/>
      <c r="B560" s="927"/>
      <c r="C560" s="929"/>
      <c r="D560" s="932"/>
      <c r="E560" s="934"/>
      <c r="F560" s="14" t="s">
        <v>35</v>
      </c>
      <c r="G560" s="15" t="s">
        <v>36</v>
      </c>
      <c r="H560" s="16">
        <v>0.95</v>
      </c>
      <c r="I560" s="17">
        <v>0</v>
      </c>
      <c r="J560" s="18">
        <v>0</v>
      </c>
      <c r="K560" s="19">
        <v>0</v>
      </c>
      <c r="L560" s="19">
        <v>0</v>
      </c>
      <c r="M560" s="19">
        <v>0</v>
      </c>
      <c r="N560" s="19">
        <v>0</v>
      </c>
      <c r="O560" s="19">
        <v>0</v>
      </c>
      <c r="P560" s="19">
        <v>0</v>
      </c>
      <c r="Q560" s="19">
        <v>0</v>
      </c>
      <c r="R560" s="19">
        <v>0</v>
      </c>
      <c r="S560" s="19">
        <v>0</v>
      </c>
      <c r="T560" s="20">
        <v>0</v>
      </c>
      <c r="U560" s="13">
        <f t="shared" si="20"/>
        <v>0</v>
      </c>
    </row>
    <row r="561" spans="1:22" ht="16.5" hidden="1" thickBot="1">
      <c r="A561" s="1034"/>
      <c r="B561" s="927"/>
      <c r="C561" s="930"/>
      <c r="D561" s="932"/>
      <c r="E561" s="935"/>
      <c r="F561" s="22" t="s">
        <v>37</v>
      </c>
      <c r="G561" s="23" t="s">
        <v>38</v>
      </c>
      <c r="H561" s="24">
        <v>1</v>
      </c>
      <c r="I561" s="25">
        <v>0</v>
      </c>
      <c r="J561" s="26">
        <v>0</v>
      </c>
      <c r="K561" s="27">
        <v>0</v>
      </c>
      <c r="L561" s="27">
        <v>0</v>
      </c>
      <c r="M561" s="27">
        <v>0</v>
      </c>
      <c r="N561" s="27">
        <v>0</v>
      </c>
      <c r="O561" s="27">
        <v>0</v>
      </c>
      <c r="P561" s="27">
        <v>0</v>
      </c>
      <c r="Q561" s="27">
        <v>0</v>
      </c>
      <c r="R561" s="27">
        <v>0</v>
      </c>
      <c r="S561" s="27">
        <v>0</v>
      </c>
      <c r="T561" s="28">
        <v>0</v>
      </c>
      <c r="U561" s="13">
        <f t="shared" si="20"/>
        <v>0</v>
      </c>
    </row>
    <row r="562" spans="1:22" ht="31.5" hidden="1">
      <c r="A562" s="1034"/>
      <c r="B562" s="927"/>
      <c r="C562" s="936" t="s">
        <v>39</v>
      </c>
      <c r="D562" s="938" t="s">
        <v>40</v>
      </c>
      <c r="E562" s="933" t="s">
        <v>41</v>
      </c>
      <c r="F562" s="6" t="s">
        <v>42</v>
      </c>
      <c r="G562" s="7" t="s">
        <v>43</v>
      </c>
      <c r="H562" s="8">
        <v>1</v>
      </c>
      <c r="I562" s="9">
        <v>0</v>
      </c>
      <c r="J562" s="29">
        <v>0</v>
      </c>
      <c r="K562" s="29">
        <v>0</v>
      </c>
      <c r="L562" s="29">
        <v>0</v>
      </c>
      <c r="M562" s="29">
        <v>0</v>
      </c>
      <c r="N562" s="29">
        <v>0</v>
      </c>
      <c r="O562" s="29">
        <v>0</v>
      </c>
      <c r="P562" s="29">
        <v>0</v>
      </c>
      <c r="Q562" s="29">
        <v>0</v>
      </c>
      <c r="R562" s="29">
        <v>0</v>
      </c>
      <c r="S562" s="29">
        <v>0</v>
      </c>
      <c r="T562" s="30">
        <v>0</v>
      </c>
      <c r="U562" s="13">
        <f t="shared" si="20"/>
        <v>0</v>
      </c>
      <c r="V562" s="31"/>
    </row>
    <row r="563" spans="1:22" ht="31.5" hidden="1">
      <c r="A563" s="1034"/>
      <c r="B563" s="927"/>
      <c r="C563" s="937"/>
      <c r="D563" s="939"/>
      <c r="E563" s="934"/>
      <c r="F563" s="32" t="s">
        <v>44</v>
      </c>
      <c r="G563" s="15" t="s">
        <v>45</v>
      </c>
      <c r="H563" s="16">
        <v>1</v>
      </c>
      <c r="I563" s="33">
        <v>0</v>
      </c>
      <c r="J563" s="34">
        <v>0</v>
      </c>
      <c r="K563" s="34">
        <v>0</v>
      </c>
      <c r="L563" s="35">
        <v>0</v>
      </c>
      <c r="M563" s="35">
        <v>0</v>
      </c>
      <c r="N563" s="35">
        <v>0</v>
      </c>
      <c r="O563" s="35">
        <v>0</v>
      </c>
      <c r="P563" s="35">
        <v>0</v>
      </c>
      <c r="Q563" s="35">
        <v>0</v>
      </c>
      <c r="R563" s="35">
        <v>0</v>
      </c>
      <c r="S563" s="35">
        <v>0</v>
      </c>
      <c r="T563" s="36">
        <v>0</v>
      </c>
      <c r="U563" s="13">
        <f>SUM(I563:T563)/12</f>
        <v>0</v>
      </c>
      <c r="V563" s="31"/>
    </row>
    <row r="564" spans="1:22" ht="31.5" hidden="1">
      <c r="A564" s="1034"/>
      <c r="B564" s="927"/>
      <c r="C564" s="937"/>
      <c r="D564" s="939"/>
      <c r="E564" s="934"/>
      <c r="F564" s="32" t="s">
        <v>46</v>
      </c>
      <c r="G564" s="15" t="s">
        <v>47</v>
      </c>
      <c r="H564" s="16">
        <v>1</v>
      </c>
      <c r="I564" s="33">
        <v>0</v>
      </c>
      <c r="J564" s="35">
        <v>0</v>
      </c>
      <c r="K564" s="35">
        <v>0</v>
      </c>
      <c r="L564" s="35">
        <v>0</v>
      </c>
      <c r="M564" s="35">
        <v>0</v>
      </c>
      <c r="N564" s="35">
        <v>0</v>
      </c>
      <c r="O564" s="35">
        <v>0</v>
      </c>
      <c r="P564" s="34">
        <v>0</v>
      </c>
      <c r="Q564" s="34">
        <v>0</v>
      </c>
      <c r="R564" s="35">
        <v>0</v>
      </c>
      <c r="S564" s="35">
        <v>0</v>
      </c>
      <c r="T564" s="36">
        <v>0</v>
      </c>
      <c r="U564" s="13">
        <f t="shared" si="20"/>
        <v>0</v>
      </c>
      <c r="V564" s="31"/>
    </row>
    <row r="565" spans="1:22" ht="47.25" hidden="1">
      <c r="A565" s="1034"/>
      <c r="B565" s="927"/>
      <c r="C565" s="937"/>
      <c r="D565" s="939"/>
      <c r="E565" s="934"/>
      <c r="F565" s="14" t="s">
        <v>48</v>
      </c>
      <c r="G565" s="15" t="s">
        <v>49</v>
      </c>
      <c r="H565" s="16">
        <v>1</v>
      </c>
      <c r="I565" s="38">
        <v>0</v>
      </c>
      <c r="J565" s="19">
        <v>0</v>
      </c>
      <c r="K565" s="19">
        <v>0</v>
      </c>
      <c r="L565" s="39">
        <v>0</v>
      </c>
      <c r="M565" s="39">
        <v>0</v>
      </c>
      <c r="N565" s="39">
        <v>0</v>
      </c>
      <c r="O565" s="39">
        <v>0</v>
      </c>
      <c r="P565" s="39">
        <v>0</v>
      </c>
      <c r="Q565" s="39">
        <v>0</v>
      </c>
      <c r="R565" s="39">
        <v>0</v>
      </c>
      <c r="S565" s="39">
        <v>0</v>
      </c>
      <c r="T565" s="40">
        <v>0</v>
      </c>
      <c r="U565" s="13">
        <f t="shared" si="20"/>
        <v>0</v>
      </c>
      <c r="V565" s="31"/>
    </row>
    <row r="566" spans="1:22" ht="47.25" hidden="1">
      <c r="A566" s="1034"/>
      <c r="B566" s="927"/>
      <c r="C566" s="937"/>
      <c r="D566" s="939"/>
      <c r="E566" s="934"/>
      <c r="F566" s="14" t="s">
        <v>50</v>
      </c>
      <c r="G566" s="15" t="s">
        <v>49</v>
      </c>
      <c r="H566" s="16">
        <v>1</v>
      </c>
      <c r="I566" s="38">
        <v>0</v>
      </c>
      <c r="J566" s="41">
        <v>0</v>
      </c>
      <c r="K566" s="39">
        <v>0</v>
      </c>
      <c r="L566" s="19">
        <v>0</v>
      </c>
      <c r="M566" s="19">
        <v>0</v>
      </c>
      <c r="N566" s="39">
        <v>0</v>
      </c>
      <c r="O566" s="39">
        <v>0</v>
      </c>
      <c r="P566" s="39">
        <v>0</v>
      </c>
      <c r="Q566" s="39">
        <v>0</v>
      </c>
      <c r="R566" s="39">
        <v>0</v>
      </c>
      <c r="S566" s="39">
        <v>0</v>
      </c>
      <c r="T566" s="40">
        <v>0</v>
      </c>
      <c r="U566" s="13">
        <f t="shared" si="20"/>
        <v>0</v>
      </c>
      <c r="V566" s="31"/>
    </row>
    <row r="567" spans="1:22" ht="31.5" hidden="1">
      <c r="A567" s="1034"/>
      <c r="B567" s="927"/>
      <c r="C567" s="937"/>
      <c r="D567" s="939"/>
      <c r="E567" s="934"/>
      <c r="F567" s="14" t="s">
        <v>51</v>
      </c>
      <c r="G567" s="15" t="s">
        <v>52</v>
      </c>
      <c r="H567" s="16">
        <v>1</v>
      </c>
      <c r="I567" s="38">
        <v>0</v>
      </c>
      <c r="J567" s="41">
        <v>0</v>
      </c>
      <c r="K567" s="39">
        <v>0</v>
      </c>
      <c r="L567" s="39">
        <v>0</v>
      </c>
      <c r="M567" s="39">
        <v>0</v>
      </c>
      <c r="N567" s="19">
        <v>0</v>
      </c>
      <c r="O567" s="39">
        <v>0</v>
      </c>
      <c r="P567" s="39">
        <v>0</v>
      </c>
      <c r="Q567" s="39">
        <v>0</v>
      </c>
      <c r="R567" s="39">
        <v>0</v>
      </c>
      <c r="S567" s="39">
        <v>0</v>
      </c>
      <c r="T567" s="40">
        <v>0</v>
      </c>
      <c r="U567" s="13">
        <f t="shared" si="20"/>
        <v>0</v>
      </c>
      <c r="V567" s="31"/>
    </row>
    <row r="568" spans="1:22" ht="16.5" hidden="1" thickBot="1">
      <c r="A568" s="1034"/>
      <c r="B568" s="927"/>
      <c r="C568" s="937"/>
      <c r="D568" s="939"/>
      <c r="E568" s="935"/>
      <c r="F568" s="42" t="s">
        <v>37</v>
      </c>
      <c r="G568" s="43" t="s">
        <v>38</v>
      </c>
      <c r="H568" s="44">
        <v>1</v>
      </c>
      <c r="I568" s="45">
        <v>0</v>
      </c>
      <c r="J568" s="46">
        <v>0</v>
      </c>
      <c r="K568" s="47">
        <v>0</v>
      </c>
      <c r="L568" s="47">
        <v>0</v>
      </c>
      <c r="M568" s="47">
        <v>0</v>
      </c>
      <c r="N568" s="48">
        <v>0</v>
      </c>
      <c r="O568" s="47">
        <v>0</v>
      </c>
      <c r="P568" s="47">
        <v>0</v>
      </c>
      <c r="Q568" s="47">
        <v>0</v>
      </c>
      <c r="R568" s="47">
        <v>0</v>
      </c>
      <c r="S568" s="47">
        <v>0</v>
      </c>
      <c r="T568" s="49">
        <v>0</v>
      </c>
      <c r="U568" s="13">
        <f t="shared" si="20"/>
        <v>0</v>
      </c>
      <c r="V568" s="31"/>
    </row>
    <row r="569" spans="1:22" ht="63" hidden="1">
      <c r="A569" s="1034"/>
      <c r="B569" s="927"/>
      <c r="C569" s="936" t="s">
        <v>39</v>
      </c>
      <c r="D569" s="941" t="s">
        <v>40</v>
      </c>
      <c r="E569" s="933" t="s">
        <v>53</v>
      </c>
      <c r="F569" s="6" t="s">
        <v>54</v>
      </c>
      <c r="G569" s="7" t="s">
        <v>55</v>
      </c>
      <c r="H569" s="8">
        <v>1</v>
      </c>
      <c r="I569" s="9">
        <v>0</v>
      </c>
      <c r="J569" s="10">
        <v>0</v>
      </c>
      <c r="K569" s="11">
        <v>0</v>
      </c>
      <c r="L569" s="11">
        <v>0</v>
      </c>
      <c r="M569" s="11">
        <v>0</v>
      </c>
      <c r="N569" s="11">
        <v>0</v>
      </c>
      <c r="O569" s="11">
        <v>0</v>
      </c>
      <c r="P569" s="11">
        <v>0</v>
      </c>
      <c r="Q569" s="11">
        <v>0</v>
      </c>
      <c r="R569" s="11">
        <v>0</v>
      </c>
      <c r="S569" s="11">
        <v>0</v>
      </c>
      <c r="T569" s="12">
        <v>0</v>
      </c>
      <c r="U569" s="13">
        <f t="shared" si="20"/>
        <v>0</v>
      </c>
      <c r="V569" s="31"/>
    </row>
    <row r="570" spans="1:22" ht="31.5" hidden="1">
      <c r="A570" s="1034"/>
      <c r="B570" s="927"/>
      <c r="C570" s="937"/>
      <c r="D570" s="942"/>
      <c r="E570" s="934"/>
      <c r="F570" s="14" t="s">
        <v>56</v>
      </c>
      <c r="G570" s="21" t="s">
        <v>55</v>
      </c>
      <c r="H570" s="50">
        <v>1</v>
      </c>
      <c r="I570" s="37">
        <v>0</v>
      </c>
      <c r="J570" s="51">
        <v>0</v>
      </c>
      <c r="K570" s="35">
        <v>0</v>
      </c>
      <c r="L570" s="35">
        <v>0</v>
      </c>
      <c r="M570" s="35">
        <v>0</v>
      </c>
      <c r="N570" s="35">
        <v>0</v>
      </c>
      <c r="O570" s="35">
        <v>0</v>
      </c>
      <c r="P570" s="35">
        <v>0</v>
      </c>
      <c r="Q570" s="34">
        <v>0</v>
      </c>
      <c r="R570" s="34">
        <v>0</v>
      </c>
      <c r="S570" s="34">
        <v>0</v>
      </c>
      <c r="T570" s="52">
        <v>0</v>
      </c>
      <c r="U570" s="13">
        <f t="shared" si="20"/>
        <v>0</v>
      </c>
      <c r="V570" s="31"/>
    </row>
    <row r="571" spans="1:22" ht="63" hidden="1">
      <c r="A571" s="1034"/>
      <c r="B571" s="927"/>
      <c r="C571" s="937"/>
      <c r="D571" s="942"/>
      <c r="E571" s="934"/>
      <c r="F571" s="14" t="s">
        <v>57</v>
      </c>
      <c r="G571" s="21" t="s">
        <v>58</v>
      </c>
      <c r="H571" s="50">
        <v>1</v>
      </c>
      <c r="I571" s="17">
        <v>0</v>
      </c>
      <c r="J571" s="18">
        <v>0</v>
      </c>
      <c r="K571" s="19">
        <v>0</v>
      </c>
      <c r="L571" s="19">
        <v>0</v>
      </c>
      <c r="M571" s="19">
        <v>0</v>
      </c>
      <c r="N571" s="19">
        <v>0</v>
      </c>
      <c r="O571" s="19">
        <v>0</v>
      </c>
      <c r="P571" s="19">
        <v>0</v>
      </c>
      <c r="Q571" s="19">
        <v>0</v>
      </c>
      <c r="R571" s="19">
        <v>0</v>
      </c>
      <c r="S571" s="19">
        <v>0</v>
      </c>
      <c r="T571" s="20">
        <v>0</v>
      </c>
      <c r="U571" s="13">
        <f t="shared" si="20"/>
        <v>0</v>
      </c>
      <c r="V571" s="31"/>
    </row>
    <row r="572" spans="1:22" ht="31.5" hidden="1">
      <c r="A572" s="1034"/>
      <c r="B572" s="927"/>
      <c r="C572" s="937"/>
      <c r="D572" s="942"/>
      <c r="E572" s="934"/>
      <c r="F572" s="42" t="s">
        <v>59</v>
      </c>
      <c r="G572" s="21" t="s">
        <v>60</v>
      </c>
      <c r="H572" s="50">
        <v>1</v>
      </c>
      <c r="I572" s="38">
        <v>0</v>
      </c>
      <c r="J572" s="51">
        <v>0</v>
      </c>
      <c r="K572" s="39">
        <v>0</v>
      </c>
      <c r="L572" s="39">
        <v>0</v>
      </c>
      <c r="M572" s="39">
        <v>0</v>
      </c>
      <c r="N572" s="39">
        <v>0</v>
      </c>
      <c r="O572" s="39">
        <v>0</v>
      </c>
      <c r="P572" s="39">
        <v>0</v>
      </c>
      <c r="Q572" s="19">
        <v>0</v>
      </c>
      <c r="R572" s="19">
        <v>0</v>
      </c>
      <c r="S572" s="19">
        <v>0</v>
      </c>
      <c r="T572" s="20">
        <v>0</v>
      </c>
      <c r="U572" s="13">
        <f t="shared" si="20"/>
        <v>0</v>
      </c>
      <c r="V572" s="31"/>
    </row>
    <row r="573" spans="1:22" hidden="1">
      <c r="A573" s="1034"/>
      <c r="B573" s="927"/>
      <c r="C573" s="937"/>
      <c r="D573" s="942"/>
      <c r="E573" s="934"/>
      <c r="F573" s="944" t="s">
        <v>61</v>
      </c>
      <c r="G573" s="21" t="s">
        <v>62</v>
      </c>
      <c r="H573" s="50">
        <v>1</v>
      </c>
      <c r="I573" s="38">
        <v>0</v>
      </c>
      <c r="J573" s="18">
        <v>0</v>
      </c>
      <c r="K573" s="19">
        <v>0</v>
      </c>
      <c r="L573" s="19">
        <v>0</v>
      </c>
      <c r="M573" s="19">
        <v>0</v>
      </c>
      <c r="N573" s="19">
        <v>0</v>
      </c>
      <c r="O573" s="19">
        <v>0</v>
      </c>
      <c r="P573" s="19">
        <v>0</v>
      </c>
      <c r="Q573" s="19">
        <v>0</v>
      </c>
      <c r="R573" s="19">
        <v>0</v>
      </c>
      <c r="S573" s="19">
        <v>0</v>
      </c>
      <c r="T573" s="20">
        <v>0</v>
      </c>
      <c r="U573" s="13">
        <f>SUM(I573:T573)/12</f>
        <v>0</v>
      </c>
    </row>
    <row r="574" spans="1:22" hidden="1">
      <c r="A574" s="1034"/>
      <c r="B574" s="927"/>
      <c r="C574" s="937"/>
      <c r="D574" s="942"/>
      <c r="E574" s="934"/>
      <c r="F574" s="945"/>
      <c r="G574" s="21" t="s">
        <v>63</v>
      </c>
      <c r="H574" s="50">
        <v>1</v>
      </c>
      <c r="I574" s="38">
        <v>0</v>
      </c>
      <c r="J574" s="18">
        <v>0</v>
      </c>
      <c r="K574" s="19">
        <v>0</v>
      </c>
      <c r="L574" s="19">
        <v>0</v>
      </c>
      <c r="M574" s="19">
        <v>0</v>
      </c>
      <c r="N574" s="19">
        <v>0</v>
      </c>
      <c r="O574" s="19">
        <v>0</v>
      </c>
      <c r="P574" s="19">
        <v>0</v>
      </c>
      <c r="Q574" s="19">
        <v>0</v>
      </c>
      <c r="R574" s="19">
        <v>0</v>
      </c>
      <c r="S574" s="19">
        <v>0</v>
      </c>
      <c r="T574" s="20">
        <v>0</v>
      </c>
      <c r="U574" s="13">
        <f>SUM(I574:T574)/12</f>
        <v>0</v>
      </c>
    </row>
    <row r="575" spans="1:22" ht="32.25" hidden="1" thickBot="1">
      <c r="A575" s="1034"/>
      <c r="B575" s="927"/>
      <c r="C575" s="940"/>
      <c r="D575" s="943"/>
      <c r="E575" s="935"/>
      <c r="F575" s="946"/>
      <c r="G575" s="53" t="s">
        <v>64</v>
      </c>
      <c r="H575" s="54">
        <v>1</v>
      </c>
      <c r="I575" s="55">
        <v>0</v>
      </c>
      <c r="J575" s="26">
        <v>0</v>
      </c>
      <c r="K575" s="27">
        <v>0</v>
      </c>
      <c r="L575" s="27">
        <v>0</v>
      </c>
      <c r="M575" s="27">
        <v>0</v>
      </c>
      <c r="N575" s="27">
        <v>0</v>
      </c>
      <c r="O575" s="27">
        <v>0</v>
      </c>
      <c r="P575" s="27">
        <v>0</v>
      </c>
      <c r="Q575" s="27">
        <v>0</v>
      </c>
      <c r="R575" s="27">
        <v>0</v>
      </c>
      <c r="S575" s="27">
        <v>0</v>
      </c>
      <c r="T575" s="28">
        <v>0</v>
      </c>
      <c r="U575" s="13"/>
    </row>
    <row r="576" spans="1:22" ht="63" hidden="1">
      <c r="A576" s="1034"/>
      <c r="B576" s="927"/>
      <c r="C576" s="936" t="s">
        <v>65</v>
      </c>
      <c r="D576" s="933" t="s">
        <v>40</v>
      </c>
      <c r="E576" s="933" t="s">
        <v>66</v>
      </c>
      <c r="F576" s="56" t="s">
        <v>67</v>
      </c>
      <c r="G576" s="43" t="s">
        <v>68</v>
      </c>
      <c r="H576" s="44">
        <v>1</v>
      </c>
      <c r="I576" s="33">
        <v>0</v>
      </c>
      <c r="J576" s="18">
        <v>0</v>
      </c>
      <c r="K576" s="34">
        <v>0</v>
      </c>
      <c r="L576" s="34">
        <v>0</v>
      </c>
      <c r="M576" s="34">
        <v>0</v>
      </c>
      <c r="N576" s="34">
        <v>0</v>
      </c>
      <c r="O576" s="34">
        <v>0</v>
      </c>
      <c r="P576" s="34">
        <v>0</v>
      </c>
      <c r="Q576" s="34">
        <v>0</v>
      </c>
      <c r="R576" s="34">
        <v>0</v>
      </c>
      <c r="S576" s="34">
        <v>0</v>
      </c>
      <c r="T576" s="52">
        <v>0</v>
      </c>
      <c r="U576" s="13">
        <f>SUM(I576:T576)/12</f>
        <v>0</v>
      </c>
    </row>
    <row r="577" spans="1:21" hidden="1">
      <c r="A577" s="1034"/>
      <c r="B577" s="927"/>
      <c r="C577" s="937"/>
      <c r="D577" s="934"/>
      <c r="E577" s="934"/>
      <c r="F577" s="14" t="s">
        <v>69</v>
      </c>
      <c r="G577" s="21" t="s">
        <v>70</v>
      </c>
      <c r="H577" s="50">
        <v>1</v>
      </c>
      <c r="I577" s="33">
        <v>0</v>
      </c>
      <c r="J577" s="18">
        <v>0</v>
      </c>
      <c r="K577" s="34">
        <v>0</v>
      </c>
      <c r="L577" s="34">
        <v>0</v>
      </c>
      <c r="M577" s="34">
        <v>0</v>
      </c>
      <c r="N577" s="34">
        <v>0</v>
      </c>
      <c r="O577" s="34">
        <v>0</v>
      </c>
      <c r="P577" s="34">
        <v>0</v>
      </c>
      <c r="Q577" s="34">
        <v>0</v>
      </c>
      <c r="R577" s="34">
        <v>0</v>
      </c>
      <c r="S577" s="34">
        <v>0</v>
      </c>
      <c r="T577" s="52">
        <v>0</v>
      </c>
      <c r="U577" s="13">
        <f>SUM(I577:T577)/12</f>
        <v>0</v>
      </c>
    </row>
    <row r="578" spans="1:21" ht="47.25" hidden="1">
      <c r="A578" s="1034"/>
      <c r="B578" s="927"/>
      <c r="C578" s="937"/>
      <c r="D578" s="934"/>
      <c r="E578" s="934"/>
      <c r="F578" s="14" t="s">
        <v>71</v>
      </c>
      <c r="G578" s="21" t="s">
        <v>72</v>
      </c>
      <c r="H578" s="50">
        <v>1</v>
      </c>
      <c r="I578" s="38">
        <v>0</v>
      </c>
      <c r="J578" s="18">
        <v>0</v>
      </c>
      <c r="K578" s="19">
        <v>0</v>
      </c>
      <c r="L578" s="19">
        <v>0</v>
      </c>
      <c r="M578" s="19">
        <v>0</v>
      </c>
      <c r="N578" s="19">
        <v>0</v>
      </c>
      <c r="O578" s="19">
        <v>0</v>
      </c>
      <c r="P578" s="19">
        <v>0</v>
      </c>
      <c r="Q578" s="19">
        <v>0</v>
      </c>
      <c r="R578" s="19">
        <v>0</v>
      </c>
      <c r="S578" s="19">
        <v>0</v>
      </c>
      <c r="T578" s="20">
        <v>0</v>
      </c>
      <c r="U578" s="13">
        <f>SUM(I578:T578)/12</f>
        <v>0</v>
      </c>
    </row>
    <row r="579" spans="1:21" ht="79.5" hidden="1" thickBot="1">
      <c r="A579" s="1034"/>
      <c r="B579" s="927"/>
      <c r="C579" s="937"/>
      <c r="D579" s="935"/>
      <c r="E579" s="935"/>
      <c r="F579" s="22" t="s">
        <v>73</v>
      </c>
      <c r="G579" s="23" t="s">
        <v>74</v>
      </c>
      <c r="H579" s="24">
        <v>1</v>
      </c>
      <c r="I579" s="25">
        <v>0</v>
      </c>
      <c r="J579" s="26">
        <v>0</v>
      </c>
      <c r="K579" s="27">
        <v>0</v>
      </c>
      <c r="L579" s="27">
        <v>0</v>
      </c>
      <c r="M579" s="27">
        <v>0</v>
      </c>
      <c r="N579" s="27">
        <v>0</v>
      </c>
      <c r="O579" s="27">
        <v>0</v>
      </c>
      <c r="P579" s="27">
        <v>0</v>
      </c>
      <c r="Q579" s="27">
        <v>0</v>
      </c>
      <c r="R579" s="27">
        <v>0</v>
      </c>
      <c r="S579" s="27">
        <v>0</v>
      </c>
      <c r="T579" s="28">
        <v>0</v>
      </c>
      <c r="U579" s="13">
        <f>SUM(I579:T579)/12</f>
        <v>0</v>
      </c>
    </row>
    <row r="580" spans="1:21" hidden="1">
      <c r="A580" s="1034"/>
      <c r="B580" s="927"/>
      <c r="C580" s="937"/>
      <c r="D580" s="947" t="s">
        <v>25</v>
      </c>
      <c r="E580" s="903" t="s">
        <v>75</v>
      </c>
      <c r="F580" s="57" t="s">
        <v>76</v>
      </c>
      <c r="G580" s="58" t="s">
        <v>77</v>
      </c>
      <c r="H580" s="59">
        <v>1</v>
      </c>
      <c r="I580" s="17">
        <v>0</v>
      </c>
      <c r="J580" s="60">
        <v>0</v>
      </c>
      <c r="K580" s="39">
        <v>0</v>
      </c>
      <c r="L580" s="39">
        <v>0</v>
      </c>
      <c r="M580" s="39">
        <v>0</v>
      </c>
      <c r="N580" s="39">
        <v>0</v>
      </c>
      <c r="O580" s="39">
        <v>0</v>
      </c>
      <c r="P580" s="39">
        <v>0</v>
      </c>
      <c r="Q580" s="39">
        <v>0</v>
      </c>
      <c r="R580" s="39">
        <v>0</v>
      </c>
      <c r="S580" s="39">
        <v>0</v>
      </c>
      <c r="T580" s="40">
        <v>0</v>
      </c>
      <c r="U580" s="13">
        <v>0</v>
      </c>
    </row>
    <row r="581" spans="1:21" ht="31.5" hidden="1">
      <c r="A581" s="1034"/>
      <c r="B581" s="927"/>
      <c r="C581" s="937"/>
      <c r="D581" s="947"/>
      <c r="E581" s="904"/>
      <c r="F581" s="61" t="s">
        <v>78</v>
      </c>
      <c r="G581" s="62" t="s">
        <v>62</v>
      </c>
      <c r="H581" s="63">
        <v>1</v>
      </c>
      <c r="I581" s="38">
        <v>0</v>
      </c>
      <c r="J581" s="41">
        <v>0</v>
      </c>
      <c r="K581" s="19">
        <v>0</v>
      </c>
      <c r="L581" s="19">
        <v>0</v>
      </c>
      <c r="M581" s="39">
        <v>0</v>
      </c>
      <c r="N581" s="39">
        <v>0</v>
      </c>
      <c r="O581" s="39">
        <v>0</v>
      </c>
      <c r="P581" s="39">
        <v>0</v>
      </c>
      <c r="Q581" s="39">
        <v>0</v>
      </c>
      <c r="R581" s="39">
        <v>0</v>
      </c>
      <c r="S581" s="39">
        <v>0</v>
      </c>
      <c r="T581" s="40">
        <v>0</v>
      </c>
      <c r="U581" s="13">
        <f t="shared" ref="U581:U590" si="21">SUM(I581:T581)/12</f>
        <v>0</v>
      </c>
    </row>
    <row r="582" spans="1:21" hidden="1">
      <c r="A582" s="1034"/>
      <c r="B582" s="927"/>
      <c r="C582" s="937"/>
      <c r="D582" s="947"/>
      <c r="E582" s="904"/>
      <c r="F582" s="906" t="s">
        <v>79</v>
      </c>
      <c r="G582" s="64" t="s">
        <v>63</v>
      </c>
      <c r="H582" s="65">
        <v>1</v>
      </c>
      <c r="I582" s="38">
        <v>0</v>
      </c>
      <c r="J582" s="41">
        <v>0</v>
      </c>
      <c r="K582" s="39">
        <v>0</v>
      </c>
      <c r="L582" s="39">
        <v>0</v>
      </c>
      <c r="M582" s="19">
        <v>0</v>
      </c>
      <c r="N582" s="39">
        <v>0</v>
      </c>
      <c r="O582" s="39">
        <v>0</v>
      </c>
      <c r="P582" s="39">
        <v>0</v>
      </c>
      <c r="Q582" s="39">
        <v>0</v>
      </c>
      <c r="R582" s="39">
        <v>0</v>
      </c>
      <c r="S582" s="39">
        <v>0</v>
      </c>
      <c r="T582" s="40">
        <v>0</v>
      </c>
      <c r="U582" s="13">
        <f t="shared" si="21"/>
        <v>0</v>
      </c>
    </row>
    <row r="583" spans="1:21" ht="31.5" hidden="1">
      <c r="A583" s="1034"/>
      <c r="B583" s="927"/>
      <c r="C583" s="937"/>
      <c r="D583" s="947"/>
      <c r="E583" s="904"/>
      <c r="F583" s="907"/>
      <c r="G583" s="66" t="s">
        <v>81</v>
      </c>
      <c r="H583" s="65">
        <v>1</v>
      </c>
      <c r="I583" s="17">
        <v>0</v>
      </c>
      <c r="J583" s="67">
        <v>0</v>
      </c>
      <c r="K583" s="19">
        <v>0</v>
      </c>
      <c r="L583" s="19">
        <v>0</v>
      </c>
      <c r="M583" s="19">
        <v>0</v>
      </c>
      <c r="N583" s="19">
        <v>0</v>
      </c>
      <c r="O583" s="19">
        <v>0</v>
      </c>
      <c r="P583" s="19">
        <v>0</v>
      </c>
      <c r="Q583" s="19">
        <v>0</v>
      </c>
      <c r="R583" s="19">
        <v>0</v>
      </c>
      <c r="S583" s="19">
        <v>0</v>
      </c>
      <c r="T583" s="20">
        <v>0</v>
      </c>
      <c r="U583" s="13">
        <f t="shared" si="21"/>
        <v>0</v>
      </c>
    </row>
    <row r="584" spans="1:21" hidden="1">
      <c r="A584" s="1034"/>
      <c r="B584" s="927"/>
      <c r="C584" s="937"/>
      <c r="D584" s="947"/>
      <c r="E584" s="904"/>
      <c r="F584" s="908"/>
      <c r="G584" s="66" t="s">
        <v>82</v>
      </c>
      <c r="H584" s="65">
        <v>1</v>
      </c>
      <c r="I584" s="17">
        <v>0</v>
      </c>
      <c r="J584" s="18">
        <v>0</v>
      </c>
      <c r="K584" s="19">
        <v>0</v>
      </c>
      <c r="L584" s="19">
        <v>0</v>
      </c>
      <c r="M584" s="19">
        <v>0</v>
      </c>
      <c r="N584" s="19">
        <v>0</v>
      </c>
      <c r="O584" s="19">
        <v>0</v>
      </c>
      <c r="P584" s="19">
        <v>0</v>
      </c>
      <c r="Q584" s="19">
        <v>0</v>
      </c>
      <c r="R584" s="19">
        <v>0</v>
      </c>
      <c r="S584" s="19">
        <v>0</v>
      </c>
      <c r="T584" s="20">
        <v>0</v>
      </c>
      <c r="U584" s="13">
        <f t="shared" si="21"/>
        <v>0</v>
      </c>
    </row>
    <row r="585" spans="1:21" hidden="1">
      <c r="A585" s="1034"/>
      <c r="B585" s="927"/>
      <c r="C585" s="937"/>
      <c r="D585" s="947"/>
      <c r="E585" s="904"/>
      <c r="F585" s="61" t="s">
        <v>33</v>
      </c>
      <c r="G585" s="66" t="s">
        <v>83</v>
      </c>
      <c r="H585" s="65">
        <v>1</v>
      </c>
      <c r="I585" s="17">
        <v>0</v>
      </c>
      <c r="J585" s="18">
        <v>0</v>
      </c>
      <c r="K585" s="19">
        <v>0</v>
      </c>
      <c r="L585" s="19">
        <v>0</v>
      </c>
      <c r="M585" s="19">
        <v>0</v>
      </c>
      <c r="N585" s="19">
        <v>0</v>
      </c>
      <c r="O585" s="19">
        <v>0</v>
      </c>
      <c r="P585" s="19">
        <v>0</v>
      </c>
      <c r="Q585" s="19">
        <v>0</v>
      </c>
      <c r="R585" s="19">
        <v>0</v>
      </c>
      <c r="S585" s="19">
        <v>0</v>
      </c>
      <c r="T585" s="20">
        <v>0</v>
      </c>
      <c r="U585" s="13">
        <f t="shared" si="21"/>
        <v>0</v>
      </c>
    </row>
    <row r="586" spans="1:21" hidden="1">
      <c r="A586" s="1034"/>
      <c r="B586" s="927"/>
      <c r="C586" s="937"/>
      <c r="D586" s="947"/>
      <c r="E586" s="904"/>
      <c r="F586" s="61" t="s">
        <v>35</v>
      </c>
      <c r="G586" s="66" t="s">
        <v>36</v>
      </c>
      <c r="H586" s="65">
        <v>1</v>
      </c>
      <c r="I586" s="17">
        <v>0</v>
      </c>
      <c r="J586" s="18">
        <v>0</v>
      </c>
      <c r="K586" s="19">
        <v>0</v>
      </c>
      <c r="L586" s="19">
        <v>0</v>
      </c>
      <c r="M586" s="19">
        <v>0</v>
      </c>
      <c r="N586" s="19">
        <v>0</v>
      </c>
      <c r="O586" s="19">
        <v>0</v>
      </c>
      <c r="P586" s="19">
        <v>0</v>
      </c>
      <c r="Q586" s="19">
        <v>0</v>
      </c>
      <c r="R586" s="19">
        <v>0</v>
      </c>
      <c r="S586" s="19">
        <v>0</v>
      </c>
      <c r="T586" s="20">
        <v>0</v>
      </c>
      <c r="U586" s="13">
        <f t="shared" si="21"/>
        <v>0</v>
      </c>
    </row>
    <row r="587" spans="1:21" ht="16.5" hidden="1" thickBot="1">
      <c r="A587" s="1034"/>
      <c r="B587" s="927"/>
      <c r="C587" s="937"/>
      <c r="D587" s="948"/>
      <c r="E587" s="905"/>
      <c r="F587" s="68" t="s">
        <v>37</v>
      </c>
      <c r="G587" s="69" t="s">
        <v>38</v>
      </c>
      <c r="H587" s="70">
        <v>1</v>
      </c>
      <c r="I587" s="25">
        <v>0</v>
      </c>
      <c r="J587" s="26">
        <v>0</v>
      </c>
      <c r="K587" s="27">
        <v>0</v>
      </c>
      <c r="L587" s="27">
        <v>0</v>
      </c>
      <c r="M587" s="27">
        <v>0</v>
      </c>
      <c r="N587" s="27">
        <v>0</v>
      </c>
      <c r="O587" s="27">
        <v>0</v>
      </c>
      <c r="P587" s="27">
        <v>0</v>
      </c>
      <c r="Q587" s="27">
        <v>0</v>
      </c>
      <c r="R587" s="27">
        <v>0</v>
      </c>
      <c r="S587" s="27">
        <v>0</v>
      </c>
      <c r="T587" s="28">
        <v>0</v>
      </c>
      <c r="U587" s="13">
        <f t="shared" si="21"/>
        <v>0</v>
      </c>
    </row>
    <row r="588" spans="1:21" hidden="1">
      <c r="A588" s="1034"/>
      <c r="B588" s="927"/>
      <c r="C588" s="937"/>
      <c r="D588" s="949" t="s">
        <v>84</v>
      </c>
      <c r="E588" s="949" t="s">
        <v>85</v>
      </c>
      <c r="F588" s="71" t="s">
        <v>86</v>
      </c>
      <c r="G588" s="72" t="s">
        <v>77</v>
      </c>
      <c r="H588" s="73">
        <v>1</v>
      </c>
      <c r="I588" s="9">
        <v>0</v>
      </c>
      <c r="J588" s="41">
        <v>0</v>
      </c>
      <c r="K588" s="29">
        <v>0</v>
      </c>
      <c r="L588" s="29">
        <v>0</v>
      </c>
      <c r="M588" s="29">
        <v>0</v>
      </c>
      <c r="N588" s="29">
        <v>0</v>
      </c>
      <c r="O588" s="29">
        <v>0</v>
      </c>
      <c r="P588" s="29">
        <v>0</v>
      </c>
      <c r="Q588" s="29">
        <v>0</v>
      </c>
      <c r="R588" s="29">
        <v>0</v>
      </c>
      <c r="S588" s="29">
        <v>0</v>
      </c>
      <c r="T588" s="30">
        <v>0</v>
      </c>
      <c r="U588" s="13">
        <f t="shared" si="21"/>
        <v>0</v>
      </c>
    </row>
    <row r="589" spans="1:21" ht="31.5" hidden="1">
      <c r="A589" s="1034"/>
      <c r="B589" s="927"/>
      <c r="C589" s="937"/>
      <c r="D589" s="950"/>
      <c r="E589" s="950"/>
      <c r="F589" s="74" t="s">
        <v>87</v>
      </c>
      <c r="G589" s="75" t="s">
        <v>62</v>
      </c>
      <c r="H589" s="76">
        <v>1</v>
      </c>
      <c r="I589" s="38">
        <v>0</v>
      </c>
      <c r="J589" s="41">
        <v>0</v>
      </c>
      <c r="K589" s="39">
        <v>0</v>
      </c>
      <c r="L589" s="39">
        <v>0</v>
      </c>
      <c r="M589" s="39">
        <v>0</v>
      </c>
      <c r="N589" s="19">
        <v>0</v>
      </c>
      <c r="O589" s="39">
        <v>0</v>
      </c>
      <c r="P589" s="39">
        <v>0</v>
      </c>
      <c r="Q589" s="39">
        <v>0</v>
      </c>
      <c r="R589" s="39">
        <v>0</v>
      </c>
      <c r="S589" s="39">
        <v>0</v>
      </c>
      <c r="T589" s="40">
        <v>0</v>
      </c>
      <c r="U589" s="13">
        <f t="shared" si="21"/>
        <v>0</v>
      </c>
    </row>
    <row r="590" spans="1:21" hidden="1">
      <c r="A590" s="1034"/>
      <c r="B590" s="927"/>
      <c r="C590" s="937"/>
      <c r="D590" s="950"/>
      <c r="E590" s="950"/>
      <c r="F590" s="952" t="s">
        <v>79</v>
      </c>
      <c r="G590" s="75" t="s">
        <v>88</v>
      </c>
      <c r="H590" s="76">
        <v>1</v>
      </c>
      <c r="I590" s="17">
        <v>0</v>
      </c>
      <c r="J590" s="67">
        <v>0</v>
      </c>
      <c r="K590" s="19">
        <v>0</v>
      </c>
      <c r="L590" s="19">
        <v>0</v>
      </c>
      <c r="M590" s="19">
        <v>0</v>
      </c>
      <c r="N590" s="19">
        <v>0</v>
      </c>
      <c r="O590" s="19">
        <v>0</v>
      </c>
      <c r="P590" s="19">
        <v>0</v>
      </c>
      <c r="Q590" s="19">
        <v>0</v>
      </c>
      <c r="R590" s="19">
        <v>0</v>
      </c>
      <c r="S590" s="19">
        <v>0</v>
      </c>
      <c r="T590" s="20">
        <v>0</v>
      </c>
      <c r="U590" s="13">
        <f t="shared" si="21"/>
        <v>0</v>
      </c>
    </row>
    <row r="591" spans="1:21" hidden="1">
      <c r="A591" s="1034"/>
      <c r="B591" s="927"/>
      <c r="C591" s="937"/>
      <c r="D591" s="950"/>
      <c r="E591" s="950"/>
      <c r="F591" s="953"/>
      <c r="G591" s="75" t="s">
        <v>89</v>
      </c>
      <c r="H591" s="76">
        <v>1</v>
      </c>
      <c r="I591" s="17">
        <v>0</v>
      </c>
      <c r="J591" s="18">
        <v>0</v>
      </c>
      <c r="K591" s="19">
        <v>0</v>
      </c>
      <c r="L591" s="19">
        <v>0</v>
      </c>
      <c r="M591" s="19">
        <v>0</v>
      </c>
      <c r="N591" s="19">
        <v>0</v>
      </c>
      <c r="O591" s="19">
        <v>0</v>
      </c>
      <c r="P591" s="19">
        <v>0</v>
      </c>
      <c r="Q591" s="19">
        <v>0</v>
      </c>
      <c r="R591" s="19">
        <v>0</v>
      </c>
      <c r="S591" s="19">
        <v>0</v>
      </c>
      <c r="T591" s="20">
        <v>0</v>
      </c>
      <c r="U591" s="13"/>
    </row>
    <row r="592" spans="1:21" hidden="1">
      <c r="A592" s="1034"/>
      <c r="B592" s="927"/>
      <c r="C592" s="937"/>
      <c r="D592" s="950"/>
      <c r="E592" s="950"/>
      <c r="F592" s="77" t="s">
        <v>33</v>
      </c>
      <c r="G592" s="75" t="s">
        <v>34</v>
      </c>
      <c r="H592" s="76">
        <v>1</v>
      </c>
      <c r="I592" s="17">
        <v>0</v>
      </c>
      <c r="J592" s="18">
        <v>0</v>
      </c>
      <c r="K592" s="19">
        <v>0</v>
      </c>
      <c r="L592" s="19">
        <v>0</v>
      </c>
      <c r="M592" s="19">
        <v>0</v>
      </c>
      <c r="N592" s="19">
        <v>0</v>
      </c>
      <c r="O592" s="19">
        <v>0</v>
      </c>
      <c r="P592" s="19">
        <v>0</v>
      </c>
      <c r="Q592" s="19">
        <v>0</v>
      </c>
      <c r="R592" s="19">
        <v>0</v>
      </c>
      <c r="S592" s="19">
        <v>0</v>
      </c>
      <c r="T592" s="20">
        <v>0</v>
      </c>
      <c r="U592" s="13">
        <f>SUM(I592:T592)/12</f>
        <v>0</v>
      </c>
    </row>
    <row r="593" spans="1:21" hidden="1">
      <c r="A593" s="1034"/>
      <c r="B593" s="927"/>
      <c r="C593" s="937"/>
      <c r="D593" s="950"/>
      <c r="E593" s="950"/>
      <c r="F593" s="77" t="s">
        <v>35</v>
      </c>
      <c r="G593" s="75" t="s">
        <v>36</v>
      </c>
      <c r="H593" s="76">
        <v>1</v>
      </c>
      <c r="I593" s="17">
        <v>0</v>
      </c>
      <c r="J593" s="18">
        <v>0</v>
      </c>
      <c r="K593" s="19">
        <v>0</v>
      </c>
      <c r="L593" s="19">
        <v>0</v>
      </c>
      <c r="M593" s="19">
        <v>0</v>
      </c>
      <c r="N593" s="19">
        <v>0</v>
      </c>
      <c r="O593" s="19">
        <v>0</v>
      </c>
      <c r="P593" s="19">
        <v>0</v>
      </c>
      <c r="Q593" s="19">
        <v>0</v>
      </c>
      <c r="R593" s="19">
        <v>0</v>
      </c>
      <c r="S593" s="19">
        <v>0</v>
      </c>
      <c r="T593" s="20">
        <v>0</v>
      </c>
      <c r="U593" s="13">
        <f>SUM(I593:T593)/12</f>
        <v>0</v>
      </c>
    </row>
    <row r="594" spans="1:21" ht="16.5" hidden="1" thickBot="1">
      <c r="A594" s="1034"/>
      <c r="B594" s="927"/>
      <c r="C594" s="937"/>
      <c r="D594" s="950"/>
      <c r="E594" s="950"/>
      <c r="F594" s="77" t="s">
        <v>37</v>
      </c>
      <c r="G594" s="78" t="s">
        <v>38</v>
      </c>
      <c r="H594" s="79">
        <v>1</v>
      </c>
      <c r="I594" s="25">
        <v>0</v>
      </c>
      <c r="J594" s="26">
        <v>0</v>
      </c>
      <c r="K594" s="27">
        <v>0</v>
      </c>
      <c r="L594" s="27">
        <v>0</v>
      </c>
      <c r="M594" s="27">
        <v>0</v>
      </c>
      <c r="N594" s="27">
        <v>0</v>
      </c>
      <c r="O594" s="27">
        <v>0</v>
      </c>
      <c r="P594" s="27">
        <v>0</v>
      </c>
      <c r="Q594" s="27">
        <v>0</v>
      </c>
      <c r="R594" s="27">
        <v>0</v>
      </c>
      <c r="S594" s="27">
        <v>0</v>
      </c>
      <c r="T594" s="28">
        <v>0</v>
      </c>
      <c r="U594" s="13">
        <f>SUM(I594:T594)/12</f>
        <v>0</v>
      </c>
    </row>
    <row r="595" spans="1:21" ht="31.5" hidden="1">
      <c r="A595" s="1034"/>
      <c r="B595" s="927"/>
      <c r="C595" s="937"/>
      <c r="D595" s="950"/>
      <c r="E595" s="950"/>
      <c r="F595" s="954" t="s">
        <v>90</v>
      </c>
      <c r="G595" s="72" t="s">
        <v>91</v>
      </c>
      <c r="H595" s="73">
        <v>1</v>
      </c>
      <c r="I595" s="80">
        <v>0</v>
      </c>
      <c r="J595" s="41">
        <v>0</v>
      </c>
      <c r="K595" s="29">
        <v>0</v>
      </c>
      <c r="L595" s="29">
        <v>0</v>
      </c>
      <c r="M595" s="11">
        <v>0</v>
      </c>
      <c r="N595" s="81">
        <v>0</v>
      </c>
      <c r="O595" s="29">
        <v>0</v>
      </c>
      <c r="P595" s="29">
        <v>0</v>
      </c>
      <c r="Q595" s="29">
        <v>0</v>
      </c>
      <c r="R595" s="29">
        <v>0</v>
      </c>
      <c r="S595" s="29">
        <v>0</v>
      </c>
      <c r="T595" s="30">
        <v>0</v>
      </c>
      <c r="U595" s="13">
        <f>SUM(I595:T595)/12</f>
        <v>0</v>
      </c>
    </row>
    <row r="596" spans="1:21" ht="31.5" hidden="1">
      <c r="A596" s="1034"/>
      <c r="B596" s="927"/>
      <c r="C596" s="937"/>
      <c r="D596" s="950"/>
      <c r="E596" s="950"/>
      <c r="F596" s="955"/>
      <c r="G596" s="82" t="s">
        <v>92</v>
      </c>
      <c r="H596" s="76">
        <v>1</v>
      </c>
      <c r="I596" s="17">
        <v>0</v>
      </c>
      <c r="J596" s="67">
        <v>0</v>
      </c>
      <c r="K596" s="19">
        <v>0</v>
      </c>
      <c r="L596" s="19">
        <v>0</v>
      </c>
      <c r="M596" s="19">
        <v>0</v>
      </c>
      <c r="N596" s="19">
        <v>0</v>
      </c>
      <c r="O596" s="19">
        <v>0</v>
      </c>
      <c r="P596" s="19">
        <v>0</v>
      </c>
      <c r="Q596" s="19">
        <v>0</v>
      </c>
      <c r="R596" s="19">
        <v>0</v>
      </c>
      <c r="S596" s="19">
        <v>0</v>
      </c>
      <c r="T596" s="20">
        <v>0</v>
      </c>
      <c r="U596" s="13">
        <f>SUM(I596:T596)/12</f>
        <v>0</v>
      </c>
    </row>
    <row r="597" spans="1:21" hidden="1">
      <c r="A597" s="1034"/>
      <c r="B597" s="927"/>
      <c r="C597" s="937"/>
      <c r="D597" s="950"/>
      <c r="E597" s="950"/>
      <c r="F597" s="955"/>
      <c r="G597" s="82" t="s">
        <v>82</v>
      </c>
      <c r="H597" s="76">
        <v>1</v>
      </c>
      <c r="I597" s="17">
        <v>0</v>
      </c>
      <c r="J597" s="67">
        <v>0</v>
      </c>
      <c r="K597" s="19">
        <v>0</v>
      </c>
      <c r="L597" s="19">
        <v>0</v>
      </c>
      <c r="M597" s="19">
        <v>0</v>
      </c>
      <c r="N597" s="19">
        <v>0</v>
      </c>
      <c r="O597" s="19">
        <v>0</v>
      </c>
      <c r="P597" s="19">
        <v>0</v>
      </c>
      <c r="Q597" s="19">
        <v>0</v>
      </c>
      <c r="R597" s="19">
        <v>0</v>
      </c>
      <c r="S597" s="19">
        <v>0</v>
      </c>
      <c r="T597" s="20">
        <v>0</v>
      </c>
      <c r="U597" s="13"/>
    </row>
    <row r="598" spans="1:21" hidden="1">
      <c r="A598" s="1034"/>
      <c r="B598" s="927"/>
      <c r="C598" s="937"/>
      <c r="D598" s="950"/>
      <c r="E598" s="950"/>
      <c r="F598" s="955"/>
      <c r="G598" s="82" t="s">
        <v>34</v>
      </c>
      <c r="H598" s="76">
        <v>1</v>
      </c>
      <c r="I598" s="17">
        <v>0</v>
      </c>
      <c r="J598" s="67">
        <v>0</v>
      </c>
      <c r="K598" s="19">
        <v>0</v>
      </c>
      <c r="L598" s="19">
        <v>0</v>
      </c>
      <c r="M598" s="19">
        <v>0</v>
      </c>
      <c r="N598" s="19">
        <v>0</v>
      </c>
      <c r="O598" s="19">
        <v>0</v>
      </c>
      <c r="P598" s="19">
        <v>0</v>
      </c>
      <c r="Q598" s="19">
        <v>0</v>
      </c>
      <c r="R598" s="19">
        <v>0</v>
      </c>
      <c r="S598" s="19">
        <v>0</v>
      </c>
      <c r="T598" s="20">
        <v>0</v>
      </c>
      <c r="U598" s="13">
        <f>SUM(I598:T598)/12</f>
        <v>0</v>
      </c>
    </row>
    <row r="599" spans="1:21" hidden="1">
      <c r="A599" s="1034"/>
      <c r="B599" s="927"/>
      <c r="C599" s="937"/>
      <c r="D599" s="950"/>
      <c r="E599" s="950"/>
      <c r="F599" s="955"/>
      <c r="G599" s="82" t="s">
        <v>36</v>
      </c>
      <c r="H599" s="76">
        <v>1</v>
      </c>
      <c r="I599" s="17">
        <v>0</v>
      </c>
      <c r="J599" s="67">
        <v>0</v>
      </c>
      <c r="K599" s="19">
        <v>0</v>
      </c>
      <c r="L599" s="19">
        <v>0</v>
      </c>
      <c r="M599" s="19">
        <v>0</v>
      </c>
      <c r="N599" s="19">
        <v>0</v>
      </c>
      <c r="O599" s="19">
        <v>0</v>
      </c>
      <c r="P599" s="19">
        <v>0</v>
      </c>
      <c r="Q599" s="19">
        <v>0</v>
      </c>
      <c r="R599" s="19">
        <v>0</v>
      </c>
      <c r="S599" s="19">
        <v>0</v>
      </c>
      <c r="T599" s="20">
        <v>0</v>
      </c>
      <c r="U599" s="13">
        <f>SUM(I599:T599)/12</f>
        <v>0</v>
      </c>
    </row>
    <row r="600" spans="1:21" ht="16.5" hidden="1" thickBot="1">
      <c r="A600" s="1034"/>
      <c r="B600" s="927"/>
      <c r="C600" s="937"/>
      <c r="D600" s="951"/>
      <c r="E600" s="951"/>
      <c r="F600" s="956"/>
      <c r="G600" s="83" t="s">
        <v>38</v>
      </c>
      <c r="H600" s="79">
        <v>1</v>
      </c>
      <c r="I600" s="25">
        <v>0</v>
      </c>
      <c r="J600" s="84">
        <v>0</v>
      </c>
      <c r="K600" s="27">
        <v>0</v>
      </c>
      <c r="L600" s="27">
        <v>0</v>
      </c>
      <c r="M600" s="27">
        <v>0</v>
      </c>
      <c r="N600" s="34">
        <v>0</v>
      </c>
      <c r="O600" s="27">
        <v>0</v>
      </c>
      <c r="P600" s="27">
        <v>0</v>
      </c>
      <c r="Q600" s="27">
        <v>0</v>
      </c>
      <c r="R600" s="27">
        <v>0</v>
      </c>
      <c r="S600" s="27">
        <v>0</v>
      </c>
      <c r="T600" s="28">
        <v>0</v>
      </c>
      <c r="U600" s="13">
        <f>SUM(I600:T600)/12</f>
        <v>0</v>
      </c>
    </row>
    <row r="601" spans="1:21" hidden="1">
      <c r="A601" s="1034"/>
      <c r="B601" s="927"/>
      <c r="C601" s="937"/>
      <c r="D601" s="957" t="s">
        <v>200</v>
      </c>
      <c r="E601" s="960" t="s">
        <v>101</v>
      </c>
      <c r="F601" s="96" t="s">
        <v>102</v>
      </c>
      <c r="G601" s="97" t="s">
        <v>103</v>
      </c>
      <c r="H601" s="98">
        <v>1</v>
      </c>
      <c r="I601" s="80">
        <v>0</v>
      </c>
      <c r="J601" s="67">
        <v>0</v>
      </c>
      <c r="K601" s="11">
        <v>0</v>
      </c>
      <c r="L601" s="29">
        <v>0</v>
      </c>
      <c r="M601" s="29">
        <v>0</v>
      </c>
      <c r="N601" s="29">
        <v>0</v>
      </c>
      <c r="O601" s="29">
        <v>0</v>
      </c>
      <c r="P601" s="29">
        <v>0</v>
      </c>
      <c r="Q601" s="29">
        <v>0</v>
      </c>
      <c r="R601" s="29">
        <v>0</v>
      </c>
      <c r="S601" s="29">
        <v>0</v>
      </c>
      <c r="T601" s="30">
        <v>0</v>
      </c>
      <c r="U601" s="13">
        <f t="shared" ref="U601:U636" si="22">SUM(I601:T601)/12</f>
        <v>0</v>
      </c>
    </row>
    <row r="602" spans="1:21" hidden="1">
      <c r="A602" s="1034"/>
      <c r="B602" s="927"/>
      <c r="C602" s="937"/>
      <c r="D602" s="958"/>
      <c r="E602" s="961"/>
      <c r="F602" s="99" t="s">
        <v>104</v>
      </c>
      <c r="G602" s="100" t="s">
        <v>62</v>
      </c>
      <c r="H602" s="101">
        <v>1</v>
      </c>
      <c r="I602" s="38">
        <v>0</v>
      </c>
      <c r="J602" s="41">
        <v>0</v>
      </c>
      <c r="K602" s="39">
        <v>0</v>
      </c>
      <c r="L602" s="39">
        <v>0</v>
      </c>
      <c r="M602" s="39">
        <v>0</v>
      </c>
      <c r="N602" s="19">
        <v>0</v>
      </c>
      <c r="O602" s="39">
        <v>0</v>
      </c>
      <c r="P602" s="39">
        <v>0</v>
      </c>
      <c r="Q602" s="39">
        <v>0</v>
      </c>
      <c r="R602" s="39">
        <v>0</v>
      </c>
      <c r="S602" s="39">
        <v>0</v>
      </c>
      <c r="T602" s="40">
        <v>0</v>
      </c>
      <c r="U602" s="13">
        <f t="shared" si="22"/>
        <v>0</v>
      </c>
    </row>
    <row r="603" spans="1:21" hidden="1">
      <c r="A603" s="1034"/>
      <c r="B603" s="927"/>
      <c r="C603" s="937"/>
      <c r="D603" s="958"/>
      <c r="E603" s="961"/>
      <c r="F603" s="899" t="s">
        <v>79</v>
      </c>
      <c r="G603" s="102" t="s">
        <v>63</v>
      </c>
      <c r="H603" s="101">
        <v>1</v>
      </c>
      <c r="I603" s="38">
        <v>0</v>
      </c>
      <c r="J603" s="41">
        <v>0</v>
      </c>
      <c r="K603" s="39">
        <v>0</v>
      </c>
      <c r="L603" s="39">
        <v>0</v>
      </c>
      <c r="M603" s="39">
        <v>0</v>
      </c>
      <c r="N603" s="39">
        <v>0</v>
      </c>
      <c r="O603" s="19">
        <v>0</v>
      </c>
      <c r="P603" s="39">
        <v>0</v>
      </c>
      <c r="Q603" s="39">
        <v>0</v>
      </c>
      <c r="R603" s="39">
        <v>0</v>
      </c>
      <c r="S603" s="39">
        <v>0</v>
      </c>
      <c r="T603" s="40">
        <v>0</v>
      </c>
      <c r="U603" s="13">
        <f t="shared" si="22"/>
        <v>0</v>
      </c>
    </row>
    <row r="604" spans="1:21" ht="31.5" hidden="1">
      <c r="A604" s="1034"/>
      <c r="B604" s="927"/>
      <c r="C604" s="937"/>
      <c r="D604" s="958"/>
      <c r="E604" s="961"/>
      <c r="F604" s="900"/>
      <c r="G604" s="102" t="s">
        <v>106</v>
      </c>
      <c r="H604" s="101">
        <v>1</v>
      </c>
      <c r="I604" s="17">
        <v>0</v>
      </c>
      <c r="J604" s="18">
        <v>0</v>
      </c>
      <c r="K604" s="19">
        <v>0</v>
      </c>
      <c r="L604" s="19">
        <v>0</v>
      </c>
      <c r="M604" s="19">
        <v>0</v>
      </c>
      <c r="N604" s="19">
        <v>0</v>
      </c>
      <c r="O604" s="19">
        <v>0</v>
      </c>
      <c r="P604" s="19">
        <v>0</v>
      </c>
      <c r="Q604" s="19">
        <v>0</v>
      </c>
      <c r="R604" s="19">
        <v>0</v>
      </c>
      <c r="S604" s="19">
        <v>0</v>
      </c>
      <c r="T604" s="20">
        <v>0</v>
      </c>
      <c r="U604" s="13">
        <f t="shared" si="22"/>
        <v>0</v>
      </c>
    </row>
    <row r="605" spans="1:21" ht="31.5" hidden="1">
      <c r="A605" s="1034"/>
      <c r="B605" s="927"/>
      <c r="C605" s="937"/>
      <c r="D605" s="958"/>
      <c r="E605" s="961"/>
      <c r="F605" s="900"/>
      <c r="G605" s="102" t="s">
        <v>107</v>
      </c>
      <c r="H605" s="101">
        <v>1</v>
      </c>
      <c r="I605" s="17">
        <v>0</v>
      </c>
      <c r="J605" s="18">
        <v>0</v>
      </c>
      <c r="K605" s="19">
        <v>0</v>
      </c>
      <c r="L605" s="19">
        <v>0</v>
      </c>
      <c r="M605" s="19">
        <v>0</v>
      </c>
      <c r="N605" s="19">
        <v>0</v>
      </c>
      <c r="O605" s="19">
        <v>0</v>
      </c>
      <c r="P605" s="19">
        <v>0</v>
      </c>
      <c r="Q605" s="19">
        <v>0</v>
      </c>
      <c r="R605" s="19">
        <v>0</v>
      </c>
      <c r="S605" s="19">
        <v>0</v>
      </c>
      <c r="T605" s="20">
        <v>0</v>
      </c>
      <c r="U605" s="13">
        <f t="shared" si="22"/>
        <v>0</v>
      </c>
    </row>
    <row r="606" spans="1:21" hidden="1">
      <c r="A606" s="1034"/>
      <c r="B606" s="927"/>
      <c r="C606" s="937"/>
      <c r="D606" s="958"/>
      <c r="E606" s="961"/>
      <c r="F606" s="901"/>
      <c r="G606" s="102" t="s">
        <v>82</v>
      </c>
      <c r="H606" s="101">
        <v>1</v>
      </c>
      <c r="I606" s="17">
        <v>0</v>
      </c>
      <c r="J606" s="18">
        <v>0</v>
      </c>
      <c r="K606" s="19">
        <v>0</v>
      </c>
      <c r="L606" s="19">
        <v>0</v>
      </c>
      <c r="M606" s="19">
        <v>0</v>
      </c>
      <c r="N606" s="19">
        <v>0</v>
      </c>
      <c r="O606" s="19">
        <v>0</v>
      </c>
      <c r="P606" s="19">
        <v>0</v>
      </c>
      <c r="Q606" s="19">
        <v>0</v>
      </c>
      <c r="R606" s="19">
        <v>0</v>
      </c>
      <c r="S606" s="19">
        <v>0</v>
      </c>
      <c r="T606" s="20">
        <v>0</v>
      </c>
      <c r="U606" s="13">
        <f t="shared" si="22"/>
        <v>0</v>
      </c>
    </row>
    <row r="607" spans="1:21" hidden="1">
      <c r="A607" s="1034"/>
      <c r="B607" s="927"/>
      <c r="C607" s="937"/>
      <c r="D607" s="958"/>
      <c r="E607" s="849"/>
      <c r="F607" s="851" t="s">
        <v>108</v>
      </c>
      <c r="G607" s="100" t="s">
        <v>103</v>
      </c>
      <c r="H607" s="101">
        <v>1</v>
      </c>
      <c r="I607" s="38">
        <v>0</v>
      </c>
      <c r="J607" s="18">
        <v>0</v>
      </c>
      <c r="K607" s="19">
        <v>0</v>
      </c>
      <c r="L607" s="19">
        <v>0</v>
      </c>
      <c r="M607" s="19">
        <v>0</v>
      </c>
      <c r="N607" s="19">
        <v>0</v>
      </c>
      <c r="O607" s="19">
        <v>0</v>
      </c>
      <c r="P607" s="19">
        <v>0</v>
      </c>
      <c r="Q607" s="19">
        <v>0</v>
      </c>
      <c r="R607" s="19">
        <v>0</v>
      </c>
      <c r="S607" s="19">
        <v>0</v>
      </c>
      <c r="T607" s="20">
        <v>0</v>
      </c>
      <c r="U607" s="13">
        <f t="shared" ref="U607:U613" si="23">SUM(I607:T607)/12</f>
        <v>0</v>
      </c>
    </row>
    <row r="608" spans="1:21" ht="47.25" hidden="1">
      <c r="A608" s="1034"/>
      <c r="B608" s="927"/>
      <c r="C608" s="937"/>
      <c r="D608" s="958"/>
      <c r="E608" s="849"/>
      <c r="F608" s="851"/>
      <c r="G608" s="100" t="s">
        <v>109</v>
      </c>
      <c r="H608" s="101">
        <v>1</v>
      </c>
      <c r="I608" s="38">
        <v>0</v>
      </c>
      <c r="J608" s="18">
        <v>0</v>
      </c>
      <c r="K608" s="19">
        <v>0</v>
      </c>
      <c r="L608" s="19">
        <v>0</v>
      </c>
      <c r="M608" s="19">
        <v>0</v>
      </c>
      <c r="N608" s="19">
        <v>0</v>
      </c>
      <c r="O608" s="19">
        <v>0</v>
      </c>
      <c r="P608" s="19">
        <v>0</v>
      </c>
      <c r="Q608" s="19">
        <v>0</v>
      </c>
      <c r="R608" s="19">
        <v>0</v>
      </c>
      <c r="S608" s="19">
        <v>0</v>
      </c>
      <c r="T608" s="20">
        <v>0</v>
      </c>
      <c r="U608" s="13">
        <f t="shared" si="23"/>
        <v>0</v>
      </c>
    </row>
    <row r="609" spans="1:21" hidden="1">
      <c r="A609" s="1034"/>
      <c r="B609" s="927"/>
      <c r="C609" s="937"/>
      <c r="D609" s="958"/>
      <c r="E609" s="849"/>
      <c r="F609" s="851"/>
      <c r="G609" s="102" t="s">
        <v>63</v>
      </c>
      <c r="H609" s="101">
        <v>1</v>
      </c>
      <c r="I609" s="38">
        <v>0</v>
      </c>
      <c r="J609" s="51">
        <v>0</v>
      </c>
      <c r="K609" s="19">
        <v>0</v>
      </c>
      <c r="L609" s="19">
        <v>0</v>
      </c>
      <c r="M609" s="19">
        <v>0</v>
      </c>
      <c r="N609" s="19">
        <v>0</v>
      </c>
      <c r="O609" s="19">
        <v>0</v>
      </c>
      <c r="P609" s="19">
        <v>0</v>
      </c>
      <c r="Q609" s="19">
        <v>0</v>
      </c>
      <c r="R609" s="19">
        <v>0</v>
      </c>
      <c r="S609" s="19">
        <v>0</v>
      </c>
      <c r="T609" s="20">
        <v>0</v>
      </c>
      <c r="U609" s="13">
        <f t="shared" si="23"/>
        <v>0</v>
      </c>
    </row>
    <row r="610" spans="1:21" hidden="1">
      <c r="A610" s="1034"/>
      <c r="B610" s="927"/>
      <c r="C610" s="937"/>
      <c r="D610" s="958"/>
      <c r="E610" s="849"/>
      <c r="F610" s="851"/>
      <c r="G610" s="102" t="s">
        <v>82</v>
      </c>
      <c r="H610" s="101">
        <v>1</v>
      </c>
      <c r="I610" s="17">
        <v>0</v>
      </c>
      <c r="J610" s="18">
        <v>0</v>
      </c>
      <c r="K610" s="19">
        <v>0</v>
      </c>
      <c r="L610" s="19">
        <v>0</v>
      </c>
      <c r="M610" s="19">
        <v>0</v>
      </c>
      <c r="N610" s="19">
        <v>0</v>
      </c>
      <c r="O610" s="19">
        <v>0</v>
      </c>
      <c r="P610" s="19">
        <v>0</v>
      </c>
      <c r="Q610" s="19">
        <v>0</v>
      </c>
      <c r="R610" s="19">
        <v>0</v>
      </c>
      <c r="S610" s="19">
        <v>0</v>
      </c>
      <c r="T610" s="20">
        <v>0</v>
      </c>
      <c r="U610" s="13">
        <f t="shared" si="23"/>
        <v>0</v>
      </c>
    </row>
    <row r="611" spans="1:21" hidden="1">
      <c r="A611" s="1034"/>
      <c r="B611" s="927"/>
      <c r="C611" s="937"/>
      <c r="D611" s="958"/>
      <c r="E611" s="849"/>
      <c r="F611" s="99" t="s">
        <v>33</v>
      </c>
      <c r="G611" s="102" t="s">
        <v>34</v>
      </c>
      <c r="H611" s="101">
        <v>1</v>
      </c>
      <c r="I611" s="17">
        <v>0</v>
      </c>
      <c r="J611" s="18">
        <v>0</v>
      </c>
      <c r="K611" s="19">
        <v>0</v>
      </c>
      <c r="L611" s="19">
        <v>0</v>
      </c>
      <c r="M611" s="19">
        <v>0</v>
      </c>
      <c r="N611" s="19">
        <v>0</v>
      </c>
      <c r="O611" s="19">
        <v>0</v>
      </c>
      <c r="P611" s="19">
        <v>0</v>
      </c>
      <c r="Q611" s="19">
        <v>0</v>
      </c>
      <c r="R611" s="19">
        <v>0</v>
      </c>
      <c r="S611" s="19">
        <v>0</v>
      </c>
      <c r="T611" s="20">
        <v>0</v>
      </c>
      <c r="U611" s="13">
        <f t="shared" si="23"/>
        <v>0</v>
      </c>
    </row>
    <row r="612" spans="1:21" hidden="1">
      <c r="A612" s="1034"/>
      <c r="B612" s="927"/>
      <c r="C612" s="937"/>
      <c r="D612" s="958"/>
      <c r="E612" s="849"/>
      <c r="F612" s="99" t="s">
        <v>35</v>
      </c>
      <c r="G612" s="102" t="s">
        <v>36</v>
      </c>
      <c r="H612" s="101">
        <v>1</v>
      </c>
      <c r="I612" s="17">
        <v>0</v>
      </c>
      <c r="J612" s="18">
        <v>0</v>
      </c>
      <c r="K612" s="19">
        <v>0</v>
      </c>
      <c r="L612" s="19">
        <v>0</v>
      </c>
      <c r="M612" s="19">
        <v>0</v>
      </c>
      <c r="N612" s="19">
        <v>0</v>
      </c>
      <c r="O612" s="19">
        <v>0</v>
      </c>
      <c r="P612" s="19">
        <v>0</v>
      </c>
      <c r="Q612" s="19">
        <v>0</v>
      </c>
      <c r="R612" s="19">
        <v>0</v>
      </c>
      <c r="S612" s="19">
        <v>0</v>
      </c>
      <c r="T612" s="20">
        <v>0</v>
      </c>
      <c r="U612" s="13">
        <f t="shared" si="23"/>
        <v>0</v>
      </c>
    </row>
    <row r="613" spans="1:21" ht="16.5" hidden="1" thickBot="1">
      <c r="A613" s="1034"/>
      <c r="B613" s="927"/>
      <c r="C613" s="937"/>
      <c r="D613" s="958"/>
      <c r="E613" s="902"/>
      <c r="F613" s="103" t="s">
        <v>37</v>
      </c>
      <c r="G613" s="104" t="s">
        <v>38</v>
      </c>
      <c r="H613" s="105">
        <v>1</v>
      </c>
      <c r="I613" s="25">
        <v>0</v>
      </c>
      <c r="J613" s="26">
        <v>0</v>
      </c>
      <c r="K613" s="27">
        <v>0</v>
      </c>
      <c r="L613" s="27">
        <v>0</v>
      </c>
      <c r="M613" s="27">
        <v>0</v>
      </c>
      <c r="N613" s="19">
        <v>0</v>
      </c>
      <c r="O613" s="27">
        <v>0</v>
      </c>
      <c r="P613" s="27">
        <v>0</v>
      </c>
      <c r="Q613" s="27">
        <v>0</v>
      </c>
      <c r="R613" s="27">
        <v>0</v>
      </c>
      <c r="S613" s="27">
        <v>0</v>
      </c>
      <c r="T613" s="28">
        <v>0</v>
      </c>
      <c r="U613" s="13">
        <f t="shared" si="23"/>
        <v>0</v>
      </c>
    </row>
    <row r="614" spans="1:21" hidden="1">
      <c r="A614" s="1034"/>
      <c r="B614" s="927"/>
      <c r="C614" s="937"/>
      <c r="D614" s="958"/>
      <c r="E614" s="903" t="s">
        <v>115</v>
      </c>
      <c r="F614" s="115" t="s">
        <v>116</v>
      </c>
      <c r="G614" s="116" t="s">
        <v>112</v>
      </c>
      <c r="H614" s="117">
        <v>1</v>
      </c>
      <c r="I614" s="118">
        <v>0</v>
      </c>
      <c r="J614" s="119">
        <v>0</v>
      </c>
      <c r="K614" s="120">
        <v>0</v>
      </c>
      <c r="L614" s="120">
        <v>0</v>
      </c>
      <c r="M614" s="81">
        <v>0</v>
      </c>
      <c r="N614" s="81">
        <v>0</v>
      </c>
      <c r="O614" s="81">
        <v>0</v>
      </c>
      <c r="P614" s="81">
        <v>0</v>
      </c>
      <c r="Q614" s="81">
        <v>0</v>
      </c>
      <c r="R614" s="81">
        <v>0</v>
      </c>
      <c r="S614" s="81">
        <v>0</v>
      </c>
      <c r="T614" s="121">
        <v>0</v>
      </c>
      <c r="U614" s="13">
        <f t="shared" si="22"/>
        <v>0</v>
      </c>
    </row>
    <row r="615" spans="1:21" hidden="1">
      <c r="A615" s="1034"/>
      <c r="B615" s="927"/>
      <c r="C615" s="937"/>
      <c r="D615" s="958"/>
      <c r="E615" s="904"/>
      <c r="F615" s="61" t="s">
        <v>117</v>
      </c>
      <c r="G615" s="122" t="s">
        <v>62</v>
      </c>
      <c r="H615" s="65">
        <v>1</v>
      </c>
      <c r="I615" s="38">
        <v>0</v>
      </c>
      <c r="J615" s="123">
        <v>0</v>
      </c>
      <c r="K615" s="39">
        <v>0</v>
      </c>
      <c r="L615" s="39">
        <v>0</v>
      </c>
      <c r="M615" s="19">
        <v>0</v>
      </c>
      <c r="N615" s="39">
        <v>0</v>
      </c>
      <c r="O615" s="39">
        <v>0</v>
      </c>
      <c r="P615" s="39">
        <v>0</v>
      </c>
      <c r="Q615" s="39">
        <v>0</v>
      </c>
      <c r="R615" s="39">
        <v>0</v>
      </c>
      <c r="S615" s="39">
        <v>0</v>
      </c>
      <c r="T615" s="40">
        <v>0</v>
      </c>
      <c r="U615" s="13">
        <f t="shared" si="22"/>
        <v>0</v>
      </c>
    </row>
    <row r="616" spans="1:21" hidden="1">
      <c r="A616" s="1034"/>
      <c r="B616" s="927"/>
      <c r="C616" s="937"/>
      <c r="D616" s="958"/>
      <c r="E616" s="904"/>
      <c r="F616" s="906" t="s">
        <v>79</v>
      </c>
      <c r="G616" s="124" t="s">
        <v>63</v>
      </c>
      <c r="H616" s="65">
        <v>1</v>
      </c>
      <c r="I616" s="38">
        <v>0</v>
      </c>
      <c r="J616" s="41">
        <v>0</v>
      </c>
      <c r="K616" s="39">
        <v>0</v>
      </c>
      <c r="L616" s="39">
        <v>0</v>
      </c>
      <c r="M616" s="39">
        <v>0</v>
      </c>
      <c r="N616" s="19">
        <v>0</v>
      </c>
      <c r="O616" s="39">
        <v>0</v>
      </c>
      <c r="P616" s="39">
        <v>0</v>
      </c>
      <c r="Q616" s="39">
        <v>0</v>
      </c>
      <c r="R616" s="39">
        <v>0</v>
      </c>
      <c r="S616" s="39">
        <v>0</v>
      </c>
      <c r="T616" s="40">
        <v>0</v>
      </c>
      <c r="U616" s="13">
        <f t="shared" si="22"/>
        <v>0</v>
      </c>
    </row>
    <row r="617" spans="1:21" hidden="1">
      <c r="A617" s="1034"/>
      <c r="B617" s="927"/>
      <c r="C617" s="937"/>
      <c r="D617" s="958"/>
      <c r="E617" s="904"/>
      <c r="F617" s="907"/>
      <c r="G617" s="124" t="s">
        <v>82</v>
      </c>
      <c r="H617" s="65">
        <v>1</v>
      </c>
      <c r="I617" s="17">
        <v>0</v>
      </c>
      <c r="J617" s="67">
        <v>0</v>
      </c>
      <c r="K617" s="19">
        <v>0</v>
      </c>
      <c r="L617" s="19">
        <v>0</v>
      </c>
      <c r="M617" s="19">
        <v>0</v>
      </c>
      <c r="N617" s="19">
        <v>0</v>
      </c>
      <c r="O617" s="19">
        <v>0</v>
      </c>
      <c r="P617" s="19">
        <v>0</v>
      </c>
      <c r="Q617" s="19">
        <v>0</v>
      </c>
      <c r="R617" s="19">
        <v>0</v>
      </c>
      <c r="S617" s="19">
        <v>0</v>
      </c>
      <c r="T617" s="20">
        <v>0</v>
      </c>
      <c r="U617" s="13">
        <f t="shared" si="22"/>
        <v>0</v>
      </c>
    </row>
    <row r="618" spans="1:21" ht="31.5" hidden="1">
      <c r="A618" s="1034"/>
      <c r="B618" s="927"/>
      <c r="C618" s="937"/>
      <c r="D618" s="958"/>
      <c r="E618" s="904"/>
      <c r="F618" s="907"/>
      <c r="G618" s="124" t="s">
        <v>118</v>
      </c>
      <c r="H618" s="125">
        <v>1E-3</v>
      </c>
      <c r="I618" s="17">
        <v>0</v>
      </c>
      <c r="J618" s="67">
        <v>0</v>
      </c>
      <c r="K618" s="19">
        <v>0</v>
      </c>
      <c r="L618" s="19">
        <v>0</v>
      </c>
      <c r="M618" s="19">
        <v>0</v>
      </c>
      <c r="N618" s="19">
        <v>0</v>
      </c>
      <c r="O618" s="19">
        <v>0</v>
      </c>
      <c r="P618" s="19">
        <v>0</v>
      </c>
      <c r="Q618" s="19">
        <v>0</v>
      </c>
      <c r="R618" s="19">
        <v>0</v>
      </c>
      <c r="S618" s="19">
        <v>0</v>
      </c>
      <c r="T618" s="20">
        <v>0</v>
      </c>
      <c r="U618" s="13">
        <f t="shared" si="22"/>
        <v>0</v>
      </c>
    </row>
    <row r="619" spans="1:21" hidden="1">
      <c r="A619" s="1034"/>
      <c r="B619" s="927"/>
      <c r="C619" s="937"/>
      <c r="D619" s="958"/>
      <c r="E619" s="904"/>
      <c r="F619" s="907"/>
      <c r="G619" s="124" t="s">
        <v>119</v>
      </c>
      <c r="H619" s="65">
        <v>1</v>
      </c>
      <c r="I619" s="17">
        <v>0</v>
      </c>
      <c r="J619" s="67">
        <v>0</v>
      </c>
      <c r="K619" s="19">
        <v>0</v>
      </c>
      <c r="L619" s="19">
        <v>0</v>
      </c>
      <c r="M619" s="19">
        <v>0</v>
      </c>
      <c r="N619" s="19">
        <v>0</v>
      </c>
      <c r="O619" s="19">
        <v>0</v>
      </c>
      <c r="P619" s="19">
        <v>0</v>
      </c>
      <c r="Q619" s="19">
        <v>0</v>
      </c>
      <c r="R619" s="19">
        <v>0</v>
      </c>
      <c r="S619" s="19">
        <v>0</v>
      </c>
      <c r="T619" s="20">
        <v>0</v>
      </c>
      <c r="U619" s="13">
        <f t="shared" si="22"/>
        <v>0</v>
      </c>
    </row>
    <row r="620" spans="1:21" ht="31.5" hidden="1">
      <c r="A620" s="1034"/>
      <c r="B620" s="927"/>
      <c r="C620" s="937"/>
      <c r="D620" s="958"/>
      <c r="E620" s="904"/>
      <c r="F620" s="908"/>
      <c r="G620" s="124" t="s">
        <v>106</v>
      </c>
      <c r="H620" s="65">
        <v>1</v>
      </c>
      <c r="I620" s="17">
        <v>0</v>
      </c>
      <c r="J620" s="67">
        <v>0</v>
      </c>
      <c r="K620" s="19">
        <v>0</v>
      </c>
      <c r="L620" s="19">
        <v>0</v>
      </c>
      <c r="M620" s="19">
        <v>0</v>
      </c>
      <c r="N620" s="19">
        <v>0</v>
      </c>
      <c r="O620" s="19">
        <v>0</v>
      </c>
      <c r="P620" s="19">
        <v>0</v>
      </c>
      <c r="Q620" s="19">
        <v>0</v>
      </c>
      <c r="R620" s="19">
        <v>0</v>
      </c>
      <c r="S620" s="19">
        <v>0</v>
      </c>
      <c r="T620" s="20">
        <v>0</v>
      </c>
      <c r="U620" s="13">
        <f t="shared" si="22"/>
        <v>0</v>
      </c>
    </row>
    <row r="621" spans="1:21" hidden="1">
      <c r="A621" s="1034"/>
      <c r="B621" s="927"/>
      <c r="C621" s="937"/>
      <c r="D621" s="958"/>
      <c r="E621" s="904"/>
      <c r="F621" s="61" t="s">
        <v>33</v>
      </c>
      <c r="G621" s="124" t="s">
        <v>34</v>
      </c>
      <c r="H621" s="65">
        <v>1</v>
      </c>
      <c r="I621" s="17">
        <v>0</v>
      </c>
      <c r="J621" s="67">
        <v>0</v>
      </c>
      <c r="K621" s="19">
        <v>0</v>
      </c>
      <c r="L621" s="19">
        <v>0</v>
      </c>
      <c r="M621" s="19">
        <v>0</v>
      </c>
      <c r="N621" s="19">
        <v>0</v>
      </c>
      <c r="O621" s="19">
        <v>0</v>
      </c>
      <c r="P621" s="19">
        <v>0</v>
      </c>
      <c r="Q621" s="19">
        <v>0</v>
      </c>
      <c r="R621" s="19">
        <v>0</v>
      </c>
      <c r="S621" s="19">
        <v>0</v>
      </c>
      <c r="T621" s="20">
        <v>0</v>
      </c>
      <c r="U621" s="13">
        <f t="shared" si="22"/>
        <v>0</v>
      </c>
    </row>
    <row r="622" spans="1:21" hidden="1">
      <c r="A622" s="1034"/>
      <c r="B622" s="927"/>
      <c r="C622" s="937"/>
      <c r="D622" s="958"/>
      <c r="E622" s="904"/>
      <c r="F622" s="61" t="s">
        <v>35</v>
      </c>
      <c r="G622" s="124" t="s">
        <v>36</v>
      </c>
      <c r="H622" s="65">
        <v>1</v>
      </c>
      <c r="I622" s="17">
        <v>0</v>
      </c>
      <c r="J622" s="67">
        <v>0</v>
      </c>
      <c r="K622" s="19">
        <v>0</v>
      </c>
      <c r="L622" s="19">
        <v>0</v>
      </c>
      <c r="M622" s="19">
        <v>0</v>
      </c>
      <c r="N622" s="19">
        <v>0</v>
      </c>
      <c r="O622" s="19">
        <v>0</v>
      </c>
      <c r="P622" s="19">
        <v>0</v>
      </c>
      <c r="Q622" s="19">
        <v>0</v>
      </c>
      <c r="R622" s="19">
        <v>0</v>
      </c>
      <c r="S622" s="19">
        <v>0</v>
      </c>
      <c r="T622" s="20">
        <v>0</v>
      </c>
      <c r="U622" s="13">
        <f t="shared" si="22"/>
        <v>0</v>
      </c>
    </row>
    <row r="623" spans="1:21" ht="16.5" hidden="1" thickBot="1">
      <c r="A623" s="1034"/>
      <c r="B623" s="927"/>
      <c r="C623" s="937"/>
      <c r="D623" s="958"/>
      <c r="E623" s="905"/>
      <c r="F623" s="68" t="s">
        <v>37</v>
      </c>
      <c r="G623" s="126" t="s">
        <v>38</v>
      </c>
      <c r="H623" s="70">
        <v>1</v>
      </c>
      <c r="I623" s="25">
        <v>0</v>
      </c>
      <c r="J623" s="84">
        <v>0</v>
      </c>
      <c r="K623" s="27">
        <v>0</v>
      </c>
      <c r="L623" s="27">
        <v>0</v>
      </c>
      <c r="M623" s="27">
        <v>0</v>
      </c>
      <c r="N623" s="19">
        <v>0</v>
      </c>
      <c r="O623" s="27">
        <v>0</v>
      </c>
      <c r="P623" s="27">
        <v>0</v>
      </c>
      <c r="Q623" s="27">
        <v>0</v>
      </c>
      <c r="R623" s="27">
        <v>0</v>
      </c>
      <c r="S623" s="27">
        <v>0</v>
      </c>
      <c r="T623" s="28">
        <v>0</v>
      </c>
      <c r="U623" s="13">
        <f t="shared" si="22"/>
        <v>0</v>
      </c>
    </row>
    <row r="624" spans="1:21" hidden="1">
      <c r="A624" s="1034"/>
      <c r="B624" s="927"/>
      <c r="C624" s="937"/>
      <c r="D624" s="958"/>
      <c r="E624" s="909" t="s">
        <v>120</v>
      </c>
      <c r="F624" s="127" t="s">
        <v>121</v>
      </c>
      <c r="G624" s="72" t="s">
        <v>112</v>
      </c>
      <c r="H624" s="73">
        <v>1</v>
      </c>
      <c r="I624" s="80">
        <v>0</v>
      </c>
      <c r="J624" s="41">
        <v>0</v>
      </c>
      <c r="K624" s="11">
        <v>0</v>
      </c>
      <c r="L624" s="11">
        <v>0</v>
      </c>
      <c r="M624" s="29">
        <v>0</v>
      </c>
      <c r="N624" s="29">
        <v>0</v>
      </c>
      <c r="O624" s="29">
        <v>0</v>
      </c>
      <c r="P624" s="29">
        <v>0</v>
      </c>
      <c r="Q624" s="29">
        <v>0</v>
      </c>
      <c r="R624" s="29">
        <v>0</v>
      </c>
      <c r="S624" s="29">
        <v>0</v>
      </c>
      <c r="T624" s="30">
        <v>0</v>
      </c>
      <c r="U624" s="13">
        <f t="shared" si="22"/>
        <v>0</v>
      </c>
    </row>
    <row r="625" spans="1:21" hidden="1">
      <c r="A625" s="1034"/>
      <c r="B625" s="927"/>
      <c r="C625" s="937"/>
      <c r="D625" s="958"/>
      <c r="E625" s="910"/>
      <c r="F625" s="128" t="s">
        <v>117</v>
      </c>
      <c r="G625" s="129" t="s">
        <v>62</v>
      </c>
      <c r="H625" s="76">
        <v>1</v>
      </c>
      <c r="I625" s="38">
        <v>0</v>
      </c>
      <c r="J625" s="41">
        <v>0</v>
      </c>
      <c r="K625" s="39">
        <v>0</v>
      </c>
      <c r="L625" s="39">
        <v>0</v>
      </c>
      <c r="M625" s="39">
        <v>0</v>
      </c>
      <c r="N625" s="39">
        <v>0</v>
      </c>
      <c r="O625" s="39">
        <v>0</v>
      </c>
      <c r="P625" s="19">
        <v>0</v>
      </c>
      <c r="Q625" s="39">
        <v>0</v>
      </c>
      <c r="R625" s="39">
        <v>0</v>
      </c>
      <c r="S625" s="39">
        <v>0</v>
      </c>
      <c r="T625" s="40">
        <v>0</v>
      </c>
      <c r="U625" s="13">
        <f t="shared" si="22"/>
        <v>0</v>
      </c>
    </row>
    <row r="626" spans="1:21" hidden="1">
      <c r="A626" s="1034"/>
      <c r="B626" s="927"/>
      <c r="C626" s="937"/>
      <c r="D626" s="958"/>
      <c r="E626" s="910"/>
      <c r="F626" s="878" t="s">
        <v>79</v>
      </c>
      <c r="G626" s="129" t="s">
        <v>63</v>
      </c>
      <c r="H626" s="76">
        <v>1</v>
      </c>
      <c r="I626" s="38">
        <v>0</v>
      </c>
      <c r="J626" s="41">
        <v>0</v>
      </c>
      <c r="K626" s="39">
        <v>0</v>
      </c>
      <c r="L626" s="39">
        <v>0</v>
      </c>
      <c r="M626" s="39">
        <v>0</v>
      </c>
      <c r="N626" s="39">
        <v>0</v>
      </c>
      <c r="O626" s="39">
        <v>0</v>
      </c>
      <c r="P626" s="39">
        <v>0</v>
      </c>
      <c r="Q626" s="19">
        <v>0</v>
      </c>
      <c r="R626" s="39">
        <v>0</v>
      </c>
      <c r="S626" s="39">
        <v>0</v>
      </c>
      <c r="T626" s="40">
        <v>0</v>
      </c>
      <c r="U626" s="13">
        <f t="shared" si="22"/>
        <v>0</v>
      </c>
    </row>
    <row r="627" spans="1:21" ht="31.5" hidden="1">
      <c r="A627" s="1034"/>
      <c r="B627" s="927"/>
      <c r="C627" s="937"/>
      <c r="D627" s="958"/>
      <c r="E627" s="910"/>
      <c r="F627" s="879"/>
      <c r="G627" s="129" t="s">
        <v>122</v>
      </c>
      <c r="H627" s="76">
        <v>1</v>
      </c>
      <c r="I627" s="17">
        <v>0</v>
      </c>
      <c r="J627" s="18">
        <v>0</v>
      </c>
      <c r="K627" s="19">
        <v>0</v>
      </c>
      <c r="L627" s="19">
        <v>0</v>
      </c>
      <c r="M627" s="19">
        <v>0</v>
      </c>
      <c r="N627" s="19">
        <v>0</v>
      </c>
      <c r="O627" s="19">
        <v>0</v>
      </c>
      <c r="P627" s="19">
        <v>0</v>
      </c>
      <c r="Q627" s="19">
        <v>0</v>
      </c>
      <c r="R627" s="19">
        <v>0</v>
      </c>
      <c r="S627" s="130">
        <v>0</v>
      </c>
      <c r="T627" s="20">
        <v>0</v>
      </c>
      <c r="U627" s="13">
        <f t="shared" si="22"/>
        <v>0</v>
      </c>
    </row>
    <row r="628" spans="1:21" hidden="1">
      <c r="A628" s="1034"/>
      <c r="B628" s="927"/>
      <c r="C628" s="937"/>
      <c r="D628" s="958"/>
      <c r="E628" s="910"/>
      <c r="F628" s="880"/>
      <c r="G628" s="129" t="s">
        <v>82</v>
      </c>
      <c r="H628" s="76">
        <v>1</v>
      </c>
      <c r="I628" s="17">
        <v>0</v>
      </c>
      <c r="J628" s="18">
        <v>0</v>
      </c>
      <c r="K628" s="19">
        <v>0</v>
      </c>
      <c r="L628" s="19">
        <v>0</v>
      </c>
      <c r="M628" s="19">
        <v>0</v>
      </c>
      <c r="N628" s="19">
        <v>0</v>
      </c>
      <c r="O628" s="19">
        <v>0</v>
      </c>
      <c r="P628" s="19">
        <v>0</v>
      </c>
      <c r="Q628" s="19">
        <v>0</v>
      </c>
      <c r="R628" s="19">
        <v>0</v>
      </c>
      <c r="S628" s="130">
        <v>0</v>
      </c>
      <c r="T628" s="20">
        <v>0</v>
      </c>
      <c r="U628" s="13">
        <f t="shared" si="22"/>
        <v>0</v>
      </c>
    </row>
    <row r="629" spans="1:21" hidden="1">
      <c r="A629" s="1034"/>
      <c r="B629" s="927"/>
      <c r="C629" s="937"/>
      <c r="D629" s="958"/>
      <c r="E629" s="910"/>
      <c r="F629" s="128" t="s">
        <v>33</v>
      </c>
      <c r="G629" s="129" t="s">
        <v>34</v>
      </c>
      <c r="H629" s="76">
        <v>1</v>
      </c>
      <c r="I629" s="17">
        <v>0</v>
      </c>
      <c r="J629" s="18">
        <v>0</v>
      </c>
      <c r="K629" s="19">
        <v>0</v>
      </c>
      <c r="L629" s="19">
        <v>0</v>
      </c>
      <c r="M629" s="19">
        <v>0</v>
      </c>
      <c r="N629" s="19">
        <v>0</v>
      </c>
      <c r="O629" s="19">
        <v>0</v>
      </c>
      <c r="P629" s="19">
        <v>0</v>
      </c>
      <c r="Q629" s="19">
        <v>0</v>
      </c>
      <c r="R629" s="19">
        <v>0</v>
      </c>
      <c r="S629" s="19">
        <v>0</v>
      </c>
      <c r="T629" s="20">
        <v>0</v>
      </c>
      <c r="U629" s="13">
        <f t="shared" si="22"/>
        <v>0</v>
      </c>
    </row>
    <row r="630" spans="1:21" hidden="1">
      <c r="A630" s="1034"/>
      <c r="B630" s="927"/>
      <c r="C630" s="937"/>
      <c r="D630" s="958"/>
      <c r="E630" s="910"/>
      <c r="F630" s="128" t="s">
        <v>35</v>
      </c>
      <c r="G630" s="129" t="s">
        <v>36</v>
      </c>
      <c r="H630" s="76">
        <v>1</v>
      </c>
      <c r="I630" s="17">
        <v>0</v>
      </c>
      <c r="J630" s="18">
        <v>0</v>
      </c>
      <c r="K630" s="19">
        <v>0</v>
      </c>
      <c r="L630" s="19">
        <v>0</v>
      </c>
      <c r="M630" s="19">
        <v>0</v>
      </c>
      <c r="N630" s="19">
        <v>0</v>
      </c>
      <c r="O630" s="19">
        <v>0</v>
      </c>
      <c r="P630" s="19">
        <v>0</v>
      </c>
      <c r="Q630" s="19">
        <v>0</v>
      </c>
      <c r="R630" s="19">
        <v>0</v>
      </c>
      <c r="S630" s="19">
        <v>0</v>
      </c>
      <c r="T630" s="20">
        <v>0</v>
      </c>
      <c r="U630" s="13">
        <f t="shared" si="22"/>
        <v>0</v>
      </c>
    </row>
    <row r="631" spans="1:21" ht="16.5" hidden="1" thickBot="1">
      <c r="A631" s="1034"/>
      <c r="B631" s="927"/>
      <c r="C631" s="937"/>
      <c r="D631" s="958"/>
      <c r="E631" s="911"/>
      <c r="F631" s="131" t="s">
        <v>37</v>
      </c>
      <c r="G631" s="132" t="s">
        <v>38</v>
      </c>
      <c r="H631" s="79">
        <v>1</v>
      </c>
      <c r="I631" s="25">
        <v>0</v>
      </c>
      <c r="J631" s="26">
        <v>0</v>
      </c>
      <c r="K631" s="27">
        <v>0</v>
      </c>
      <c r="L631" s="27">
        <v>0</v>
      </c>
      <c r="M631" s="27">
        <v>0</v>
      </c>
      <c r="N631" s="19">
        <v>0</v>
      </c>
      <c r="O631" s="27">
        <v>0</v>
      </c>
      <c r="P631" s="27">
        <v>0</v>
      </c>
      <c r="Q631" s="27">
        <v>0</v>
      </c>
      <c r="R631" s="27">
        <v>0</v>
      </c>
      <c r="S631" s="27">
        <v>0</v>
      </c>
      <c r="T631" s="28">
        <v>0</v>
      </c>
      <c r="U631" s="13">
        <f t="shared" si="22"/>
        <v>0</v>
      </c>
    </row>
    <row r="632" spans="1:21" ht="47.25" hidden="1">
      <c r="A632" s="1034"/>
      <c r="B632" s="927"/>
      <c r="C632" s="937"/>
      <c r="D632" s="958"/>
      <c r="E632" s="881" t="s">
        <v>123</v>
      </c>
      <c r="F632" s="85" t="s">
        <v>124</v>
      </c>
      <c r="G632" s="86" t="s">
        <v>112</v>
      </c>
      <c r="H632" s="87">
        <v>1</v>
      </c>
      <c r="I632" s="80">
        <v>0</v>
      </c>
      <c r="J632" s="41">
        <v>0</v>
      </c>
      <c r="K632" s="11">
        <v>0</v>
      </c>
      <c r="L632" s="29">
        <v>0</v>
      </c>
      <c r="M632" s="29">
        <v>0</v>
      </c>
      <c r="N632" s="81">
        <v>0</v>
      </c>
      <c r="O632" s="29">
        <v>0</v>
      </c>
      <c r="P632" s="29">
        <v>0</v>
      </c>
      <c r="Q632" s="29">
        <v>0</v>
      </c>
      <c r="R632" s="29">
        <v>0</v>
      </c>
      <c r="S632" s="29">
        <v>0</v>
      </c>
      <c r="T632" s="30">
        <v>0</v>
      </c>
      <c r="U632" s="13">
        <f t="shared" si="22"/>
        <v>0</v>
      </c>
    </row>
    <row r="633" spans="1:21" hidden="1">
      <c r="A633" s="1034"/>
      <c r="B633" s="927"/>
      <c r="C633" s="937"/>
      <c r="D633" s="958"/>
      <c r="E633" s="882"/>
      <c r="F633" s="92" t="s">
        <v>117</v>
      </c>
      <c r="G633" s="133" t="s">
        <v>62</v>
      </c>
      <c r="H633" s="90">
        <v>1</v>
      </c>
      <c r="I633" s="38">
        <v>0</v>
      </c>
      <c r="J633" s="41">
        <v>0</v>
      </c>
      <c r="K633" s="39">
        <v>0</v>
      </c>
      <c r="L633" s="39">
        <v>0</v>
      </c>
      <c r="M633" s="19">
        <v>0</v>
      </c>
      <c r="N633" s="39">
        <v>0</v>
      </c>
      <c r="O633" s="39">
        <v>0</v>
      </c>
      <c r="P633" s="39">
        <v>0</v>
      </c>
      <c r="Q633" s="39">
        <v>0</v>
      </c>
      <c r="R633" s="39">
        <v>0</v>
      </c>
      <c r="S633" s="39">
        <v>0</v>
      </c>
      <c r="T633" s="40">
        <v>0</v>
      </c>
      <c r="U633" s="13">
        <f t="shared" si="22"/>
        <v>0</v>
      </c>
    </row>
    <row r="634" spans="1:21" hidden="1">
      <c r="A634" s="1034"/>
      <c r="B634" s="927"/>
      <c r="C634" s="937"/>
      <c r="D634" s="958"/>
      <c r="E634" s="882"/>
      <c r="F634" s="884" t="s">
        <v>79</v>
      </c>
      <c r="G634" s="133" t="s">
        <v>63</v>
      </c>
      <c r="H634" s="90">
        <v>1</v>
      </c>
      <c r="I634" s="38">
        <v>0</v>
      </c>
      <c r="J634" s="41">
        <v>0</v>
      </c>
      <c r="K634" s="39">
        <v>0</v>
      </c>
      <c r="L634" s="39">
        <v>0</v>
      </c>
      <c r="M634" s="19">
        <v>0</v>
      </c>
      <c r="N634" s="35">
        <v>0</v>
      </c>
      <c r="O634" s="39">
        <v>0</v>
      </c>
      <c r="P634" s="39">
        <v>0</v>
      </c>
      <c r="Q634" s="39">
        <v>0</v>
      </c>
      <c r="R634" s="39">
        <v>0</v>
      </c>
      <c r="S634" s="39">
        <v>0</v>
      </c>
      <c r="T634" s="40">
        <v>0</v>
      </c>
      <c r="U634" s="13">
        <f t="shared" si="22"/>
        <v>0</v>
      </c>
    </row>
    <row r="635" spans="1:21" ht="31.5" hidden="1">
      <c r="A635" s="1034"/>
      <c r="B635" s="927"/>
      <c r="C635" s="937"/>
      <c r="D635" s="958"/>
      <c r="E635" s="882"/>
      <c r="F635" s="885"/>
      <c r="G635" s="133" t="s">
        <v>125</v>
      </c>
      <c r="H635" s="90">
        <v>1</v>
      </c>
      <c r="I635" s="17">
        <v>0</v>
      </c>
      <c r="J635" s="18">
        <v>0</v>
      </c>
      <c r="K635" s="19">
        <v>0</v>
      </c>
      <c r="L635" s="19">
        <v>0</v>
      </c>
      <c r="M635" s="19">
        <v>0</v>
      </c>
      <c r="N635" s="19">
        <v>0</v>
      </c>
      <c r="O635" s="19">
        <v>0</v>
      </c>
      <c r="P635" s="19">
        <v>0</v>
      </c>
      <c r="Q635" s="19">
        <v>0</v>
      </c>
      <c r="R635" s="19">
        <v>0</v>
      </c>
      <c r="S635" s="19">
        <v>0</v>
      </c>
      <c r="T635" s="20">
        <v>0</v>
      </c>
      <c r="U635" s="13">
        <f t="shared" si="22"/>
        <v>0</v>
      </c>
    </row>
    <row r="636" spans="1:21" ht="31.5" hidden="1">
      <c r="A636" s="1034"/>
      <c r="B636" s="927"/>
      <c r="C636" s="937"/>
      <c r="D636" s="958"/>
      <c r="E636" s="882"/>
      <c r="F636" s="885"/>
      <c r="G636" s="133" t="s">
        <v>126</v>
      </c>
      <c r="H636" s="90">
        <v>1</v>
      </c>
      <c r="I636" s="17">
        <v>0</v>
      </c>
      <c r="J636" s="18">
        <v>0</v>
      </c>
      <c r="K636" s="19">
        <v>0</v>
      </c>
      <c r="L636" s="19">
        <v>0</v>
      </c>
      <c r="M636" s="19">
        <v>0</v>
      </c>
      <c r="N636" s="19">
        <v>0</v>
      </c>
      <c r="O636" s="19">
        <v>0</v>
      </c>
      <c r="P636" s="19">
        <v>0</v>
      </c>
      <c r="Q636" s="19">
        <v>0</v>
      </c>
      <c r="R636" s="19">
        <v>0</v>
      </c>
      <c r="S636" s="19">
        <v>0</v>
      </c>
      <c r="T636" s="20">
        <v>0</v>
      </c>
      <c r="U636" s="13">
        <f t="shared" si="22"/>
        <v>0</v>
      </c>
    </row>
    <row r="637" spans="1:21" hidden="1">
      <c r="A637" s="1034"/>
      <c r="B637" s="927"/>
      <c r="C637" s="937"/>
      <c r="D637" s="958"/>
      <c r="E637" s="882"/>
      <c r="F637" s="886"/>
      <c r="G637" s="133" t="s">
        <v>82</v>
      </c>
      <c r="H637" s="90">
        <v>1</v>
      </c>
      <c r="I637" s="17">
        <v>0</v>
      </c>
      <c r="J637" s="18">
        <v>0</v>
      </c>
      <c r="K637" s="19">
        <v>0</v>
      </c>
      <c r="L637" s="19">
        <v>0</v>
      </c>
      <c r="M637" s="19">
        <v>0</v>
      </c>
      <c r="N637" s="19">
        <v>0</v>
      </c>
      <c r="O637" s="19">
        <v>0</v>
      </c>
      <c r="P637" s="19">
        <v>0</v>
      </c>
      <c r="Q637" s="19">
        <v>0</v>
      </c>
      <c r="R637" s="19">
        <v>0</v>
      </c>
      <c r="S637" s="19">
        <v>0</v>
      </c>
      <c r="T637" s="20">
        <v>0</v>
      </c>
      <c r="U637" s="13"/>
    </row>
    <row r="638" spans="1:21" hidden="1">
      <c r="A638" s="1034"/>
      <c r="B638" s="927"/>
      <c r="C638" s="937"/>
      <c r="D638" s="958"/>
      <c r="E638" s="882"/>
      <c r="F638" s="92" t="s">
        <v>33</v>
      </c>
      <c r="G638" s="133" t="s">
        <v>34</v>
      </c>
      <c r="H638" s="90">
        <v>1</v>
      </c>
      <c r="I638" s="17">
        <v>0</v>
      </c>
      <c r="J638" s="18">
        <v>0</v>
      </c>
      <c r="K638" s="19">
        <v>0</v>
      </c>
      <c r="L638" s="19">
        <v>0</v>
      </c>
      <c r="M638" s="19">
        <v>0</v>
      </c>
      <c r="N638" s="19">
        <v>0</v>
      </c>
      <c r="O638" s="19">
        <v>0</v>
      </c>
      <c r="P638" s="19">
        <v>0</v>
      </c>
      <c r="Q638" s="19">
        <v>0</v>
      </c>
      <c r="R638" s="19">
        <v>0</v>
      </c>
      <c r="S638" s="19">
        <v>0</v>
      </c>
      <c r="T638" s="20">
        <v>0</v>
      </c>
      <c r="U638" s="13">
        <f t="shared" ref="U638:U687" si="24">SUM(I638:T638)/12</f>
        <v>0</v>
      </c>
    </row>
    <row r="639" spans="1:21" hidden="1">
      <c r="A639" s="1034"/>
      <c r="B639" s="927"/>
      <c r="C639" s="937"/>
      <c r="D639" s="958"/>
      <c r="E639" s="882"/>
      <c r="F639" s="92" t="s">
        <v>35</v>
      </c>
      <c r="G639" s="133" t="s">
        <v>36</v>
      </c>
      <c r="H639" s="90">
        <v>1</v>
      </c>
      <c r="I639" s="17">
        <v>0</v>
      </c>
      <c r="J639" s="18">
        <v>0</v>
      </c>
      <c r="K639" s="19">
        <v>0</v>
      </c>
      <c r="L639" s="19">
        <v>0</v>
      </c>
      <c r="M639" s="19">
        <v>0</v>
      </c>
      <c r="N639" s="19">
        <v>0</v>
      </c>
      <c r="O639" s="19">
        <v>0</v>
      </c>
      <c r="P639" s="19">
        <v>0</v>
      </c>
      <c r="Q639" s="19">
        <v>0</v>
      </c>
      <c r="R639" s="19">
        <v>0</v>
      </c>
      <c r="S639" s="19">
        <v>0</v>
      </c>
      <c r="T639" s="20">
        <v>0</v>
      </c>
      <c r="U639" s="13">
        <f t="shared" si="24"/>
        <v>0</v>
      </c>
    </row>
    <row r="640" spans="1:21" ht="16.5" hidden="1" thickBot="1">
      <c r="A640" s="1034"/>
      <c r="B640" s="927"/>
      <c r="C640" s="937"/>
      <c r="D640" s="958"/>
      <c r="E640" s="883"/>
      <c r="F640" s="134" t="s">
        <v>37</v>
      </c>
      <c r="G640" s="135" t="s">
        <v>38</v>
      </c>
      <c r="H640" s="136">
        <v>1</v>
      </c>
      <c r="I640" s="25">
        <v>0</v>
      </c>
      <c r="J640" s="26">
        <v>0</v>
      </c>
      <c r="K640" s="27">
        <v>0</v>
      </c>
      <c r="L640" s="27">
        <v>0</v>
      </c>
      <c r="M640" s="27">
        <v>0</v>
      </c>
      <c r="N640" s="19">
        <v>0</v>
      </c>
      <c r="O640" s="27">
        <v>0</v>
      </c>
      <c r="P640" s="27">
        <v>0</v>
      </c>
      <c r="Q640" s="27">
        <v>0</v>
      </c>
      <c r="R640" s="27">
        <v>0</v>
      </c>
      <c r="S640" s="27">
        <v>0</v>
      </c>
      <c r="T640" s="28">
        <v>0</v>
      </c>
      <c r="U640" s="13">
        <f t="shared" si="24"/>
        <v>0</v>
      </c>
    </row>
    <row r="641" spans="1:21" hidden="1">
      <c r="A641" s="1034"/>
      <c r="B641" s="927"/>
      <c r="C641" s="937"/>
      <c r="D641" s="958"/>
      <c r="E641" s="887" t="s">
        <v>131</v>
      </c>
      <c r="F641" s="147" t="s">
        <v>132</v>
      </c>
      <c r="G641" s="148" t="s">
        <v>77</v>
      </c>
      <c r="H641" s="149">
        <v>1</v>
      </c>
      <c r="I641" s="80">
        <v>0</v>
      </c>
      <c r="J641" s="41">
        <v>0</v>
      </c>
      <c r="K641" s="11">
        <v>0</v>
      </c>
      <c r="L641" s="11">
        <v>0</v>
      </c>
      <c r="M641" s="29">
        <v>0</v>
      </c>
      <c r="N641" s="29">
        <v>0</v>
      </c>
      <c r="O641" s="29">
        <v>0</v>
      </c>
      <c r="P641" s="29">
        <v>0</v>
      </c>
      <c r="Q641" s="29">
        <v>0</v>
      </c>
      <c r="R641" s="29">
        <v>0</v>
      </c>
      <c r="S641" s="29">
        <v>0</v>
      </c>
      <c r="T641" s="30">
        <v>0</v>
      </c>
      <c r="U641" s="13">
        <f t="shared" si="24"/>
        <v>0</v>
      </c>
    </row>
    <row r="642" spans="1:21" hidden="1">
      <c r="A642" s="1034"/>
      <c r="B642" s="927"/>
      <c r="C642" s="937"/>
      <c r="D642" s="958"/>
      <c r="E642" s="888"/>
      <c r="F642" s="150" t="s">
        <v>133</v>
      </c>
      <c r="G642" s="151" t="s">
        <v>62</v>
      </c>
      <c r="H642" s="152">
        <v>1</v>
      </c>
      <c r="I642" s="38">
        <v>0</v>
      </c>
      <c r="J642" s="41">
        <v>0</v>
      </c>
      <c r="K642" s="39">
        <v>0</v>
      </c>
      <c r="L642" s="39">
        <v>0</v>
      </c>
      <c r="M642" s="19">
        <v>0</v>
      </c>
      <c r="N642" s="39">
        <v>0</v>
      </c>
      <c r="O642" s="39">
        <v>0</v>
      </c>
      <c r="P642" s="39">
        <v>0</v>
      </c>
      <c r="Q642" s="39">
        <v>0</v>
      </c>
      <c r="R642" s="39">
        <v>0</v>
      </c>
      <c r="S642" s="39">
        <v>0</v>
      </c>
      <c r="T642" s="40">
        <v>0</v>
      </c>
      <c r="U642" s="13">
        <f t="shared" si="24"/>
        <v>0</v>
      </c>
    </row>
    <row r="643" spans="1:21" hidden="1">
      <c r="A643" s="1034"/>
      <c r="B643" s="927"/>
      <c r="C643" s="937"/>
      <c r="D643" s="958"/>
      <c r="E643" s="888"/>
      <c r="F643" s="890" t="s">
        <v>130</v>
      </c>
      <c r="G643" s="151" t="s">
        <v>63</v>
      </c>
      <c r="H643" s="152">
        <v>1</v>
      </c>
      <c r="I643" s="38">
        <v>0</v>
      </c>
      <c r="J643" s="41">
        <v>0</v>
      </c>
      <c r="K643" s="39">
        <v>0</v>
      </c>
      <c r="L643" s="39">
        <v>0</v>
      </c>
      <c r="M643" s="19">
        <v>0</v>
      </c>
      <c r="N643" s="39">
        <v>0</v>
      </c>
      <c r="O643" s="39">
        <v>0</v>
      </c>
      <c r="P643" s="39">
        <v>0</v>
      </c>
      <c r="Q643" s="39">
        <v>0</v>
      </c>
      <c r="R643" s="39">
        <v>0</v>
      </c>
      <c r="S643" s="39">
        <v>0</v>
      </c>
      <c r="T643" s="40">
        <v>0</v>
      </c>
      <c r="U643" s="13">
        <f t="shared" si="24"/>
        <v>0</v>
      </c>
    </row>
    <row r="644" spans="1:21" ht="31.5" hidden="1">
      <c r="A644" s="1034"/>
      <c r="B644" s="927"/>
      <c r="C644" s="937"/>
      <c r="D644" s="958"/>
      <c r="E644" s="888"/>
      <c r="F644" s="891"/>
      <c r="G644" s="151" t="s">
        <v>81</v>
      </c>
      <c r="H644" s="152">
        <v>1</v>
      </c>
      <c r="I644" s="17">
        <v>0</v>
      </c>
      <c r="J644" s="18">
        <v>0</v>
      </c>
      <c r="K644" s="19">
        <v>0</v>
      </c>
      <c r="L644" s="19">
        <v>0</v>
      </c>
      <c r="M644" s="19">
        <v>0</v>
      </c>
      <c r="N644" s="19">
        <v>0</v>
      </c>
      <c r="O644" s="19">
        <v>0</v>
      </c>
      <c r="P644" s="19">
        <v>0</v>
      </c>
      <c r="Q644" s="19">
        <v>0</v>
      </c>
      <c r="R644" s="19">
        <v>0</v>
      </c>
      <c r="S644" s="19">
        <v>0</v>
      </c>
      <c r="T644" s="20">
        <v>0</v>
      </c>
      <c r="U644" s="13">
        <f t="shared" si="24"/>
        <v>0</v>
      </c>
    </row>
    <row r="645" spans="1:21" ht="31.5" hidden="1">
      <c r="A645" s="1034"/>
      <c r="B645" s="927"/>
      <c r="C645" s="937"/>
      <c r="D645" s="958"/>
      <c r="E645" s="888"/>
      <c r="F645" s="891"/>
      <c r="G645" s="151" t="s">
        <v>106</v>
      </c>
      <c r="H645" s="152">
        <v>1</v>
      </c>
      <c r="I645" s="17">
        <v>0</v>
      </c>
      <c r="J645" s="18">
        <v>0</v>
      </c>
      <c r="K645" s="19">
        <v>0</v>
      </c>
      <c r="L645" s="19">
        <v>0</v>
      </c>
      <c r="M645" s="19">
        <v>0</v>
      </c>
      <c r="N645" s="19">
        <v>0</v>
      </c>
      <c r="O645" s="19">
        <v>0</v>
      </c>
      <c r="P645" s="19">
        <v>0</v>
      </c>
      <c r="Q645" s="19">
        <v>0</v>
      </c>
      <c r="R645" s="19">
        <v>0</v>
      </c>
      <c r="S645" s="19">
        <v>0</v>
      </c>
      <c r="T645" s="20">
        <v>0</v>
      </c>
      <c r="U645" s="13">
        <f t="shared" si="24"/>
        <v>0</v>
      </c>
    </row>
    <row r="646" spans="1:21" hidden="1">
      <c r="A646" s="1034"/>
      <c r="B646" s="927"/>
      <c r="C646" s="937"/>
      <c r="D646" s="958"/>
      <c r="E646" s="888"/>
      <c r="F646" s="892"/>
      <c r="G646" s="151" t="s">
        <v>82</v>
      </c>
      <c r="H646" s="152">
        <v>1</v>
      </c>
      <c r="I646" s="17">
        <v>0</v>
      </c>
      <c r="J646" s="18">
        <v>0</v>
      </c>
      <c r="K646" s="19">
        <v>0</v>
      </c>
      <c r="L646" s="19">
        <v>0</v>
      </c>
      <c r="M646" s="19">
        <v>0</v>
      </c>
      <c r="N646" s="19">
        <v>0</v>
      </c>
      <c r="O646" s="19">
        <v>0</v>
      </c>
      <c r="P646" s="19">
        <v>0</v>
      </c>
      <c r="Q646" s="19">
        <v>0</v>
      </c>
      <c r="R646" s="19">
        <v>0</v>
      </c>
      <c r="S646" s="19">
        <v>0</v>
      </c>
      <c r="T646" s="20">
        <v>0</v>
      </c>
      <c r="U646" s="13">
        <f t="shared" si="24"/>
        <v>0</v>
      </c>
    </row>
    <row r="647" spans="1:21" hidden="1">
      <c r="A647" s="1034"/>
      <c r="B647" s="927"/>
      <c r="C647" s="937"/>
      <c r="D647" s="958"/>
      <c r="E647" s="888"/>
      <c r="F647" s="153" t="s">
        <v>33</v>
      </c>
      <c r="G647" s="151" t="s">
        <v>34</v>
      </c>
      <c r="H647" s="152">
        <v>1</v>
      </c>
      <c r="I647" s="17">
        <v>0</v>
      </c>
      <c r="J647" s="18">
        <v>0</v>
      </c>
      <c r="K647" s="19">
        <v>0</v>
      </c>
      <c r="L647" s="19">
        <v>0</v>
      </c>
      <c r="M647" s="19">
        <v>0</v>
      </c>
      <c r="N647" s="19">
        <v>0</v>
      </c>
      <c r="O647" s="19">
        <v>0</v>
      </c>
      <c r="P647" s="19">
        <v>0</v>
      </c>
      <c r="Q647" s="19">
        <v>0</v>
      </c>
      <c r="R647" s="19">
        <v>0</v>
      </c>
      <c r="S647" s="19">
        <v>0</v>
      </c>
      <c r="T647" s="20">
        <v>0</v>
      </c>
      <c r="U647" s="13">
        <f t="shared" si="24"/>
        <v>0</v>
      </c>
    </row>
    <row r="648" spans="1:21" hidden="1">
      <c r="A648" s="1034"/>
      <c r="B648" s="927"/>
      <c r="C648" s="937"/>
      <c r="D648" s="958"/>
      <c r="E648" s="888"/>
      <c r="F648" s="153" t="s">
        <v>35</v>
      </c>
      <c r="G648" s="151" t="s">
        <v>36</v>
      </c>
      <c r="H648" s="152">
        <v>1</v>
      </c>
      <c r="I648" s="17">
        <v>0</v>
      </c>
      <c r="J648" s="18">
        <v>0</v>
      </c>
      <c r="K648" s="19">
        <v>0</v>
      </c>
      <c r="L648" s="19">
        <v>0</v>
      </c>
      <c r="M648" s="19">
        <v>0</v>
      </c>
      <c r="N648" s="19">
        <v>0</v>
      </c>
      <c r="O648" s="19">
        <v>0</v>
      </c>
      <c r="P648" s="19">
        <v>0</v>
      </c>
      <c r="Q648" s="19">
        <v>0</v>
      </c>
      <c r="R648" s="19">
        <v>0</v>
      </c>
      <c r="S648" s="19">
        <v>0</v>
      </c>
      <c r="T648" s="20">
        <v>0</v>
      </c>
      <c r="U648" s="13">
        <f t="shared" si="24"/>
        <v>0</v>
      </c>
    </row>
    <row r="649" spans="1:21" ht="16.5" hidden="1" thickBot="1">
      <c r="A649" s="1034"/>
      <c r="B649" s="927"/>
      <c r="C649" s="937"/>
      <c r="D649" s="958"/>
      <c r="E649" s="889"/>
      <c r="F649" s="154" t="s">
        <v>37</v>
      </c>
      <c r="G649" s="155" t="s">
        <v>38</v>
      </c>
      <c r="H649" s="156">
        <v>1</v>
      </c>
      <c r="I649" s="25">
        <v>0</v>
      </c>
      <c r="J649" s="26">
        <v>0</v>
      </c>
      <c r="K649" s="27">
        <v>0</v>
      </c>
      <c r="L649" s="27">
        <v>0</v>
      </c>
      <c r="M649" s="27">
        <v>0</v>
      </c>
      <c r="N649" s="19">
        <v>0</v>
      </c>
      <c r="O649" s="27">
        <v>0</v>
      </c>
      <c r="P649" s="27">
        <v>0</v>
      </c>
      <c r="Q649" s="27">
        <v>0</v>
      </c>
      <c r="R649" s="27">
        <v>0</v>
      </c>
      <c r="S649" s="27">
        <v>0</v>
      </c>
      <c r="T649" s="28">
        <v>0</v>
      </c>
      <c r="U649" s="13">
        <f t="shared" si="24"/>
        <v>0</v>
      </c>
    </row>
    <row r="650" spans="1:21" ht="30" hidden="1">
      <c r="A650" s="1034"/>
      <c r="B650" s="927"/>
      <c r="C650" s="937"/>
      <c r="D650" s="958"/>
      <c r="E650" s="893" t="s">
        <v>210</v>
      </c>
      <c r="F650" s="286" t="s">
        <v>211</v>
      </c>
      <c r="G650" s="287" t="s">
        <v>52</v>
      </c>
      <c r="H650" s="288">
        <v>1</v>
      </c>
      <c r="I650" s="80">
        <v>0</v>
      </c>
      <c r="J650" s="41">
        <v>0</v>
      </c>
      <c r="K650" s="11">
        <v>0</v>
      </c>
      <c r="L650" s="11">
        <v>0</v>
      </c>
      <c r="M650" s="29">
        <v>0</v>
      </c>
      <c r="N650" s="29">
        <v>0</v>
      </c>
      <c r="O650" s="29">
        <v>0</v>
      </c>
      <c r="P650" s="35">
        <v>0</v>
      </c>
      <c r="Q650" s="29">
        <v>0</v>
      </c>
      <c r="R650" s="39">
        <v>0</v>
      </c>
      <c r="S650" s="39">
        <v>0</v>
      </c>
      <c r="T650" s="30">
        <v>0</v>
      </c>
      <c r="U650" s="13">
        <f t="shared" si="24"/>
        <v>0</v>
      </c>
    </row>
    <row r="651" spans="1:21" ht="30" hidden="1">
      <c r="A651" s="1034"/>
      <c r="B651" s="927"/>
      <c r="C651" s="937"/>
      <c r="D651" s="958"/>
      <c r="E651" s="894"/>
      <c r="F651" s="276" t="s">
        <v>212</v>
      </c>
      <c r="G651" s="277" t="s">
        <v>62</v>
      </c>
      <c r="H651" s="278">
        <v>1</v>
      </c>
      <c r="I651" s="38">
        <v>0</v>
      </c>
      <c r="J651" s="41">
        <v>0</v>
      </c>
      <c r="K651" s="39">
        <v>0</v>
      </c>
      <c r="L651" s="39">
        <v>0</v>
      </c>
      <c r="M651" s="19">
        <v>0</v>
      </c>
      <c r="N651" s="19">
        <v>0</v>
      </c>
      <c r="O651" s="39">
        <v>0</v>
      </c>
      <c r="P651" s="39">
        <v>0</v>
      </c>
      <c r="Q651" s="39">
        <v>0</v>
      </c>
      <c r="R651" s="39">
        <v>0</v>
      </c>
      <c r="S651" s="39">
        <v>0</v>
      </c>
      <c r="T651" s="40">
        <v>0</v>
      </c>
      <c r="U651" s="13">
        <f t="shared" si="24"/>
        <v>0</v>
      </c>
    </row>
    <row r="652" spans="1:21" ht="30" hidden="1">
      <c r="A652" s="1034"/>
      <c r="B652" s="927"/>
      <c r="C652" s="937"/>
      <c r="D652" s="958"/>
      <c r="E652" s="894"/>
      <c r="F652" s="279" t="s">
        <v>213</v>
      </c>
      <c r="G652" s="277" t="s">
        <v>62</v>
      </c>
      <c r="H652" s="278">
        <v>1</v>
      </c>
      <c r="I652" s="38">
        <v>0</v>
      </c>
      <c r="J652" s="41">
        <v>0</v>
      </c>
      <c r="K652" s="39">
        <v>0</v>
      </c>
      <c r="L652" s="39">
        <v>0</v>
      </c>
      <c r="M652" s="19">
        <v>0</v>
      </c>
      <c r="N652" s="19">
        <v>0</v>
      </c>
      <c r="O652" s="39">
        <v>0</v>
      </c>
      <c r="P652" s="39">
        <v>0</v>
      </c>
      <c r="Q652" s="39">
        <v>0</v>
      </c>
      <c r="R652" s="39">
        <v>0</v>
      </c>
      <c r="S652" s="39">
        <v>0</v>
      </c>
      <c r="T652" s="40">
        <v>0</v>
      </c>
      <c r="U652" s="13">
        <f t="shared" si="24"/>
        <v>0</v>
      </c>
    </row>
    <row r="653" spans="1:21" hidden="1">
      <c r="A653" s="1034"/>
      <c r="B653" s="927"/>
      <c r="C653" s="937"/>
      <c r="D653" s="958"/>
      <c r="E653" s="894"/>
      <c r="F653" s="896" t="s">
        <v>79</v>
      </c>
      <c r="G653" s="277" t="s">
        <v>63</v>
      </c>
      <c r="H653" s="278">
        <v>1</v>
      </c>
      <c r="I653" s="38">
        <v>0</v>
      </c>
      <c r="J653" s="41">
        <v>0</v>
      </c>
      <c r="K653" s="39">
        <v>0</v>
      </c>
      <c r="L653" s="39">
        <v>0</v>
      </c>
      <c r="M653" s="39">
        <v>0</v>
      </c>
      <c r="N653" s="39">
        <v>0</v>
      </c>
      <c r="O653" s="19">
        <v>0</v>
      </c>
      <c r="P653" s="39">
        <v>0</v>
      </c>
      <c r="Q653" s="39">
        <v>0</v>
      </c>
      <c r="R653" s="39">
        <v>0</v>
      </c>
      <c r="S653" s="39">
        <v>0</v>
      </c>
      <c r="T653" s="40">
        <v>0</v>
      </c>
      <c r="U653" s="13">
        <f t="shared" si="24"/>
        <v>0</v>
      </c>
    </row>
    <row r="654" spans="1:21" ht="31.5" hidden="1">
      <c r="A654" s="1034"/>
      <c r="B654" s="927"/>
      <c r="C654" s="937"/>
      <c r="D654" s="958"/>
      <c r="E654" s="894"/>
      <c r="F654" s="897"/>
      <c r="G654" s="277" t="s">
        <v>214</v>
      </c>
      <c r="H654" s="278">
        <v>1</v>
      </c>
      <c r="I654" s="17">
        <v>0</v>
      </c>
      <c r="J654" s="41">
        <v>0</v>
      </c>
      <c r="K654" s="19">
        <v>0</v>
      </c>
      <c r="L654" s="39">
        <v>0</v>
      </c>
      <c r="M654" s="19">
        <v>0</v>
      </c>
      <c r="N654" s="39">
        <v>0</v>
      </c>
      <c r="O654" s="19">
        <v>0</v>
      </c>
      <c r="P654" s="39">
        <v>0</v>
      </c>
      <c r="Q654" s="19">
        <v>0</v>
      </c>
      <c r="R654" s="39">
        <v>0</v>
      </c>
      <c r="S654" s="19">
        <v>0</v>
      </c>
      <c r="T654" s="40">
        <v>0</v>
      </c>
      <c r="U654" s="13">
        <f t="shared" si="24"/>
        <v>0</v>
      </c>
    </row>
    <row r="655" spans="1:21" ht="31.5" hidden="1">
      <c r="A655" s="1034"/>
      <c r="B655" s="927"/>
      <c r="C655" s="937"/>
      <c r="D655" s="958"/>
      <c r="E655" s="894"/>
      <c r="F655" s="897"/>
      <c r="G655" s="280" t="s">
        <v>106</v>
      </c>
      <c r="H655" s="278">
        <v>0.96</v>
      </c>
      <c r="I655" s="17">
        <v>0</v>
      </c>
      <c r="J655" s="18">
        <v>0</v>
      </c>
      <c r="K655" s="19">
        <v>0</v>
      </c>
      <c r="L655" s="19">
        <v>0</v>
      </c>
      <c r="M655" s="19">
        <v>0</v>
      </c>
      <c r="N655" s="19">
        <v>0</v>
      </c>
      <c r="O655" s="19">
        <v>0</v>
      </c>
      <c r="P655" s="19">
        <v>0</v>
      </c>
      <c r="Q655" s="19">
        <v>0</v>
      </c>
      <c r="R655" s="19">
        <v>0</v>
      </c>
      <c r="S655" s="19">
        <v>0</v>
      </c>
      <c r="T655" s="20">
        <v>0</v>
      </c>
      <c r="U655" s="13">
        <f t="shared" si="24"/>
        <v>0</v>
      </c>
    </row>
    <row r="656" spans="1:21" hidden="1">
      <c r="A656" s="1034"/>
      <c r="B656" s="927"/>
      <c r="C656" s="937"/>
      <c r="D656" s="958"/>
      <c r="E656" s="894"/>
      <c r="F656" s="898"/>
      <c r="G656" s="280" t="s">
        <v>82</v>
      </c>
      <c r="H656" s="278">
        <v>1</v>
      </c>
      <c r="I656" s="17">
        <v>0</v>
      </c>
      <c r="J656" s="18">
        <v>0</v>
      </c>
      <c r="K656" s="19">
        <v>0</v>
      </c>
      <c r="L656" s="19">
        <v>0</v>
      </c>
      <c r="M656" s="19">
        <v>0</v>
      </c>
      <c r="N656" s="19">
        <v>0</v>
      </c>
      <c r="O656" s="19">
        <v>0</v>
      </c>
      <c r="P656" s="19">
        <v>0</v>
      </c>
      <c r="Q656" s="19">
        <v>0</v>
      </c>
      <c r="R656" s="19">
        <v>0</v>
      </c>
      <c r="S656" s="19">
        <v>0</v>
      </c>
      <c r="T656" s="20">
        <v>0</v>
      </c>
      <c r="U656" s="13"/>
    </row>
    <row r="657" spans="1:21" hidden="1">
      <c r="A657" s="1034"/>
      <c r="B657" s="927"/>
      <c r="C657" s="937"/>
      <c r="D657" s="958"/>
      <c r="E657" s="894"/>
      <c r="F657" s="289" t="s">
        <v>33</v>
      </c>
      <c r="G657" s="277" t="s">
        <v>34</v>
      </c>
      <c r="H657" s="278">
        <v>1</v>
      </c>
      <c r="I657" s="17">
        <v>0</v>
      </c>
      <c r="J657" s="18">
        <v>0</v>
      </c>
      <c r="K657" s="19">
        <v>0</v>
      </c>
      <c r="L657" s="19">
        <v>0</v>
      </c>
      <c r="M657" s="19">
        <v>0</v>
      </c>
      <c r="N657" s="19">
        <v>0</v>
      </c>
      <c r="O657" s="19">
        <v>0</v>
      </c>
      <c r="P657" s="19">
        <v>0</v>
      </c>
      <c r="Q657" s="19">
        <v>0</v>
      </c>
      <c r="R657" s="19">
        <v>0</v>
      </c>
      <c r="S657" s="19">
        <v>0</v>
      </c>
      <c r="T657" s="20">
        <v>0</v>
      </c>
      <c r="U657" s="13">
        <f t="shared" si="24"/>
        <v>0</v>
      </c>
    </row>
    <row r="658" spans="1:21" hidden="1">
      <c r="A658" s="1034"/>
      <c r="B658" s="927"/>
      <c r="C658" s="937"/>
      <c r="D658" s="958"/>
      <c r="E658" s="894"/>
      <c r="F658" s="289" t="s">
        <v>35</v>
      </c>
      <c r="G658" s="277" t="s">
        <v>36</v>
      </c>
      <c r="H658" s="278">
        <v>1</v>
      </c>
      <c r="I658" s="17">
        <v>0</v>
      </c>
      <c r="J658" s="18">
        <v>0</v>
      </c>
      <c r="K658" s="19">
        <v>0</v>
      </c>
      <c r="L658" s="19">
        <v>0</v>
      </c>
      <c r="M658" s="19">
        <v>0</v>
      </c>
      <c r="N658" s="19">
        <v>0</v>
      </c>
      <c r="O658" s="19">
        <v>0</v>
      </c>
      <c r="P658" s="19">
        <v>0</v>
      </c>
      <c r="Q658" s="19">
        <v>0</v>
      </c>
      <c r="R658" s="19">
        <v>0</v>
      </c>
      <c r="S658" s="19">
        <v>0</v>
      </c>
      <c r="T658" s="20">
        <v>0</v>
      </c>
      <c r="U658" s="13">
        <f t="shared" si="24"/>
        <v>0</v>
      </c>
    </row>
    <row r="659" spans="1:21" ht="16.5" hidden="1" thickBot="1">
      <c r="A659" s="1034"/>
      <c r="B659" s="927"/>
      <c r="C659" s="937"/>
      <c r="D659" s="958"/>
      <c r="E659" s="895"/>
      <c r="F659" s="290" t="s">
        <v>37</v>
      </c>
      <c r="G659" s="291" t="s">
        <v>38</v>
      </c>
      <c r="H659" s="292">
        <v>1</v>
      </c>
      <c r="I659" s="253">
        <v>0</v>
      </c>
      <c r="J659" s="254">
        <v>0</v>
      </c>
      <c r="K659" s="27">
        <v>0</v>
      </c>
      <c r="L659" s="27">
        <v>0</v>
      </c>
      <c r="M659" s="27">
        <v>0</v>
      </c>
      <c r="N659" s="27">
        <v>0</v>
      </c>
      <c r="O659" s="27">
        <v>0</v>
      </c>
      <c r="P659" s="27">
        <v>0</v>
      </c>
      <c r="Q659" s="27">
        <v>0</v>
      </c>
      <c r="R659" s="27">
        <v>0</v>
      </c>
      <c r="S659" s="27">
        <v>0</v>
      </c>
      <c r="T659" s="28">
        <v>0</v>
      </c>
      <c r="U659" s="13">
        <f t="shared" si="24"/>
        <v>0</v>
      </c>
    </row>
    <row r="660" spans="1:21" ht="31.5" hidden="1">
      <c r="A660" s="1034"/>
      <c r="B660" s="927"/>
      <c r="C660" s="937"/>
      <c r="D660" s="958"/>
      <c r="E660" s="912" t="s">
        <v>137</v>
      </c>
      <c r="F660" s="167" t="s">
        <v>138</v>
      </c>
      <c r="G660" s="168" t="s">
        <v>112</v>
      </c>
      <c r="H660" s="169">
        <v>1</v>
      </c>
      <c r="I660" s="80">
        <v>0</v>
      </c>
      <c r="J660" s="67">
        <v>0</v>
      </c>
      <c r="K660" s="29">
        <v>0</v>
      </c>
      <c r="L660" s="29">
        <v>0</v>
      </c>
      <c r="M660" s="29">
        <v>0</v>
      </c>
      <c r="N660" s="29">
        <v>0</v>
      </c>
      <c r="O660" s="29">
        <v>0</v>
      </c>
      <c r="P660" s="29">
        <v>0</v>
      </c>
      <c r="Q660" s="29">
        <v>0</v>
      </c>
      <c r="R660" s="29">
        <v>0</v>
      </c>
      <c r="S660" s="29">
        <v>0</v>
      </c>
      <c r="T660" s="30">
        <v>0</v>
      </c>
      <c r="U660" s="13">
        <f t="shared" si="24"/>
        <v>0</v>
      </c>
    </row>
    <row r="661" spans="1:21" ht="31.5" hidden="1">
      <c r="A661" s="1034"/>
      <c r="B661" s="927"/>
      <c r="C661" s="937"/>
      <c r="D661" s="958"/>
      <c r="E661" s="913"/>
      <c r="F661" s="170" t="s">
        <v>139</v>
      </c>
      <c r="G661" s="171" t="s">
        <v>62</v>
      </c>
      <c r="H661" s="172">
        <v>1</v>
      </c>
      <c r="I661" s="38">
        <v>0</v>
      </c>
      <c r="J661" s="41">
        <v>0</v>
      </c>
      <c r="K661" s="39">
        <v>0</v>
      </c>
      <c r="L661" s="39">
        <v>0</v>
      </c>
      <c r="M661" s="39">
        <v>0</v>
      </c>
      <c r="N661" s="39">
        <v>0</v>
      </c>
      <c r="O661" s="19">
        <v>0</v>
      </c>
      <c r="P661" s="19">
        <v>0</v>
      </c>
      <c r="Q661" s="39">
        <v>0</v>
      </c>
      <c r="R661" s="39">
        <v>0</v>
      </c>
      <c r="S661" s="39">
        <v>0</v>
      </c>
      <c r="T661" s="40">
        <v>0</v>
      </c>
      <c r="U661" s="13">
        <f t="shared" si="24"/>
        <v>0</v>
      </c>
    </row>
    <row r="662" spans="1:21" hidden="1">
      <c r="A662" s="1034"/>
      <c r="B662" s="927"/>
      <c r="C662" s="937"/>
      <c r="D662" s="958"/>
      <c r="E662" s="913"/>
      <c r="F662" s="915" t="s">
        <v>140</v>
      </c>
      <c r="G662" s="173" t="s">
        <v>141</v>
      </c>
      <c r="H662" s="172">
        <v>1</v>
      </c>
      <c r="I662" s="38">
        <v>0</v>
      </c>
      <c r="J662" s="41">
        <v>0</v>
      </c>
      <c r="K662" s="39">
        <v>0</v>
      </c>
      <c r="L662" s="39">
        <v>0</v>
      </c>
      <c r="M662" s="39">
        <v>0</v>
      </c>
      <c r="N662" s="39">
        <v>0</v>
      </c>
      <c r="O662" s="39">
        <v>0</v>
      </c>
      <c r="P662" s="39">
        <v>0</v>
      </c>
      <c r="Q662" s="19">
        <v>0</v>
      </c>
      <c r="R662" s="39">
        <v>0</v>
      </c>
      <c r="S662" s="39">
        <v>0</v>
      </c>
      <c r="T662" s="40">
        <v>0</v>
      </c>
      <c r="U662" s="13">
        <f t="shared" si="24"/>
        <v>0</v>
      </c>
    </row>
    <row r="663" spans="1:21" ht="31.5" hidden="1">
      <c r="A663" s="1034"/>
      <c r="B663" s="927"/>
      <c r="C663" s="937"/>
      <c r="D663" s="958"/>
      <c r="E663" s="913"/>
      <c r="F663" s="916"/>
      <c r="G663" s="173" t="s">
        <v>142</v>
      </c>
      <c r="H663" s="172">
        <v>0</v>
      </c>
      <c r="I663" s="17">
        <v>0</v>
      </c>
      <c r="J663" s="18">
        <v>0</v>
      </c>
      <c r="K663" s="19">
        <v>0</v>
      </c>
      <c r="L663" s="19">
        <v>0</v>
      </c>
      <c r="M663" s="19">
        <v>0</v>
      </c>
      <c r="N663" s="19">
        <v>0</v>
      </c>
      <c r="O663" s="19">
        <v>0</v>
      </c>
      <c r="P663" s="19">
        <v>0</v>
      </c>
      <c r="Q663" s="19">
        <v>0</v>
      </c>
      <c r="R663" s="19">
        <v>0</v>
      </c>
      <c r="S663" s="19">
        <v>0</v>
      </c>
      <c r="T663" s="20">
        <v>0</v>
      </c>
      <c r="U663" s="13">
        <f t="shared" si="24"/>
        <v>0</v>
      </c>
    </row>
    <row r="664" spans="1:21" ht="31.5" hidden="1">
      <c r="A664" s="1034"/>
      <c r="B664" s="927"/>
      <c r="C664" s="937"/>
      <c r="D664" s="958"/>
      <c r="E664" s="913"/>
      <c r="F664" s="917"/>
      <c r="G664" s="173" t="s">
        <v>143</v>
      </c>
      <c r="H664" s="172">
        <v>1</v>
      </c>
      <c r="I664" s="17">
        <v>0</v>
      </c>
      <c r="J664" s="18">
        <v>0</v>
      </c>
      <c r="K664" s="19">
        <v>0</v>
      </c>
      <c r="L664" s="19">
        <v>0</v>
      </c>
      <c r="M664" s="19">
        <v>0</v>
      </c>
      <c r="N664" s="19">
        <v>0</v>
      </c>
      <c r="O664" s="19">
        <v>0</v>
      </c>
      <c r="P664" s="19">
        <v>0</v>
      </c>
      <c r="Q664" s="19">
        <v>0</v>
      </c>
      <c r="R664" s="19">
        <v>0</v>
      </c>
      <c r="S664" s="19">
        <v>0</v>
      </c>
      <c r="T664" s="20">
        <v>0</v>
      </c>
      <c r="U664" s="13">
        <f t="shared" si="24"/>
        <v>0</v>
      </c>
    </row>
    <row r="665" spans="1:21" hidden="1">
      <c r="A665" s="1034"/>
      <c r="B665" s="927"/>
      <c r="C665" s="937"/>
      <c r="D665" s="958"/>
      <c r="E665" s="913"/>
      <c r="F665" s="170" t="s">
        <v>33</v>
      </c>
      <c r="G665" s="173" t="s">
        <v>34</v>
      </c>
      <c r="H665" s="172">
        <v>1</v>
      </c>
      <c r="I665" s="17">
        <v>0</v>
      </c>
      <c r="J665" s="18">
        <v>0</v>
      </c>
      <c r="K665" s="19">
        <v>0</v>
      </c>
      <c r="L665" s="19">
        <v>0</v>
      </c>
      <c r="M665" s="19">
        <v>0</v>
      </c>
      <c r="N665" s="19">
        <v>0</v>
      </c>
      <c r="O665" s="19">
        <v>0</v>
      </c>
      <c r="P665" s="19">
        <v>0</v>
      </c>
      <c r="Q665" s="19">
        <v>0</v>
      </c>
      <c r="R665" s="19">
        <v>0</v>
      </c>
      <c r="S665" s="19">
        <v>0</v>
      </c>
      <c r="T665" s="20">
        <v>0</v>
      </c>
      <c r="U665" s="13">
        <f t="shared" si="24"/>
        <v>0</v>
      </c>
    </row>
    <row r="666" spans="1:21" hidden="1">
      <c r="A666" s="1034"/>
      <c r="B666" s="927"/>
      <c r="C666" s="937"/>
      <c r="D666" s="958"/>
      <c r="E666" s="913"/>
      <c r="F666" s="170" t="s">
        <v>35</v>
      </c>
      <c r="G666" s="173" t="s">
        <v>36</v>
      </c>
      <c r="H666" s="172">
        <v>1</v>
      </c>
      <c r="I666" s="17">
        <v>0</v>
      </c>
      <c r="J666" s="18">
        <v>0</v>
      </c>
      <c r="K666" s="19">
        <v>0</v>
      </c>
      <c r="L666" s="19">
        <v>0</v>
      </c>
      <c r="M666" s="19">
        <v>0</v>
      </c>
      <c r="N666" s="19">
        <v>0</v>
      </c>
      <c r="O666" s="19">
        <v>0</v>
      </c>
      <c r="P666" s="19">
        <v>0</v>
      </c>
      <c r="Q666" s="19">
        <v>0</v>
      </c>
      <c r="R666" s="19">
        <v>0</v>
      </c>
      <c r="S666" s="19">
        <v>0</v>
      </c>
      <c r="T666" s="20">
        <v>0</v>
      </c>
      <c r="U666" s="13">
        <f t="shared" si="24"/>
        <v>0</v>
      </c>
    </row>
    <row r="667" spans="1:21" ht="16.5" hidden="1" thickBot="1">
      <c r="A667" s="1034"/>
      <c r="B667" s="927"/>
      <c r="C667" s="937"/>
      <c r="D667" s="958"/>
      <c r="E667" s="914"/>
      <c r="F667" s="174" t="s">
        <v>37</v>
      </c>
      <c r="G667" s="175" t="s">
        <v>38</v>
      </c>
      <c r="H667" s="176">
        <v>1</v>
      </c>
      <c r="I667" s="25">
        <v>0</v>
      </c>
      <c r="J667" s="26">
        <v>0</v>
      </c>
      <c r="K667" s="27">
        <v>0</v>
      </c>
      <c r="L667" s="27">
        <v>0</v>
      </c>
      <c r="M667" s="27">
        <v>0</v>
      </c>
      <c r="N667" s="27">
        <v>0</v>
      </c>
      <c r="O667" s="27">
        <v>0</v>
      </c>
      <c r="P667" s="27">
        <v>0</v>
      </c>
      <c r="Q667" s="27">
        <v>0</v>
      </c>
      <c r="R667" s="27">
        <v>0</v>
      </c>
      <c r="S667" s="27">
        <v>0</v>
      </c>
      <c r="T667" s="28">
        <v>0</v>
      </c>
      <c r="U667" s="13">
        <f t="shared" si="24"/>
        <v>0</v>
      </c>
    </row>
    <row r="668" spans="1:21" ht="31.5" hidden="1">
      <c r="A668" s="1034"/>
      <c r="B668" s="927"/>
      <c r="C668" s="937"/>
      <c r="D668" s="958"/>
      <c r="E668" s="918" t="s">
        <v>144</v>
      </c>
      <c r="F668" s="177" t="s">
        <v>145</v>
      </c>
      <c r="G668" s="178" t="s">
        <v>112</v>
      </c>
      <c r="H668" s="179">
        <v>1</v>
      </c>
      <c r="I668" s="37">
        <v>0</v>
      </c>
      <c r="J668" s="41">
        <v>0</v>
      </c>
      <c r="K668" s="34">
        <v>0</v>
      </c>
      <c r="L668" s="34">
        <v>0</v>
      </c>
      <c r="M668" s="35">
        <v>0</v>
      </c>
      <c r="N668" s="35">
        <v>0</v>
      </c>
      <c r="O668" s="35">
        <v>0</v>
      </c>
      <c r="P668" s="35">
        <v>0</v>
      </c>
      <c r="Q668" s="35">
        <v>0</v>
      </c>
      <c r="R668" s="35">
        <v>0</v>
      </c>
      <c r="S668" s="35">
        <v>0</v>
      </c>
      <c r="T668" s="35">
        <v>0</v>
      </c>
      <c r="U668" s="180">
        <f t="shared" si="24"/>
        <v>0</v>
      </c>
    </row>
    <row r="669" spans="1:21" ht="47.25" hidden="1">
      <c r="A669" s="1034"/>
      <c r="B669" s="927"/>
      <c r="C669" s="937"/>
      <c r="D669" s="958"/>
      <c r="E669" s="919"/>
      <c r="F669" s="181" t="s">
        <v>146</v>
      </c>
      <c r="G669" s="178" t="s">
        <v>62</v>
      </c>
      <c r="H669" s="182">
        <v>1</v>
      </c>
      <c r="I669" s="38">
        <v>0</v>
      </c>
      <c r="J669" s="41">
        <v>0</v>
      </c>
      <c r="K669" s="39">
        <v>0</v>
      </c>
      <c r="L669" s="19">
        <v>0</v>
      </c>
      <c r="M669" s="39">
        <v>0</v>
      </c>
      <c r="N669" s="39">
        <v>0</v>
      </c>
      <c r="O669" s="19">
        <v>0</v>
      </c>
      <c r="P669" s="39">
        <v>0</v>
      </c>
      <c r="Q669" s="39">
        <v>0</v>
      </c>
      <c r="R669" s="39">
        <v>0</v>
      </c>
      <c r="S669" s="39">
        <v>0</v>
      </c>
      <c r="T669" s="39">
        <v>0</v>
      </c>
      <c r="U669" s="180">
        <f t="shared" si="24"/>
        <v>0</v>
      </c>
    </row>
    <row r="670" spans="1:21" hidden="1">
      <c r="A670" s="1034"/>
      <c r="B670" s="927"/>
      <c r="C670" s="937"/>
      <c r="D670" s="958"/>
      <c r="E670" s="919"/>
      <c r="F670" s="921" t="s">
        <v>79</v>
      </c>
      <c r="G670" s="178" t="s">
        <v>63</v>
      </c>
      <c r="H670" s="182">
        <v>1</v>
      </c>
      <c r="I670" s="38">
        <v>0</v>
      </c>
      <c r="J670" s="41">
        <v>0</v>
      </c>
      <c r="K670" s="39">
        <v>0</v>
      </c>
      <c r="L670" s="39">
        <v>0</v>
      </c>
      <c r="M670" s="19">
        <v>0</v>
      </c>
      <c r="N670" s="39">
        <v>0</v>
      </c>
      <c r="O670" s="39">
        <v>0</v>
      </c>
      <c r="P670" s="19">
        <v>0</v>
      </c>
      <c r="Q670" s="39">
        <v>0</v>
      </c>
      <c r="R670" s="39">
        <v>0</v>
      </c>
      <c r="S670" s="39">
        <v>0</v>
      </c>
      <c r="T670" s="39">
        <v>0</v>
      </c>
      <c r="U670" s="180">
        <f t="shared" si="24"/>
        <v>0</v>
      </c>
    </row>
    <row r="671" spans="1:21" ht="31.5" hidden="1">
      <c r="A671" s="1034"/>
      <c r="B671" s="927"/>
      <c r="C671" s="937"/>
      <c r="D671" s="958"/>
      <c r="E671" s="919"/>
      <c r="F671" s="922"/>
      <c r="G671" s="178" t="s">
        <v>147</v>
      </c>
      <c r="H671" s="183">
        <v>8.0000000000000002E-3</v>
      </c>
      <c r="I671" s="17">
        <v>0</v>
      </c>
      <c r="J671" s="18">
        <v>0</v>
      </c>
      <c r="K671" s="19">
        <v>0</v>
      </c>
      <c r="L671" s="19">
        <v>0</v>
      </c>
      <c r="M671" s="19">
        <v>0</v>
      </c>
      <c r="N671" s="19">
        <v>0</v>
      </c>
      <c r="O671" s="19">
        <v>0</v>
      </c>
      <c r="P671" s="19">
        <v>0</v>
      </c>
      <c r="Q671" s="19">
        <v>0</v>
      </c>
      <c r="R671" s="19">
        <v>0</v>
      </c>
      <c r="S671" s="19">
        <v>0</v>
      </c>
      <c r="T671" s="19">
        <v>0</v>
      </c>
      <c r="U671" s="180">
        <f t="shared" si="24"/>
        <v>0</v>
      </c>
    </row>
    <row r="672" spans="1:21" ht="31.5" hidden="1">
      <c r="A672" s="1034"/>
      <c r="B672" s="927"/>
      <c r="C672" s="937"/>
      <c r="D672" s="958"/>
      <c r="E672" s="919"/>
      <c r="F672" s="923"/>
      <c r="G672" s="178" t="s">
        <v>148</v>
      </c>
      <c r="H672" s="182">
        <v>1</v>
      </c>
      <c r="I672" s="17">
        <v>0</v>
      </c>
      <c r="J672" s="18">
        <v>0</v>
      </c>
      <c r="K672" s="19">
        <v>0</v>
      </c>
      <c r="L672" s="19">
        <v>0</v>
      </c>
      <c r="M672" s="19">
        <v>0</v>
      </c>
      <c r="N672" s="19">
        <v>0</v>
      </c>
      <c r="O672" s="19">
        <v>0</v>
      </c>
      <c r="P672" s="19">
        <v>0</v>
      </c>
      <c r="Q672" s="19">
        <v>0</v>
      </c>
      <c r="R672" s="19">
        <v>0</v>
      </c>
      <c r="S672" s="19">
        <v>0</v>
      </c>
      <c r="T672" s="19">
        <v>0</v>
      </c>
      <c r="U672" s="180">
        <f t="shared" si="24"/>
        <v>0</v>
      </c>
    </row>
    <row r="673" spans="1:21" hidden="1">
      <c r="A673" s="1034"/>
      <c r="B673" s="927"/>
      <c r="C673" s="937"/>
      <c r="D673" s="958"/>
      <c r="E673" s="919"/>
      <c r="F673" s="181" t="s">
        <v>33</v>
      </c>
      <c r="G673" s="184" t="s">
        <v>34</v>
      </c>
      <c r="H673" s="182">
        <v>1</v>
      </c>
      <c r="I673" s="17">
        <v>0</v>
      </c>
      <c r="J673" s="18">
        <v>0</v>
      </c>
      <c r="K673" s="19">
        <v>0</v>
      </c>
      <c r="L673" s="19">
        <v>0</v>
      </c>
      <c r="M673" s="19">
        <v>0</v>
      </c>
      <c r="N673" s="19">
        <v>0</v>
      </c>
      <c r="O673" s="19">
        <v>0</v>
      </c>
      <c r="P673" s="19">
        <v>0</v>
      </c>
      <c r="Q673" s="19">
        <v>0</v>
      </c>
      <c r="R673" s="19">
        <v>0</v>
      </c>
      <c r="S673" s="19">
        <v>0</v>
      </c>
      <c r="T673" s="19">
        <v>0</v>
      </c>
      <c r="U673" s="180">
        <f t="shared" si="24"/>
        <v>0</v>
      </c>
    </row>
    <row r="674" spans="1:21" hidden="1">
      <c r="A674" s="1034"/>
      <c r="B674" s="927"/>
      <c r="C674" s="937"/>
      <c r="D674" s="958"/>
      <c r="E674" s="919"/>
      <c r="F674" s="181" t="s">
        <v>35</v>
      </c>
      <c r="G674" s="184" t="s">
        <v>36</v>
      </c>
      <c r="H674" s="182">
        <v>1</v>
      </c>
      <c r="I674" s="17">
        <v>0</v>
      </c>
      <c r="J674" s="18">
        <v>0</v>
      </c>
      <c r="K674" s="19">
        <v>0</v>
      </c>
      <c r="L674" s="19">
        <v>0</v>
      </c>
      <c r="M674" s="19">
        <v>0</v>
      </c>
      <c r="N674" s="19">
        <v>0</v>
      </c>
      <c r="O674" s="19">
        <v>0</v>
      </c>
      <c r="P674" s="19">
        <v>0</v>
      </c>
      <c r="Q674" s="19">
        <v>0</v>
      </c>
      <c r="R674" s="19">
        <v>0</v>
      </c>
      <c r="S674" s="19">
        <v>0</v>
      </c>
      <c r="T674" s="19">
        <v>0</v>
      </c>
      <c r="U674" s="180">
        <f t="shared" si="24"/>
        <v>0</v>
      </c>
    </row>
    <row r="675" spans="1:21" ht="16.5" hidden="1" thickBot="1">
      <c r="A675" s="1034"/>
      <c r="B675" s="927"/>
      <c r="C675" s="937"/>
      <c r="D675" s="958"/>
      <c r="E675" s="920"/>
      <c r="F675" s="185" t="s">
        <v>37</v>
      </c>
      <c r="G675" s="186" t="s">
        <v>38</v>
      </c>
      <c r="H675" s="187">
        <v>1</v>
      </c>
      <c r="I675" s="188">
        <v>0</v>
      </c>
      <c r="J675" s="189">
        <v>0</v>
      </c>
      <c r="K675" s="48">
        <v>0</v>
      </c>
      <c r="L675" s="48">
        <v>0</v>
      </c>
      <c r="M675" s="48">
        <v>0</v>
      </c>
      <c r="N675" s="19">
        <v>0</v>
      </c>
      <c r="O675" s="48">
        <v>0</v>
      </c>
      <c r="P675" s="48">
        <v>0</v>
      </c>
      <c r="Q675" s="48">
        <v>0</v>
      </c>
      <c r="R675" s="48">
        <v>0</v>
      </c>
      <c r="S675" s="48">
        <v>0</v>
      </c>
      <c r="T675" s="48">
        <v>0</v>
      </c>
      <c r="U675" s="180">
        <f t="shared" si="24"/>
        <v>0</v>
      </c>
    </row>
    <row r="676" spans="1:21" ht="31.5" hidden="1">
      <c r="A676" s="1034"/>
      <c r="B676" s="927"/>
      <c r="C676" s="937"/>
      <c r="D676" s="958"/>
      <c r="E676" s="872" t="s">
        <v>149</v>
      </c>
      <c r="F676" s="190" t="s">
        <v>150</v>
      </c>
      <c r="G676" s="191" t="s">
        <v>52</v>
      </c>
      <c r="H676" s="192">
        <v>1</v>
      </c>
      <c r="I676" s="9">
        <v>0</v>
      </c>
      <c r="J676" s="10">
        <v>0</v>
      </c>
      <c r="K676" s="29">
        <v>0</v>
      </c>
      <c r="L676" s="29">
        <v>0</v>
      </c>
      <c r="M676" s="29">
        <v>0</v>
      </c>
      <c r="N676" s="29">
        <v>0</v>
      </c>
      <c r="O676" s="29">
        <v>0</v>
      </c>
      <c r="P676" s="29">
        <v>0</v>
      </c>
      <c r="Q676" s="29">
        <v>0</v>
      </c>
      <c r="R676" s="29">
        <v>0</v>
      </c>
      <c r="S676" s="29">
        <v>0</v>
      </c>
      <c r="T676" s="30">
        <v>0</v>
      </c>
      <c r="U676" s="13">
        <f t="shared" si="24"/>
        <v>0</v>
      </c>
    </row>
    <row r="677" spans="1:21" ht="31.5" hidden="1">
      <c r="A677" s="1034"/>
      <c r="B677" s="927"/>
      <c r="C677" s="937"/>
      <c r="D677" s="958"/>
      <c r="E677" s="873"/>
      <c r="F677" s="193" t="s">
        <v>151</v>
      </c>
      <c r="G677" s="194" t="s">
        <v>62</v>
      </c>
      <c r="H677" s="195">
        <v>1</v>
      </c>
      <c r="I677" s="38">
        <v>0</v>
      </c>
      <c r="J677" s="41">
        <v>0</v>
      </c>
      <c r="K677" s="19">
        <v>0</v>
      </c>
      <c r="L677" s="39">
        <v>0</v>
      </c>
      <c r="M677" s="39">
        <v>0</v>
      </c>
      <c r="N677" s="39">
        <v>0</v>
      </c>
      <c r="O677" s="39">
        <v>0</v>
      </c>
      <c r="P677" s="39">
        <v>0</v>
      </c>
      <c r="Q677" s="19">
        <v>0</v>
      </c>
      <c r="R677" s="39">
        <v>0</v>
      </c>
      <c r="S677" s="39">
        <v>0</v>
      </c>
      <c r="T677" s="40">
        <v>0</v>
      </c>
      <c r="U677" s="13">
        <f t="shared" si="24"/>
        <v>0</v>
      </c>
    </row>
    <row r="678" spans="1:21" ht="47.25" hidden="1">
      <c r="A678" s="1034"/>
      <c r="B678" s="927"/>
      <c r="C678" s="937"/>
      <c r="D678" s="958"/>
      <c r="E678" s="873"/>
      <c r="F678" s="193" t="s">
        <v>152</v>
      </c>
      <c r="G678" s="194" t="s">
        <v>62</v>
      </c>
      <c r="H678" s="195">
        <v>1</v>
      </c>
      <c r="I678" s="38">
        <v>0</v>
      </c>
      <c r="J678" s="41">
        <v>0</v>
      </c>
      <c r="K678" s="39">
        <v>0</v>
      </c>
      <c r="L678" s="19">
        <v>0</v>
      </c>
      <c r="M678" s="39">
        <v>0</v>
      </c>
      <c r="N678" s="39">
        <v>0</v>
      </c>
      <c r="O678" s="39">
        <v>0</v>
      </c>
      <c r="P678" s="39">
        <v>0</v>
      </c>
      <c r="Q678" s="39">
        <v>0</v>
      </c>
      <c r="R678" s="19">
        <v>0</v>
      </c>
      <c r="S678" s="39">
        <v>0</v>
      </c>
      <c r="T678" s="40">
        <v>0</v>
      </c>
      <c r="U678" s="13">
        <f t="shared" si="24"/>
        <v>0</v>
      </c>
    </row>
    <row r="679" spans="1:21" ht="31.5" hidden="1">
      <c r="A679" s="1034"/>
      <c r="B679" s="927"/>
      <c r="C679" s="937"/>
      <c r="D679" s="958"/>
      <c r="E679" s="873"/>
      <c r="F679" s="875" t="s">
        <v>79</v>
      </c>
      <c r="G679" s="194" t="s">
        <v>153</v>
      </c>
      <c r="H679" s="195">
        <v>1</v>
      </c>
      <c r="I679" s="17">
        <v>0</v>
      </c>
      <c r="J679" s="18">
        <v>0</v>
      </c>
      <c r="K679" s="19">
        <v>0</v>
      </c>
      <c r="L679" s="19">
        <v>0</v>
      </c>
      <c r="M679" s="19">
        <v>0</v>
      </c>
      <c r="N679" s="19">
        <v>0</v>
      </c>
      <c r="O679" s="19">
        <v>0</v>
      </c>
      <c r="P679" s="19">
        <v>0</v>
      </c>
      <c r="Q679" s="19">
        <v>0</v>
      </c>
      <c r="R679" s="19">
        <v>0</v>
      </c>
      <c r="S679" s="19">
        <v>0</v>
      </c>
      <c r="T679" s="20">
        <v>0</v>
      </c>
      <c r="U679" s="13">
        <f t="shared" si="24"/>
        <v>0</v>
      </c>
    </row>
    <row r="680" spans="1:21" ht="31.5" hidden="1">
      <c r="A680" s="1034"/>
      <c r="B680" s="927"/>
      <c r="C680" s="937"/>
      <c r="D680" s="958"/>
      <c r="E680" s="873"/>
      <c r="F680" s="876"/>
      <c r="G680" s="194" t="s">
        <v>154</v>
      </c>
      <c r="H680" s="195">
        <v>1</v>
      </c>
      <c r="I680" s="17">
        <v>0</v>
      </c>
      <c r="J680" s="18">
        <v>0</v>
      </c>
      <c r="K680" s="19">
        <v>0</v>
      </c>
      <c r="L680" s="19">
        <v>0</v>
      </c>
      <c r="M680" s="19">
        <v>0</v>
      </c>
      <c r="N680" s="19">
        <v>0</v>
      </c>
      <c r="O680" s="19">
        <v>0</v>
      </c>
      <c r="P680" s="19">
        <v>0</v>
      </c>
      <c r="Q680" s="19">
        <v>0</v>
      </c>
      <c r="R680" s="19">
        <v>0</v>
      </c>
      <c r="S680" s="19">
        <v>0</v>
      </c>
      <c r="T680" s="20">
        <v>0</v>
      </c>
      <c r="U680" s="13">
        <f t="shared" si="24"/>
        <v>0</v>
      </c>
    </row>
    <row r="681" spans="1:21" hidden="1">
      <c r="A681" s="1034"/>
      <c r="B681" s="927"/>
      <c r="C681" s="937"/>
      <c r="D681" s="958"/>
      <c r="E681" s="873"/>
      <c r="F681" s="877"/>
      <c r="G681" s="194" t="s">
        <v>82</v>
      </c>
      <c r="H681" s="195">
        <v>1</v>
      </c>
      <c r="I681" s="17">
        <v>0</v>
      </c>
      <c r="J681" s="18">
        <v>0</v>
      </c>
      <c r="K681" s="19">
        <v>0</v>
      </c>
      <c r="L681" s="19">
        <v>0</v>
      </c>
      <c r="M681" s="19">
        <v>0</v>
      </c>
      <c r="N681" s="19">
        <v>0</v>
      </c>
      <c r="O681" s="19">
        <v>0</v>
      </c>
      <c r="P681" s="19">
        <v>0</v>
      </c>
      <c r="Q681" s="19">
        <v>0</v>
      </c>
      <c r="R681" s="19">
        <v>0</v>
      </c>
      <c r="S681" s="19">
        <v>0</v>
      </c>
      <c r="T681" s="20">
        <v>0</v>
      </c>
      <c r="U681" s="13">
        <f t="shared" si="24"/>
        <v>0</v>
      </c>
    </row>
    <row r="682" spans="1:21" hidden="1">
      <c r="A682" s="1034"/>
      <c r="B682" s="927"/>
      <c r="C682" s="937"/>
      <c r="D682" s="958"/>
      <c r="E682" s="873"/>
      <c r="F682" s="193" t="s">
        <v>33</v>
      </c>
      <c r="G682" s="196" t="s">
        <v>34</v>
      </c>
      <c r="H682" s="195">
        <v>1</v>
      </c>
      <c r="I682" s="17">
        <v>0</v>
      </c>
      <c r="J682" s="18">
        <v>0</v>
      </c>
      <c r="K682" s="19">
        <v>0</v>
      </c>
      <c r="L682" s="19">
        <v>0</v>
      </c>
      <c r="M682" s="19">
        <v>0</v>
      </c>
      <c r="N682" s="19">
        <v>0</v>
      </c>
      <c r="O682" s="19">
        <v>0</v>
      </c>
      <c r="P682" s="19">
        <v>0</v>
      </c>
      <c r="Q682" s="19">
        <v>0</v>
      </c>
      <c r="R682" s="19">
        <v>0</v>
      </c>
      <c r="S682" s="19">
        <v>0</v>
      </c>
      <c r="T682" s="20">
        <v>0</v>
      </c>
      <c r="U682" s="13">
        <f t="shared" si="24"/>
        <v>0</v>
      </c>
    </row>
    <row r="683" spans="1:21" hidden="1">
      <c r="A683" s="1034"/>
      <c r="B683" s="927"/>
      <c r="C683" s="937"/>
      <c r="D683" s="958"/>
      <c r="E683" s="873"/>
      <c r="F683" s="193" t="s">
        <v>35</v>
      </c>
      <c r="G683" s="196" t="s">
        <v>36</v>
      </c>
      <c r="H683" s="195">
        <v>1</v>
      </c>
      <c r="I683" s="17">
        <v>0</v>
      </c>
      <c r="J683" s="18">
        <v>0</v>
      </c>
      <c r="K683" s="19">
        <v>0</v>
      </c>
      <c r="L683" s="19">
        <v>0</v>
      </c>
      <c r="M683" s="19">
        <v>0</v>
      </c>
      <c r="N683" s="19">
        <v>0</v>
      </c>
      <c r="O683" s="19">
        <v>0</v>
      </c>
      <c r="P683" s="19">
        <v>0</v>
      </c>
      <c r="Q683" s="19">
        <v>0</v>
      </c>
      <c r="R683" s="19">
        <v>0</v>
      </c>
      <c r="S683" s="19">
        <v>0</v>
      </c>
      <c r="T683" s="20">
        <v>0</v>
      </c>
      <c r="U683" s="13">
        <f t="shared" si="24"/>
        <v>0</v>
      </c>
    </row>
    <row r="684" spans="1:21" ht="16.5" hidden="1" thickBot="1">
      <c r="A684" s="1034"/>
      <c r="B684" s="927"/>
      <c r="C684" s="937"/>
      <c r="D684" s="958"/>
      <c r="E684" s="874"/>
      <c r="F684" s="197" t="s">
        <v>37</v>
      </c>
      <c r="G684" s="198" t="s">
        <v>38</v>
      </c>
      <c r="H684" s="199">
        <v>1</v>
      </c>
      <c r="I684" s="25">
        <v>0</v>
      </c>
      <c r="J684" s="26">
        <v>0</v>
      </c>
      <c r="K684" s="27">
        <v>0</v>
      </c>
      <c r="L684" s="27">
        <v>0</v>
      </c>
      <c r="M684" s="27">
        <v>0</v>
      </c>
      <c r="N684" s="27">
        <v>0</v>
      </c>
      <c r="O684" s="27">
        <v>0</v>
      </c>
      <c r="P684" s="27">
        <v>0</v>
      </c>
      <c r="Q684" s="27">
        <v>0</v>
      </c>
      <c r="R684" s="27">
        <v>0</v>
      </c>
      <c r="S684" s="27">
        <v>0</v>
      </c>
      <c r="T684" s="28">
        <v>0</v>
      </c>
      <c r="U684" s="13">
        <f t="shared" si="24"/>
        <v>0</v>
      </c>
    </row>
    <row r="685" spans="1:21" hidden="1">
      <c r="A685" s="1034"/>
      <c r="B685" s="927"/>
      <c r="C685" s="937"/>
      <c r="D685" s="958"/>
      <c r="E685" s="852" t="s">
        <v>155</v>
      </c>
      <c r="F685" s="200" t="s">
        <v>156</v>
      </c>
      <c r="G685" s="201" t="s">
        <v>52</v>
      </c>
      <c r="H685" s="202">
        <v>1</v>
      </c>
      <c r="I685" s="80">
        <v>0</v>
      </c>
      <c r="J685" s="41">
        <v>0</v>
      </c>
      <c r="K685" s="11">
        <v>0</v>
      </c>
      <c r="L685" s="11">
        <v>0</v>
      </c>
      <c r="M685" s="29">
        <v>0</v>
      </c>
      <c r="N685" s="29">
        <v>0</v>
      </c>
      <c r="O685" s="29">
        <v>0</v>
      </c>
      <c r="P685" s="29">
        <v>0</v>
      </c>
      <c r="Q685" s="29">
        <v>0</v>
      </c>
      <c r="R685" s="29">
        <v>0</v>
      </c>
      <c r="S685" s="29">
        <v>0</v>
      </c>
      <c r="T685" s="30">
        <v>0</v>
      </c>
      <c r="U685" s="13">
        <f t="shared" si="24"/>
        <v>0</v>
      </c>
    </row>
    <row r="686" spans="1:21" ht="30" hidden="1">
      <c r="A686" s="1034"/>
      <c r="B686" s="927"/>
      <c r="C686" s="937"/>
      <c r="D686" s="958"/>
      <c r="E686" s="853"/>
      <c r="F686" s="203" t="s">
        <v>157</v>
      </c>
      <c r="G686" s="204" t="s">
        <v>62</v>
      </c>
      <c r="H686" s="205">
        <v>1</v>
      </c>
      <c r="I686" s="38">
        <v>0</v>
      </c>
      <c r="J686" s="41">
        <v>0</v>
      </c>
      <c r="K686" s="39">
        <v>0</v>
      </c>
      <c r="L686" s="39">
        <v>0</v>
      </c>
      <c r="M686" s="39">
        <v>0</v>
      </c>
      <c r="N686" s="19">
        <v>0</v>
      </c>
      <c r="O686" s="39">
        <v>0</v>
      </c>
      <c r="P686" s="39">
        <v>0</v>
      </c>
      <c r="Q686" s="39">
        <v>0</v>
      </c>
      <c r="R686" s="39">
        <v>0</v>
      </c>
      <c r="S686" s="19">
        <v>0</v>
      </c>
      <c r="T686" s="40">
        <v>0</v>
      </c>
      <c r="U686" s="13">
        <f t="shared" si="24"/>
        <v>0</v>
      </c>
    </row>
    <row r="687" spans="1:21" hidden="1">
      <c r="A687" s="1034"/>
      <c r="B687" s="927"/>
      <c r="C687" s="937"/>
      <c r="D687" s="958"/>
      <c r="E687" s="853"/>
      <c r="F687" s="855" t="s">
        <v>79</v>
      </c>
      <c r="G687" s="204" t="s">
        <v>63</v>
      </c>
      <c r="H687" s="205">
        <v>1</v>
      </c>
      <c r="I687" s="38">
        <v>0</v>
      </c>
      <c r="J687" s="41">
        <v>0</v>
      </c>
      <c r="K687" s="39">
        <v>0</v>
      </c>
      <c r="L687" s="39">
        <v>0</v>
      </c>
      <c r="M687" s="39">
        <v>0</v>
      </c>
      <c r="N687" s="39">
        <v>0</v>
      </c>
      <c r="O687" s="19">
        <v>0</v>
      </c>
      <c r="P687" s="39">
        <v>0</v>
      </c>
      <c r="Q687" s="39">
        <v>0</v>
      </c>
      <c r="R687" s="39">
        <v>0</v>
      </c>
      <c r="S687" s="39">
        <v>0</v>
      </c>
      <c r="T687" s="20">
        <v>0</v>
      </c>
      <c r="U687" s="13">
        <f t="shared" si="24"/>
        <v>0</v>
      </c>
    </row>
    <row r="688" spans="1:21" ht="31.5" hidden="1">
      <c r="A688" s="1034"/>
      <c r="B688" s="927"/>
      <c r="C688" s="937"/>
      <c r="D688" s="958"/>
      <c r="E688" s="853"/>
      <c r="F688" s="856"/>
      <c r="G688" s="204" t="s">
        <v>81</v>
      </c>
      <c r="H688" s="205">
        <v>1</v>
      </c>
      <c r="I688" s="38">
        <v>0</v>
      </c>
      <c r="J688" s="41">
        <v>0</v>
      </c>
      <c r="K688" s="39">
        <v>0</v>
      </c>
      <c r="L688" s="39">
        <v>0</v>
      </c>
      <c r="M688" s="39">
        <v>0</v>
      </c>
      <c r="N688" s="39">
        <v>0</v>
      </c>
      <c r="O688" s="19">
        <v>0</v>
      </c>
      <c r="P688" s="39">
        <v>0</v>
      </c>
      <c r="Q688" s="39">
        <v>0</v>
      </c>
      <c r="R688" s="39">
        <v>0</v>
      </c>
      <c r="S688" s="39">
        <v>0</v>
      </c>
      <c r="T688" s="20">
        <v>0</v>
      </c>
      <c r="U688" s="13">
        <v>0</v>
      </c>
    </row>
    <row r="689" spans="1:21" ht="47.25" hidden="1">
      <c r="A689" s="1034"/>
      <c r="B689" s="927"/>
      <c r="C689" s="937"/>
      <c r="D689" s="958"/>
      <c r="E689" s="853"/>
      <c r="F689" s="856"/>
      <c r="G689" s="204" t="s">
        <v>158</v>
      </c>
      <c r="H689" s="205">
        <v>1</v>
      </c>
      <c r="I689" s="17">
        <v>0</v>
      </c>
      <c r="J689" s="18">
        <v>0</v>
      </c>
      <c r="K689" s="19">
        <v>0</v>
      </c>
      <c r="L689" s="19">
        <v>0</v>
      </c>
      <c r="M689" s="19">
        <v>0</v>
      </c>
      <c r="N689" s="19">
        <v>0</v>
      </c>
      <c r="O689" s="19">
        <v>0</v>
      </c>
      <c r="P689" s="19">
        <v>0</v>
      </c>
      <c r="Q689" s="19">
        <v>0</v>
      </c>
      <c r="R689" s="19">
        <v>0</v>
      </c>
      <c r="S689" s="19">
        <v>0</v>
      </c>
      <c r="T689" s="20">
        <v>0</v>
      </c>
      <c r="U689" s="13">
        <f>SUM(I689:T689)/12</f>
        <v>0</v>
      </c>
    </row>
    <row r="690" spans="1:21" hidden="1">
      <c r="A690" s="1034"/>
      <c r="B690" s="927"/>
      <c r="C690" s="937"/>
      <c r="D690" s="958"/>
      <c r="E690" s="853"/>
      <c r="F690" s="857"/>
      <c r="G690" s="204" t="s">
        <v>82</v>
      </c>
      <c r="H690" s="205">
        <v>1</v>
      </c>
      <c r="I690" s="17">
        <v>0</v>
      </c>
      <c r="J690" s="18">
        <v>0</v>
      </c>
      <c r="K690" s="19">
        <v>0</v>
      </c>
      <c r="L690" s="19">
        <v>0</v>
      </c>
      <c r="M690" s="19">
        <v>0</v>
      </c>
      <c r="N690" s="19">
        <v>0</v>
      </c>
      <c r="O690" s="19">
        <v>0</v>
      </c>
      <c r="P690" s="19">
        <v>0</v>
      </c>
      <c r="Q690" s="19">
        <v>0</v>
      </c>
      <c r="R690" s="19">
        <v>0</v>
      </c>
      <c r="S690" s="19">
        <v>0</v>
      </c>
      <c r="T690" s="20">
        <v>0</v>
      </c>
      <c r="U690" s="13">
        <v>0</v>
      </c>
    </row>
    <row r="691" spans="1:21" hidden="1">
      <c r="A691" s="1034"/>
      <c r="B691" s="927"/>
      <c r="C691" s="937"/>
      <c r="D691" s="958"/>
      <c r="E691" s="853"/>
      <c r="F691" s="206" t="s">
        <v>33</v>
      </c>
      <c r="G691" s="207" t="s">
        <v>34</v>
      </c>
      <c r="H691" s="205">
        <v>1</v>
      </c>
      <c r="I691" s="17">
        <v>0</v>
      </c>
      <c r="J691" s="18">
        <v>0</v>
      </c>
      <c r="K691" s="19">
        <v>0</v>
      </c>
      <c r="L691" s="19">
        <v>0</v>
      </c>
      <c r="M691" s="19">
        <v>0</v>
      </c>
      <c r="N691" s="19">
        <v>0</v>
      </c>
      <c r="O691" s="19">
        <v>0</v>
      </c>
      <c r="P691" s="19">
        <v>0</v>
      </c>
      <c r="Q691" s="19">
        <v>0</v>
      </c>
      <c r="R691" s="19">
        <v>0</v>
      </c>
      <c r="S691" s="19">
        <v>0</v>
      </c>
      <c r="T691" s="20">
        <v>0</v>
      </c>
      <c r="U691" s="13">
        <f t="shared" ref="U691:U698" si="25">SUM(I691:T691)/12</f>
        <v>0</v>
      </c>
    </row>
    <row r="692" spans="1:21" hidden="1">
      <c r="A692" s="1034"/>
      <c r="B692" s="927"/>
      <c r="C692" s="937"/>
      <c r="D692" s="958"/>
      <c r="E692" s="853"/>
      <c r="F692" s="206" t="s">
        <v>35</v>
      </c>
      <c r="G692" s="207" t="s">
        <v>36</v>
      </c>
      <c r="H692" s="205">
        <v>1</v>
      </c>
      <c r="I692" s="17">
        <v>0</v>
      </c>
      <c r="J692" s="18">
        <v>0</v>
      </c>
      <c r="K692" s="19">
        <v>0</v>
      </c>
      <c r="L692" s="19">
        <v>0</v>
      </c>
      <c r="M692" s="19">
        <v>0</v>
      </c>
      <c r="N692" s="19">
        <v>0</v>
      </c>
      <c r="O692" s="19">
        <v>0</v>
      </c>
      <c r="P692" s="19">
        <v>0</v>
      </c>
      <c r="Q692" s="19">
        <v>0</v>
      </c>
      <c r="R692" s="19">
        <v>0</v>
      </c>
      <c r="S692" s="19">
        <v>0</v>
      </c>
      <c r="T692" s="20">
        <v>0</v>
      </c>
      <c r="U692" s="13">
        <f t="shared" si="25"/>
        <v>0</v>
      </c>
    </row>
    <row r="693" spans="1:21" ht="16.5" hidden="1" thickBot="1">
      <c r="A693" s="1034"/>
      <c r="B693" s="927"/>
      <c r="C693" s="937"/>
      <c r="D693" s="958"/>
      <c r="E693" s="854"/>
      <c r="F693" s="208" t="s">
        <v>37</v>
      </c>
      <c r="G693" s="209" t="s">
        <v>38</v>
      </c>
      <c r="H693" s="210">
        <v>1</v>
      </c>
      <c r="I693" s="25">
        <v>0</v>
      </c>
      <c r="J693" s="26">
        <v>0</v>
      </c>
      <c r="K693" s="27">
        <v>0</v>
      </c>
      <c r="L693" s="27">
        <v>0</v>
      </c>
      <c r="M693" s="27">
        <v>0</v>
      </c>
      <c r="N693" s="27">
        <v>0</v>
      </c>
      <c r="O693" s="27">
        <v>0</v>
      </c>
      <c r="P693" s="27">
        <v>0</v>
      </c>
      <c r="Q693" s="27">
        <v>0</v>
      </c>
      <c r="R693" s="27">
        <v>0</v>
      </c>
      <c r="S693" s="27">
        <v>0</v>
      </c>
      <c r="T693" s="28">
        <v>0</v>
      </c>
      <c r="U693" s="13">
        <f t="shared" si="25"/>
        <v>0</v>
      </c>
    </row>
    <row r="694" spans="1:21" ht="31.5" hidden="1">
      <c r="A694" s="1034"/>
      <c r="B694" s="927"/>
      <c r="C694" s="937"/>
      <c r="D694" s="958"/>
      <c r="E694" s="858" t="s">
        <v>159</v>
      </c>
      <c r="F694" s="211" t="s">
        <v>160</v>
      </c>
      <c r="G694" s="212" t="s">
        <v>112</v>
      </c>
      <c r="H694" s="213">
        <v>1</v>
      </c>
      <c r="I694" s="37">
        <v>0</v>
      </c>
      <c r="J694" s="41">
        <v>0</v>
      </c>
      <c r="K694" s="35">
        <v>0</v>
      </c>
      <c r="L694" s="35">
        <v>0</v>
      </c>
      <c r="M694" s="34">
        <v>0</v>
      </c>
      <c r="N694" s="34">
        <v>0</v>
      </c>
      <c r="O694" s="35">
        <v>0</v>
      </c>
      <c r="P694" s="35">
        <v>0</v>
      </c>
      <c r="Q694" s="35">
        <v>0</v>
      </c>
      <c r="R694" s="35">
        <v>0</v>
      </c>
      <c r="S694" s="35">
        <v>0</v>
      </c>
      <c r="T694" s="35">
        <v>0</v>
      </c>
      <c r="U694" s="180">
        <f t="shared" si="25"/>
        <v>0</v>
      </c>
    </row>
    <row r="695" spans="1:21" ht="30" hidden="1">
      <c r="A695" s="1034"/>
      <c r="B695" s="927"/>
      <c r="C695" s="937"/>
      <c r="D695" s="958"/>
      <c r="E695" s="859"/>
      <c r="F695" s="214" t="s">
        <v>157</v>
      </c>
      <c r="G695" s="212" t="s">
        <v>62</v>
      </c>
      <c r="H695" s="215">
        <v>1</v>
      </c>
      <c r="I695" s="38">
        <v>0</v>
      </c>
      <c r="J695" s="18">
        <v>0</v>
      </c>
      <c r="K695" s="39">
        <v>0</v>
      </c>
      <c r="L695" s="39">
        <v>0</v>
      </c>
      <c r="M695" s="39">
        <v>0</v>
      </c>
      <c r="N695" s="39">
        <v>0</v>
      </c>
      <c r="O695" s="39">
        <v>0</v>
      </c>
      <c r="P695" s="39">
        <v>0</v>
      </c>
      <c r="Q695" s="39">
        <v>0</v>
      </c>
      <c r="R695" s="39">
        <v>0</v>
      </c>
      <c r="S695" s="39">
        <v>0</v>
      </c>
      <c r="T695" s="39">
        <v>0</v>
      </c>
      <c r="U695" s="180">
        <f t="shared" si="25"/>
        <v>0</v>
      </c>
    </row>
    <row r="696" spans="1:21" ht="30" hidden="1">
      <c r="A696" s="1034"/>
      <c r="B696" s="927"/>
      <c r="C696" s="937"/>
      <c r="D696" s="958"/>
      <c r="E696" s="859"/>
      <c r="F696" s="214" t="s">
        <v>161</v>
      </c>
      <c r="G696" s="212" t="s">
        <v>62</v>
      </c>
      <c r="H696" s="215">
        <v>1</v>
      </c>
      <c r="I696" s="38">
        <v>0</v>
      </c>
      <c r="J696" s="18">
        <v>0</v>
      </c>
      <c r="K696" s="39">
        <v>0</v>
      </c>
      <c r="L696" s="39">
        <v>0</v>
      </c>
      <c r="M696" s="39">
        <v>0</v>
      </c>
      <c r="N696" s="39">
        <v>0</v>
      </c>
      <c r="O696" s="39">
        <v>0</v>
      </c>
      <c r="P696" s="39">
        <v>0</v>
      </c>
      <c r="Q696" s="39">
        <v>0</v>
      </c>
      <c r="R696" s="39">
        <v>0</v>
      </c>
      <c r="S696" s="39">
        <v>0</v>
      </c>
      <c r="T696" s="39">
        <v>0</v>
      </c>
      <c r="U696" s="180">
        <f t="shared" si="25"/>
        <v>0</v>
      </c>
    </row>
    <row r="697" spans="1:21" hidden="1">
      <c r="A697" s="1034"/>
      <c r="B697" s="927"/>
      <c r="C697" s="937"/>
      <c r="D697" s="958"/>
      <c r="E697" s="859"/>
      <c r="F697" s="861" t="s">
        <v>79</v>
      </c>
      <c r="G697" s="212" t="s">
        <v>63</v>
      </c>
      <c r="H697" s="215">
        <v>1</v>
      </c>
      <c r="I697" s="38">
        <v>0</v>
      </c>
      <c r="J697" s="41">
        <v>0</v>
      </c>
      <c r="K697" s="19">
        <v>0</v>
      </c>
      <c r="L697" s="39">
        <v>0</v>
      </c>
      <c r="M697" s="39">
        <v>0</v>
      </c>
      <c r="N697" s="39">
        <v>0</v>
      </c>
      <c r="O697" s="39">
        <v>0</v>
      </c>
      <c r="P697" s="39">
        <v>0</v>
      </c>
      <c r="Q697" s="39">
        <v>0</v>
      </c>
      <c r="R697" s="39">
        <v>0</v>
      </c>
      <c r="S697" s="39">
        <v>0</v>
      </c>
      <c r="T697" s="39">
        <v>0</v>
      </c>
      <c r="U697" s="180">
        <f t="shared" si="25"/>
        <v>0</v>
      </c>
    </row>
    <row r="698" spans="1:21" ht="47.25" hidden="1">
      <c r="A698" s="1034"/>
      <c r="B698" s="927"/>
      <c r="C698" s="937"/>
      <c r="D698" s="958"/>
      <c r="E698" s="859"/>
      <c r="F698" s="862"/>
      <c r="G698" s="212" t="s">
        <v>162</v>
      </c>
      <c r="H698" s="215">
        <v>1</v>
      </c>
      <c r="I698" s="17">
        <v>0</v>
      </c>
      <c r="J698" s="18">
        <v>0</v>
      </c>
      <c r="K698" s="19">
        <v>0</v>
      </c>
      <c r="L698" s="19">
        <v>0</v>
      </c>
      <c r="M698" s="19">
        <v>0</v>
      </c>
      <c r="N698" s="19">
        <v>0</v>
      </c>
      <c r="O698" s="19">
        <v>0</v>
      </c>
      <c r="P698" s="19">
        <v>0</v>
      </c>
      <c r="Q698" s="19">
        <v>0</v>
      </c>
      <c r="R698" s="19">
        <v>0</v>
      </c>
      <c r="S698" s="19">
        <v>0</v>
      </c>
      <c r="T698" s="19">
        <v>0</v>
      </c>
      <c r="U698" s="180">
        <f t="shared" si="25"/>
        <v>0</v>
      </c>
    </row>
    <row r="699" spans="1:21" ht="31.5" hidden="1">
      <c r="A699" s="1034"/>
      <c r="B699" s="927"/>
      <c r="C699" s="937"/>
      <c r="D699" s="958"/>
      <c r="E699" s="859"/>
      <c r="F699" s="862"/>
      <c r="G699" s="212" t="s">
        <v>81</v>
      </c>
      <c r="H699" s="215">
        <v>1</v>
      </c>
      <c r="I699" s="17">
        <v>0</v>
      </c>
      <c r="J699" s="18">
        <v>0</v>
      </c>
      <c r="K699" s="19">
        <v>0</v>
      </c>
      <c r="L699" s="19">
        <v>0</v>
      </c>
      <c r="M699" s="19">
        <v>0</v>
      </c>
      <c r="N699" s="19">
        <v>0</v>
      </c>
      <c r="O699" s="19">
        <v>0</v>
      </c>
      <c r="P699" s="19">
        <v>0</v>
      </c>
      <c r="Q699" s="19">
        <v>0</v>
      </c>
      <c r="R699" s="19">
        <v>0</v>
      </c>
      <c r="S699" s="19">
        <v>0</v>
      </c>
      <c r="T699" s="19">
        <v>0</v>
      </c>
      <c r="U699" s="180">
        <v>0</v>
      </c>
    </row>
    <row r="700" spans="1:21" hidden="1">
      <c r="A700" s="1034"/>
      <c r="B700" s="927"/>
      <c r="C700" s="937"/>
      <c r="D700" s="958"/>
      <c r="E700" s="859"/>
      <c r="F700" s="863"/>
      <c r="G700" s="212" t="s">
        <v>82</v>
      </c>
      <c r="H700" s="215">
        <v>1</v>
      </c>
      <c r="I700" s="17">
        <v>0</v>
      </c>
      <c r="J700" s="18">
        <v>0</v>
      </c>
      <c r="K700" s="19">
        <v>0</v>
      </c>
      <c r="L700" s="19">
        <v>0</v>
      </c>
      <c r="M700" s="19">
        <v>0</v>
      </c>
      <c r="N700" s="19">
        <v>0</v>
      </c>
      <c r="O700" s="19">
        <v>0</v>
      </c>
      <c r="P700" s="19">
        <v>0</v>
      </c>
      <c r="Q700" s="19">
        <v>0</v>
      </c>
      <c r="R700" s="19">
        <v>0</v>
      </c>
      <c r="S700" s="19">
        <v>0</v>
      </c>
      <c r="T700" s="19">
        <v>0</v>
      </c>
      <c r="U700" s="180">
        <v>0</v>
      </c>
    </row>
    <row r="701" spans="1:21" hidden="1">
      <c r="A701" s="1034"/>
      <c r="B701" s="927"/>
      <c r="C701" s="937"/>
      <c r="D701" s="958"/>
      <c r="E701" s="859"/>
      <c r="F701" s="216" t="s">
        <v>33</v>
      </c>
      <c r="G701" s="217" t="s">
        <v>34</v>
      </c>
      <c r="H701" s="215">
        <v>1</v>
      </c>
      <c r="I701" s="17">
        <v>0</v>
      </c>
      <c r="J701" s="18">
        <v>0</v>
      </c>
      <c r="K701" s="19">
        <v>0</v>
      </c>
      <c r="L701" s="19">
        <v>0</v>
      </c>
      <c r="M701" s="19">
        <v>0</v>
      </c>
      <c r="N701" s="19">
        <v>0</v>
      </c>
      <c r="O701" s="19">
        <v>0</v>
      </c>
      <c r="P701" s="19">
        <v>0</v>
      </c>
      <c r="Q701" s="19">
        <v>0</v>
      </c>
      <c r="R701" s="19">
        <v>0</v>
      </c>
      <c r="S701" s="19">
        <v>0</v>
      </c>
      <c r="T701" s="19">
        <v>0</v>
      </c>
      <c r="U701" s="180">
        <f>SUM(I701:T701)/12</f>
        <v>0</v>
      </c>
    </row>
    <row r="702" spans="1:21" hidden="1">
      <c r="A702" s="1034"/>
      <c r="B702" s="927"/>
      <c r="C702" s="937"/>
      <c r="D702" s="958"/>
      <c r="E702" s="859"/>
      <c r="F702" s="216" t="s">
        <v>35</v>
      </c>
      <c r="G702" s="217" t="s">
        <v>36</v>
      </c>
      <c r="H702" s="215">
        <v>1</v>
      </c>
      <c r="I702" s="17">
        <v>0</v>
      </c>
      <c r="J702" s="18">
        <v>0</v>
      </c>
      <c r="K702" s="19">
        <v>0</v>
      </c>
      <c r="L702" s="19">
        <v>0</v>
      </c>
      <c r="M702" s="19">
        <v>0</v>
      </c>
      <c r="N702" s="19">
        <v>0</v>
      </c>
      <c r="O702" s="19">
        <v>0</v>
      </c>
      <c r="P702" s="19">
        <v>0</v>
      </c>
      <c r="Q702" s="19">
        <v>0</v>
      </c>
      <c r="R702" s="19">
        <v>0</v>
      </c>
      <c r="S702" s="19">
        <v>0</v>
      </c>
      <c r="T702" s="19">
        <v>0</v>
      </c>
      <c r="U702" s="180">
        <f>SUM(I702:T702)/12</f>
        <v>0</v>
      </c>
    </row>
    <row r="703" spans="1:21" ht="16.5" hidden="1" thickBot="1">
      <c r="A703" s="1034"/>
      <c r="B703" s="927"/>
      <c r="C703" s="937"/>
      <c r="D703" s="959"/>
      <c r="E703" s="860"/>
      <c r="F703" s="218" t="s">
        <v>37</v>
      </c>
      <c r="G703" s="219" t="s">
        <v>38</v>
      </c>
      <c r="H703" s="220">
        <v>1</v>
      </c>
      <c r="I703" s="188">
        <v>0</v>
      </c>
      <c r="J703" s="189">
        <v>0</v>
      </c>
      <c r="K703" s="48">
        <v>0</v>
      </c>
      <c r="L703" s="48">
        <v>0</v>
      </c>
      <c r="M703" s="19">
        <v>0</v>
      </c>
      <c r="N703" s="27">
        <v>0</v>
      </c>
      <c r="O703" s="48">
        <v>0</v>
      </c>
      <c r="P703" s="27">
        <v>0</v>
      </c>
      <c r="Q703" s="27">
        <v>0</v>
      </c>
      <c r="R703" s="27">
        <v>0</v>
      </c>
      <c r="S703" s="27">
        <v>0</v>
      </c>
      <c r="T703" s="48">
        <v>0</v>
      </c>
      <c r="U703" s="180">
        <f>SUM(I703:T703)/12</f>
        <v>0</v>
      </c>
    </row>
    <row r="704" spans="1:21" hidden="1">
      <c r="A704" s="1034"/>
      <c r="B704" s="927"/>
      <c r="C704" s="937"/>
      <c r="D704" s="864" t="s">
        <v>163</v>
      </c>
      <c r="E704" s="866" t="s">
        <v>164</v>
      </c>
      <c r="F704" s="221" t="s">
        <v>165</v>
      </c>
      <c r="G704" s="222" t="s">
        <v>112</v>
      </c>
      <c r="H704" s="223">
        <v>1</v>
      </c>
      <c r="I704" s="80">
        <v>0</v>
      </c>
      <c r="J704" s="224">
        <v>0</v>
      </c>
      <c r="K704" s="11">
        <v>0</v>
      </c>
      <c r="L704" s="11">
        <v>0</v>
      </c>
      <c r="M704" s="29">
        <v>0</v>
      </c>
      <c r="N704" s="35">
        <v>0</v>
      </c>
      <c r="O704" s="29">
        <v>0</v>
      </c>
      <c r="P704" s="35">
        <v>0</v>
      </c>
      <c r="Q704" s="35">
        <v>0</v>
      </c>
      <c r="R704" s="35">
        <v>0</v>
      </c>
      <c r="S704" s="35">
        <v>0</v>
      </c>
      <c r="T704" s="30">
        <v>0</v>
      </c>
      <c r="U704" s="13">
        <f>SUM(I704:T704)/12</f>
        <v>0</v>
      </c>
    </row>
    <row r="705" spans="1:21" ht="47.25" hidden="1">
      <c r="A705" s="1034"/>
      <c r="B705" s="927"/>
      <c r="C705" s="937"/>
      <c r="D705" s="865"/>
      <c r="E705" s="867"/>
      <c r="F705" s="225" t="s">
        <v>166</v>
      </c>
      <c r="G705" s="226" t="s">
        <v>62</v>
      </c>
      <c r="H705" s="227">
        <v>1</v>
      </c>
      <c r="I705" s="37">
        <v>0</v>
      </c>
      <c r="J705" s="41">
        <v>0</v>
      </c>
      <c r="K705" s="34">
        <v>0</v>
      </c>
      <c r="L705" s="34">
        <v>0</v>
      </c>
      <c r="M705" s="35">
        <v>0</v>
      </c>
      <c r="N705" s="35">
        <v>0</v>
      </c>
      <c r="O705" s="35">
        <v>0</v>
      </c>
      <c r="P705" s="35">
        <v>0</v>
      </c>
      <c r="Q705" s="35">
        <v>0</v>
      </c>
      <c r="R705" s="35">
        <v>0</v>
      </c>
      <c r="S705" s="35">
        <v>0</v>
      </c>
      <c r="T705" s="36">
        <v>0</v>
      </c>
      <c r="U705" s="13">
        <v>0</v>
      </c>
    </row>
    <row r="706" spans="1:21" ht="31.5" hidden="1">
      <c r="A706" s="1034"/>
      <c r="B706" s="927"/>
      <c r="C706" s="937"/>
      <c r="D706" s="865"/>
      <c r="E706" s="867"/>
      <c r="F706" s="228" t="s">
        <v>167</v>
      </c>
      <c r="G706" s="229" t="s">
        <v>168</v>
      </c>
      <c r="H706" s="230">
        <v>1</v>
      </c>
      <c r="I706" s="38">
        <v>0</v>
      </c>
      <c r="J706" s="67">
        <v>0</v>
      </c>
      <c r="K706" s="39">
        <v>0</v>
      </c>
      <c r="L706" s="19">
        <v>0</v>
      </c>
      <c r="M706" s="39">
        <v>0</v>
      </c>
      <c r="N706" s="19">
        <v>0</v>
      </c>
      <c r="O706" s="39">
        <v>0</v>
      </c>
      <c r="P706" s="19">
        <v>0</v>
      </c>
      <c r="Q706" s="35">
        <v>0</v>
      </c>
      <c r="R706" s="19">
        <v>0</v>
      </c>
      <c r="S706" s="39">
        <v>0</v>
      </c>
      <c r="T706" s="20">
        <v>0</v>
      </c>
      <c r="U706" s="13">
        <f t="shared" ref="U706:U735" si="26">SUM(I706:T706)/12</f>
        <v>0</v>
      </c>
    </row>
    <row r="707" spans="1:21" hidden="1">
      <c r="A707" s="1034"/>
      <c r="B707" s="927"/>
      <c r="C707" s="937"/>
      <c r="D707" s="865"/>
      <c r="E707" s="867"/>
      <c r="F707" s="869" t="s">
        <v>130</v>
      </c>
      <c r="G707" s="226" t="s">
        <v>63</v>
      </c>
      <c r="H707" s="230">
        <v>1</v>
      </c>
      <c r="I707" s="38">
        <v>0</v>
      </c>
      <c r="J707" s="41">
        <v>0</v>
      </c>
      <c r="K707" s="39">
        <v>0</v>
      </c>
      <c r="L707" s="19">
        <v>0</v>
      </c>
      <c r="M707" s="39">
        <v>0</v>
      </c>
      <c r="N707" s="39">
        <v>0</v>
      </c>
      <c r="O707" s="39">
        <v>0</v>
      </c>
      <c r="P707" s="39">
        <v>0</v>
      </c>
      <c r="Q707" s="39">
        <v>0</v>
      </c>
      <c r="R707" s="39">
        <v>0</v>
      </c>
      <c r="S707" s="39">
        <v>0</v>
      </c>
      <c r="T707" s="40">
        <v>0</v>
      </c>
      <c r="U707" s="13">
        <f t="shared" si="26"/>
        <v>0</v>
      </c>
    </row>
    <row r="708" spans="1:21" hidden="1">
      <c r="A708" s="1034"/>
      <c r="B708" s="927"/>
      <c r="C708" s="937"/>
      <c r="D708" s="865"/>
      <c r="E708" s="867"/>
      <c r="F708" s="870"/>
      <c r="G708" s="229" t="s">
        <v>169</v>
      </c>
      <c r="H708" s="230">
        <v>1</v>
      </c>
      <c r="I708" s="17">
        <v>0</v>
      </c>
      <c r="J708" s="18">
        <v>0</v>
      </c>
      <c r="K708" s="19">
        <v>0</v>
      </c>
      <c r="L708" s="19">
        <v>0</v>
      </c>
      <c r="M708" s="19">
        <v>0</v>
      </c>
      <c r="N708" s="19">
        <v>0</v>
      </c>
      <c r="O708" s="19">
        <v>0</v>
      </c>
      <c r="P708" s="19">
        <v>0</v>
      </c>
      <c r="Q708" s="19">
        <v>0</v>
      </c>
      <c r="R708" s="19">
        <v>0</v>
      </c>
      <c r="S708" s="19">
        <v>0</v>
      </c>
      <c r="T708" s="20">
        <v>0</v>
      </c>
      <c r="U708" s="13">
        <f t="shared" si="26"/>
        <v>0</v>
      </c>
    </row>
    <row r="709" spans="1:21" ht="31.5" hidden="1">
      <c r="A709" s="1034"/>
      <c r="B709" s="927"/>
      <c r="C709" s="937"/>
      <c r="D709" s="865"/>
      <c r="E709" s="867"/>
      <c r="F709" s="870"/>
      <c r="G709" s="226" t="s">
        <v>170</v>
      </c>
      <c r="H709" s="230">
        <v>0.99</v>
      </c>
      <c r="I709" s="17">
        <v>0</v>
      </c>
      <c r="J709" s="18">
        <v>0</v>
      </c>
      <c r="K709" s="19">
        <v>0</v>
      </c>
      <c r="L709" s="19">
        <v>0</v>
      </c>
      <c r="M709" s="19">
        <v>0</v>
      </c>
      <c r="N709" s="19">
        <v>0</v>
      </c>
      <c r="O709" s="19">
        <v>0</v>
      </c>
      <c r="P709" s="19">
        <v>0</v>
      </c>
      <c r="Q709" s="19">
        <v>0</v>
      </c>
      <c r="R709" s="19">
        <v>0</v>
      </c>
      <c r="S709" s="19">
        <v>0</v>
      </c>
      <c r="T709" s="20">
        <v>0</v>
      </c>
      <c r="U709" s="13">
        <f t="shared" si="26"/>
        <v>0</v>
      </c>
    </row>
    <row r="710" spans="1:21" ht="31.5" hidden="1">
      <c r="A710" s="1034"/>
      <c r="B710" s="927"/>
      <c r="C710" s="937"/>
      <c r="D710" s="865"/>
      <c r="E710" s="867"/>
      <c r="F710" s="870"/>
      <c r="G710" s="226" t="s">
        <v>171</v>
      </c>
      <c r="H710" s="230">
        <v>1</v>
      </c>
      <c r="I710" s="17">
        <v>0</v>
      </c>
      <c r="J710" s="18">
        <v>0</v>
      </c>
      <c r="K710" s="19">
        <v>0</v>
      </c>
      <c r="L710" s="19">
        <v>0</v>
      </c>
      <c r="M710" s="19">
        <v>0</v>
      </c>
      <c r="N710" s="19">
        <v>0</v>
      </c>
      <c r="O710" s="19">
        <v>0</v>
      </c>
      <c r="P710" s="19">
        <v>0</v>
      </c>
      <c r="Q710" s="19">
        <v>0</v>
      </c>
      <c r="R710" s="19">
        <v>0</v>
      </c>
      <c r="S710" s="19">
        <v>0</v>
      </c>
      <c r="T710" s="20">
        <v>0</v>
      </c>
      <c r="U710" s="13">
        <f t="shared" si="26"/>
        <v>0</v>
      </c>
    </row>
    <row r="711" spans="1:21" hidden="1">
      <c r="A711" s="1034"/>
      <c r="B711" s="927"/>
      <c r="C711" s="937"/>
      <c r="D711" s="865"/>
      <c r="E711" s="867"/>
      <c r="F711" s="871"/>
      <c r="G711" s="226" t="s">
        <v>82</v>
      </c>
      <c r="H711" s="230">
        <v>1</v>
      </c>
      <c r="I711" s="17">
        <v>0</v>
      </c>
      <c r="J711" s="18">
        <v>0</v>
      </c>
      <c r="K711" s="19">
        <v>0</v>
      </c>
      <c r="L711" s="19">
        <v>0</v>
      </c>
      <c r="M711" s="19">
        <v>0</v>
      </c>
      <c r="N711" s="19">
        <v>0</v>
      </c>
      <c r="O711" s="19">
        <v>0</v>
      </c>
      <c r="P711" s="19">
        <v>0</v>
      </c>
      <c r="Q711" s="19">
        <v>0</v>
      </c>
      <c r="R711" s="19">
        <v>0</v>
      </c>
      <c r="S711" s="19">
        <v>0</v>
      </c>
      <c r="T711" s="20">
        <v>0</v>
      </c>
      <c r="U711" s="13">
        <f t="shared" si="26"/>
        <v>0</v>
      </c>
    </row>
    <row r="712" spans="1:21" hidden="1">
      <c r="A712" s="1034"/>
      <c r="B712" s="927"/>
      <c r="C712" s="937"/>
      <c r="D712" s="865"/>
      <c r="E712" s="867"/>
      <c r="F712" s="228" t="s">
        <v>33</v>
      </c>
      <c r="G712" s="231" t="s">
        <v>34</v>
      </c>
      <c r="H712" s="230">
        <v>1</v>
      </c>
      <c r="I712" s="17">
        <v>0</v>
      </c>
      <c r="J712" s="18">
        <v>0</v>
      </c>
      <c r="K712" s="19">
        <v>0</v>
      </c>
      <c r="L712" s="19">
        <v>0</v>
      </c>
      <c r="M712" s="19">
        <v>0</v>
      </c>
      <c r="N712" s="19">
        <v>0</v>
      </c>
      <c r="O712" s="19">
        <v>0</v>
      </c>
      <c r="P712" s="19">
        <v>0</v>
      </c>
      <c r="Q712" s="19">
        <v>0</v>
      </c>
      <c r="R712" s="19">
        <v>0</v>
      </c>
      <c r="S712" s="19">
        <v>0</v>
      </c>
      <c r="T712" s="20">
        <v>0</v>
      </c>
      <c r="U712" s="13">
        <f t="shared" si="26"/>
        <v>0</v>
      </c>
    </row>
    <row r="713" spans="1:21" hidden="1">
      <c r="A713" s="1034"/>
      <c r="B713" s="927"/>
      <c r="C713" s="937"/>
      <c r="D713" s="865"/>
      <c r="E713" s="867"/>
      <c r="F713" s="228" t="s">
        <v>35</v>
      </c>
      <c r="G713" s="231" t="s">
        <v>36</v>
      </c>
      <c r="H713" s="230">
        <v>1</v>
      </c>
      <c r="I713" s="17">
        <v>0</v>
      </c>
      <c r="J713" s="18">
        <v>0</v>
      </c>
      <c r="K713" s="19">
        <v>0</v>
      </c>
      <c r="L713" s="19">
        <v>0</v>
      </c>
      <c r="M713" s="19">
        <v>0</v>
      </c>
      <c r="N713" s="19">
        <v>0</v>
      </c>
      <c r="O713" s="19">
        <v>0</v>
      </c>
      <c r="P713" s="19">
        <v>0</v>
      </c>
      <c r="Q713" s="19">
        <v>0</v>
      </c>
      <c r="R713" s="19">
        <v>0</v>
      </c>
      <c r="S713" s="19">
        <v>0</v>
      </c>
      <c r="T713" s="20">
        <v>0</v>
      </c>
      <c r="U713" s="13">
        <f t="shared" si="26"/>
        <v>0</v>
      </c>
    </row>
    <row r="714" spans="1:21" hidden="1">
      <c r="A714" s="1034"/>
      <c r="B714" s="927"/>
      <c r="C714" s="937"/>
      <c r="D714" s="865"/>
      <c r="E714" s="867"/>
      <c r="F714" s="228" t="s">
        <v>37</v>
      </c>
      <c r="G714" s="231" t="s">
        <v>38</v>
      </c>
      <c r="H714" s="230">
        <v>1</v>
      </c>
      <c r="I714" s="17">
        <v>0</v>
      </c>
      <c r="J714" s="18">
        <v>0</v>
      </c>
      <c r="K714" s="19">
        <v>0</v>
      </c>
      <c r="L714" s="19">
        <v>0</v>
      </c>
      <c r="M714" s="19">
        <v>0</v>
      </c>
      <c r="N714" s="19">
        <v>0</v>
      </c>
      <c r="O714" s="19">
        <v>0</v>
      </c>
      <c r="P714" s="19">
        <v>0</v>
      </c>
      <c r="Q714" s="19">
        <v>0</v>
      </c>
      <c r="R714" s="19">
        <v>0</v>
      </c>
      <c r="S714" s="19">
        <v>0</v>
      </c>
      <c r="T714" s="20">
        <v>0</v>
      </c>
      <c r="U714" s="13">
        <f t="shared" si="26"/>
        <v>0</v>
      </c>
    </row>
    <row r="715" spans="1:21" ht="16.5" hidden="1" thickBot="1">
      <c r="A715" s="1034"/>
      <c r="B715" s="927"/>
      <c r="C715" s="937"/>
      <c r="D715" s="865"/>
      <c r="E715" s="868"/>
      <c r="F715" s="268" t="s">
        <v>172</v>
      </c>
      <c r="G715" s="269" t="s">
        <v>38</v>
      </c>
      <c r="H715" s="270">
        <v>1</v>
      </c>
      <c r="I715" s="253">
        <v>0</v>
      </c>
      <c r="J715" s="26">
        <v>0</v>
      </c>
      <c r="K715" s="27">
        <v>0</v>
      </c>
      <c r="L715" s="27">
        <v>0</v>
      </c>
      <c r="M715" s="27">
        <v>0</v>
      </c>
      <c r="N715" s="27">
        <v>0</v>
      </c>
      <c r="O715" s="27">
        <v>0</v>
      </c>
      <c r="P715" s="27">
        <v>0</v>
      </c>
      <c r="Q715" s="27">
        <v>0</v>
      </c>
      <c r="R715" s="27">
        <v>0</v>
      </c>
      <c r="S715" s="27">
        <v>0</v>
      </c>
      <c r="T715" s="28">
        <v>0</v>
      </c>
      <c r="U715" s="13">
        <f t="shared" si="26"/>
        <v>0</v>
      </c>
    </row>
    <row r="716" spans="1:21" hidden="1">
      <c r="A716" s="1034"/>
      <c r="B716" s="927"/>
      <c r="C716" s="937"/>
      <c r="D716" s="840" t="s">
        <v>173</v>
      </c>
      <c r="E716" s="842" t="s">
        <v>174</v>
      </c>
      <c r="F716" s="237" t="s">
        <v>175</v>
      </c>
      <c r="G716" s="238" t="s">
        <v>112</v>
      </c>
      <c r="H716" s="239">
        <v>1</v>
      </c>
      <c r="I716" s="80">
        <v>0</v>
      </c>
      <c r="J716" s="41">
        <v>0</v>
      </c>
      <c r="K716" s="11">
        <v>0</v>
      </c>
      <c r="L716" s="11">
        <v>0</v>
      </c>
      <c r="M716" s="29">
        <v>0</v>
      </c>
      <c r="N716" s="29">
        <v>0</v>
      </c>
      <c r="O716" s="29">
        <v>0</v>
      </c>
      <c r="P716" s="29">
        <v>0</v>
      </c>
      <c r="Q716" s="29">
        <v>0</v>
      </c>
      <c r="R716" s="29">
        <v>0</v>
      </c>
      <c r="S716" s="29">
        <v>0</v>
      </c>
      <c r="T716" s="30">
        <v>0</v>
      </c>
      <c r="U716" s="13">
        <f t="shared" si="26"/>
        <v>0</v>
      </c>
    </row>
    <row r="717" spans="1:21" ht="47.25" hidden="1">
      <c r="A717" s="1034"/>
      <c r="B717" s="927"/>
      <c r="C717" s="937"/>
      <c r="D717" s="841"/>
      <c r="E717" s="843"/>
      <c r="F717" s="240" t="s">
        <v>176</v>
      </c>
      <c r="G717" s="241" t="s">
        <v>62</v>
      </c>
      <c r="H717" s="242">
        <v>1</v>
      </c>
      <c r="I717" s="38">
        <v>0</v>
      </c>
      <c r="J717" s="41">
        <v>0</v>
      </c>
      <c r="K717" s="39">
        <v>0</v>
      </c>
      <c r="L717" s="39">
        <v>0</v>
      </c>
      <c r="M717" s="19">
        <v>0</v>
      </c>
      <c r="N717" s="19">
        <v>0</v>
      </c>
      <c r="O717" s="39">
        <v>0</v>
      </c>
      <c r="P717" s="39">
        <v>0</v>
      </c>
      <c r="Q717" s="39">
        <v>0</v>
      </c>
      <c r="R717" s="39">
        <v>0</v>
      </c>
      <c r="S717" s="39">
        <v>0</v>
      </c>
      <c r="T717" s="40">
        <v>0</v>
      </c>
      <c r="U717" s="13">
        <f t="shared" si="26"/>
        <v>0</v>
      </c>
    </row>
    <row r="718" spans="1:21" ht="47.25" hidden="1">
      <c r="A718" s="1034"/>
      <c r="B718" s="927"/>
      <c r="C718" s="937"/>
      <c r="D718" s="841"/>
      <c r="E718" s="843"/>
      <c r="F718" s="240" t="s">
        <v>177</v>
      </c>
      <c r="G718" s="241" t="s">
        <v>178</v>
      </c>
      <c r="H718" s="242">
        <v>1</v>
      </c>
      <c r="I718" s="38">
        <v>0</v>
      </c>
      <c r="J718" s="41">
        <v>0</v>
      </c>
      <c r="K718" s="39">
        <v>0</v>
      </c>
      <c r="L718" s="39">
        <v>0</v>
      </c>
      <c r="M718" s="39">
        <v>0</v>
      </c>
      <c r="N718" s="39">
        <v>0</v>
      </c>
      <c r="O718" s="19">
        <v>0</v>
      </c>
      <c r="P718" s="39">
        <v>0</v>
      </c>
      <c r="Q718" s="39">
        <v>0</v>
      </c>
      <c r="R718" s="39">
        <v>0</v>
      </c>
      <c r="S718" s="39">
        <v>0</v>
      </c>
      <c r="T718" s="40">
        <v>0</v>
      </c>
      <c r="U718" s="13">
        <f t="shared" si="26"/>
        <v>0</v>
      </c>
    </row>
    <row r="719" spans="1:21" ht="31.5" hidden="1">
      <c r="A719" s="1034"/>
      <c r="B719" s="927"/>
      <c r="C719" s="937"/>
      <c r="D719" s="841"/>
      <c r="E719" s="843"/>
      <c r="F719" s="845" t="s">
        <v>79</v>
      </c>
      <c r="G719" s="241" t="s">
        <v>81</v>
      </c>
      <c r="H719" s="242">
        <v>1</v>
      </c>
      <c r="I719" s="17">
        <v>0</v>
      </c>
      <c r="J719" s="18">
        <v>0</v>
      </c>
      <c r="K719" s="19">
        <v>0</v>
      </c>
      <c r="L719" s="19">
        <v>0</v>
      </c>
      <c r="M719" s="19">
        <v>0</v>
      </c>
      <c r="N719" s="19">
        <v>0</v>
      </c>
      <c r="O719" s="19">
        <v>0</v>
      </c>
      <c r="P719" s="19">
        <v>0</v>
      </c>
      <c r="Q719" s="19">
        <v>0</v>
      </c>
      <c r="R719" s="19">
        <v>0</v>
      </c>
      <c r="S719" s="19">
        <v>0</v>
      </c>
      <c r="T719" s="20">
        <v>0</v>
      </c>
      <c r="U719" s="13">
        <f t="shared" si="26"/>
        <v>0</v>
      </c>
    </row>
    <row r="720" spans="1:21" hidden="1">
      <c r="A720" s="1034"/>
      <c r="B720" s="927"/>
      <c r="C720" s="937"/>
      <c r="D720" s="841"/>
      <c r="E720" s="843"/>
      <c r="F720" s="846"/>
      <c r="G720" s="243" t="s">
        <v>63</v>
      </c>
      <c r="H720" s="242">
        <v>1</v>
      </c>
      <c r="I720" s="17">
        <v>0</v>
      </c>
      <c r="J720" s="18">
        <v>0</v>
      </c>
      <c r="K720" s="19">
        <v>0</v>
      </c>
      <c r="L720" s="19">
        <v>0</v>
      </c>
      <c r="M720" s="19">
        <v>0</v>
      </c>
      <c r="N720" s="19">
        <v>0</v>
      </c>
      <c r="O720" s="19">
        <v>0</v>
      </c>
      <c r="P720" s="19">
        <v>0</v>
      </c>
      <c r="Q720" s="19">
        <v>0</v>
      </c>
      <c r="R720" s="19">
        <v>0</v>
      </c>
      <c r="S720" s="19">
        <v>0</v>
      </c>
      <c r="T720" s="20">
        <v>0</v>
      </c>
      <c r="U720" s="13">
        <f t="shared" si="26"/>
        <v>0</v>
      </c>
    </row>
    <row r="721" spans="1:21" ht="31.5" hidden="1">
      <c r="A721" s="1034"/>
      <c r="B721" s="927"/>
      <c r="C721" s="937"/>
      <c r="D721" s="841"/>
      <c r="E721" s="843"/>
      <c r="F721" s="846"/>
      <c r="G721" s="243" t="s">
        <v>179</v>
      </c>
      <c r="H721" s="242">
        <v>0.97</v>
      </c>
      <c r="I721" s="17">
        <v>0</v>
      </c>
      <c r="J721" s="18">
        <v>0</v>
      </c>
      <c r="K721" s="19">
        <v>0</v>
      </c>
      <c r="L721" s="19">
        <v>0</v>
      </c>
      <c r="M721" s="19">
        <v>0</v>
      </c>
      <c r="N721" s="19">
        <v>0</v>
      </c>
      <c r="O721" s="19">
        <v>0</v>
      </c>
      <c r="P721" s="19">
        <v>0</v>
      </c>
      <c r="Q721" s="19">
        <v>0</v>
      </c>
      <c r="R721" s="19">
        <v>0</v>
      </c>
      <c r="S721" s="19">
        <v>0</v>
      </c>
      <c r="T721" s="20">
        <v>0</v>
      </c>
      <c r="U721" s="13">
        <f t="shared" si="26"/>
        <v>0</v>
      </c>
    </row>
    <row r="722" spans="1:21" ht="31.5" hidden="1">
      <c r="A722" s="1034"/>
      <c r="B722" s="927"/>
      <c r="C722" s="937"/>
      <c r="D722" s="841"/>
      <c r="E722" s="843"/>
      <c r="F722" s="846"/>
      <c r="G722" s="243" t="s">
        <v>106</v>
      </c>
      <c r="H722" s="242">
        <v>0.96</v>
      </c>
      <c r="I722" s="17">
        <v>0</v>
      </c>
      <c r="J722" s="18">
        <v>0</v>
      </c>
      <c r="K722" s="19">
        <v>0</v>
      </c>
      <c r="L722" s="19">
        <v>0</v>
      </c>
      <c r="M722" s="19">
        <v>0</v>
      </c>
      <c r="N722" s="19">
        <v>0</v>
      </c>
      <c r="O722" s="19">
        <v>0</v>
      </c>
      <c r="P722" s="19">
        <v>0</v>
      </c>
      <c r="Q722" s="19">
        <v>0</v>
      </c>
      <c r="R722" s="19">
        <v>0</v>
      </c>
      <c r="S722" s="19">
        <v>0</v>
      </c>
      <c r="T722" s="20">
        <v>0</v>
      </c>
      <c r="U722" s="13">
        <f t="shared" si="26"/>
        <v>0</v>
      </c>
    </row>
    <row r="723" spans="1:21" hidden="1">
      <c r="A723" s="1034"/>
      <c r="B723" s="927"/>
      <c r="C723" s="937"/>
      <c r="D723" s="841"/>
      <c r="E723" s="843"/>
      <c r="F723" s="847"/>
      <c r="G723" s="243" t="s">
        <v>82</v>
      </c>
      <c r="H723" s="242">
        <v>1</v>
      </c>
      <c r="I723" s="17">
        <v>0</v>
      </c>
      <c r="J723" s="18">
        <v>0</v>
      </c>
      <c r="K723" s="19">
        <v>0</v>
      </c>
      <c r="L723" s="19">
        <v>0</v>
      </c>
      <c r="M723" s="19">
        <v>0</v>
      </c>
      <c r="N723" s="19">
        <v>0</v>
      </c>
      <c r="O723" s="19">
        <v>0</v>
      </c>
      <c r="P723" s="19">
        <v>0</v>
      </c>
      <c r="Q723" s="19">
        <v>0</v>
      </c>
      <c r="R723" s="19">
        <v>0</v>
      </c>
      <c r="S723" s="19">
        <v>0</v>
      </c>
      <c r="T723" s="20">
        <v>0</v>
      </c>
      <c r="U723" s="13">
        <f t="shared" si="26"/>
        <v>0</v>
      </c>
    </row>
    <row r="724" spans="1:21" hidden="1">
      <c r="A724" s="1034"/>
      <c r="B724" s="927"/>
      <c r="C724" s="937"/>
      <c r="D724" s="841"/>
      <c r="E724" s="843"/>
      <c r="F724" s="240" t="s">
        <v>33</v>
      </c>
      <c r="G724" s="243" t="s">
        <v>34</v>
      </c>
      <c r="H724" s="242">
        <v>1</v>
      </c>
      <c r="I724" s="17">
        <v>0</v>
      </c>
      <c r="J724" s="18">
        <v>0</v>
      </c>
      <c r="K724" s="19">
        <v>0</v>
      </c>
      <c r="L724" s="19">
        <v>0</v>
      </c>
      <c r="M724" s="19">
        <v>0</v>
      </c>
      <c r="N724" s="19">
        <v>0</v>
      </c>
      <c r="O724" s="19">
        <v>0</v>
      </c>
      <c r="P724" s="19">
        <v>0</v>
      </c>
      <c r="Q724" s="19">
        <v>0</v>
      </c>
      <c r="R724" s="19">
        <v>0</v>
      </c>
      <c r="S724" s="19">
        <v>0</v>
      </c>
      <c r="T724" s="20">
        <v>0</v>
      </c>
      <c r="U724" s="13">
        <f t="shared" si="26"/>
        <v>0</v>
      </c>
    </row>
    <row r="725" spans="1:21" hidden="1">
      <c r="A725" s="1034"/>
      <c r="B725" s="927"/>
      <c r="C725" s="937"/>
      <c r="D725" s="841"/>
      <c r="E725" s="843"/>
      <c r="F725" s="240" t="s">
        <v>35</v>
      </c>
      <c r="G725" s="243" t="s">
        <v>36</v>
      </c>
      <c r="H725" s="242">
        <v>1</v>
      </c>
      <c r="I725" s="17">
        <v>0</v>
      </c>
      <c r="J725" s="18">
        <v>0</v>
      </c>
      <c r="K725" s="19">
        <v>0</v>
      </c>
      <c r="L725" s="19">
        <v>0</v>
      </c>
      <c r="M725" s="19">
        <v>0</v>
      </c>
      <c r="N725" s="19">
        <v>0</v>
      </c>
      <c r="O725" s="19">
        <v>0</v>
      </c>
      <c r="P725" s="19">
        <v>0</v>
      </c>
      <c r="Q725" s="19">
        <v>0</v>
      </c>
      <c r="R725" s="19">
        <v>0</v>
      </c>
      <c r="S725" s="19">
        <v>0</v>
      </c>
      <c r="T725" s="20">
        <v>0</v>
      </c>
      <c r="U725" s="13">
        <f t="shared" si="26"/>
        <v>0</v>
      </c>
    </row>
    <row r="726" spans="1:21" ht="16.5" hidden="1" thickBot="1">
      <c r="A726" s="1034"/>
      <c r="B726" s="927"/>
      <c r="C726" s="937"/>
      <c r="D726" s="841"/>
      <c r="E726" s="844"/>
      <c r="F726" s="244" t="s">
        <v>37</v>
      </c>
      <c r="G726" s="245" t="s">
        <v>38</v>
      </c>
      <c r="H726" s="246">
        <v>1</v>
      </c>
      <c r="I726" s="188">
        <v>0</v>
      </c>
      <c r="J726" s="189">
        <v>0</v>
      </c>
      <c r="K726" s="48">
        <v>0</v>
      </c>
      <c r="L726" s="48">
        <v>0</v>
      </c>
      <c r="M726" s="48">
        <v>0</v>
      </c>
      <c r="N726" s="48">
        <v>0</v>
      </c>
      <c r="O726" s="48">
        <v>0</v>
      </c>
      <c r="P726" s="48">
        <v>0</v>
      </c>
      <c r="Q726" s="48">
        <v>0</v>
      </c>
      <c r="R726" s="48">
        <v>0</v>
      </c>
      <c r="S726" s="48">
        <v>0</v>
      </c>
      <c r="T726" s="236">
        <v>0</v>
      </c>
      <c r="U726" s="13">
        <f t="shared" si="26"/>
        <v>0</v>
      </c>
    </row>
    <row r="727" spans="1:21" ht="31.5" hidden="1">
      <c r="A727" s="1034"/>
      <c r="B727" s="927"/>
      <c r="C727" s="937"/>
      <c r="D727" s="841"/>
      <c r="E727" s="848" t="s">
        <v>180</v>
      </c>
      <c r="F727" s="850" t="s">
        <v>181</v>
      </c>
      <c r="G727" s="97" t="s">
        <v>182</v>
      </c>
      <c r="H727" s="247">
        <v>1</v>
      </c>
      <c r="I727" s="248">
        <v>0</v>
      </c>
      <c r="J727" s="224">
        <v>0</v>
      </c>
      <c r="K727" s="29">
        <v>0</v>
      </c>
      <c r="L727" s="29">
        <v>0</v>
      </c>
      <c r="M727" s="11">
        <v>0</v>
      </c>
      <c r="N727" s="11">
        <v>0</v>
      </c>
      <c r="O727" s="29">
        <v>0</v>
      </c>
      <c r="P727" s="29">
        <v>0</v>
      </c>
      <c r="Q727" s="29">
        <v>0</v>
      </c>
      <c r="R727" s="29">
        <v>0</v>
      </c>
      <c r="S727" s="29">
        <v>0</v>
      </c>
      <c r="T727" s="30">
        <v>0</v>
      </c>
      <c r="U727" s="13">
        <f t="shared" si="26"/>
        <v>0</v>
      </c>
    </row>
    <row r="728" spans="1:21" ht="31.5" hidden="1">
      <c r="A728" s="1034"/>
      <c r="B728" s="927"/>
      <c r="C728" s="937"/>
      <c r="D728" s="841"/>
      <c r="E728" s="849"/>
      <c r="F728" s="851"/>
      <c r="G728" s="100" t="s">
        <v>183</v>
      </c>
      <c r="H728" s="249">
        <v>1</v>
      </c>
      <c r="I728" s="250">
        <v>0</v>
      </c>
      <c r="J728" s="123">
        <v>0</v>
      </c>
      <c r="K728" s="39">
        <v>0</v>
      </c>
      <c r="L728" s="39">
        <v>0</v>
      </c>
      <c r="M728" s="39">
        <v>0</v>
      </c>
      <c r="N728" s="39">
        <v>0</v>
      </c>
      <c r="O728" s="19">
        <v>0</v>
      </c>
      <c r="P728" s="19">
        <v>0</v>
      </c>
      <c r="Q728" s="39">
        <v>0</v>
      </c>
      <c r="R728" s="39">
        <v>0</v>
      </c>
      <c r="S728" s="39">
        <v>0</v>
      </c>
      <c r="T728" s="40">
        <v>0</v>
      </c>
      <c r="U728" s="13">
        <f t="shared" si="26"/>
        <v>0</v>
      </c>
    </row>
    <row r="729" spans="1:21" ht="31.5" hidden="1">
      <c r="A729" s="1034"/>
      <c r="B729" s="927"/>
      <c r="C729" s="937"/>
      <c r="D729" s="841"/>
      <c r="E729" s="849"/>
      <c r="F729" s="851" t="s">
        <v>79</v>
      </c>
      <c r="G729" s="100" t="s">
        <v>106</v>
      </c>
      <c r="H729" s="249">
        <v>1</v>
      </c>
      <c r="I729" s="250">
        <v>0</v>
      </c>
      <c r="J729" s="123">
        <v>0</v>
      </c>
      <c r="K729" s="39">
        <v>0</v>
      </c>
      <c r="L729" s="39">
        <v>0</v>
      </c>
      <c r="M729" s="39">
        <v>0</v>
      </c>
      <c r="N729" s="39">
        <v>0</v>
      </c>
      <c r="O729" s="39">
        <v>0</v>
      </c>
      <c r="P729" s="39">
        <v>0</v>
      </c>
      <c r="Q729" s="19">
        <v>0</v>
      </c>
      <c r="R729" s="39">
        <v>0</v>
      </c>
      <c r="S729" s="39">
        <v>0</v>
      </c>
      <c r="T729" s="40">
        <v>0</v>
      </c>
      <c r="U729" s="13">
        <f t="shared" si="26"/>
        <v>0</v>
      </c>
    </row>
    <row r="730" spans="1:21" ht="31.5" hidden="1">
      <c r="A730" s="1034"/>
      <c r="B730" s="927"/>
      <c r="C730" s="937"/>
      <c r="D730" s="841"/>
      <c r="E730" s="849"/>
      <c r="F730" s="851"/>
      <c r="G730" s="100" t="s">
        <v>81</v>
      </c>
      <c r="H730" s="249">
        <v>1</v>
      </c>
      <c r="I730" s="251">
        <v>0</v>
      </c>
      <c r="J730" s="60">
        <v>0</v>
      </c>
      <c r="K730" s="19">
        <v>0</v>
      </c>
      <c r="L730" s="19">
        <v>0</v>
      </c>
      <c r="M730" s="19">
        <v>0</v>
      </c>
      <c r="N730" s="19">
        <v>0</v>
      </c>
      <c r="O730" s="19">
        <v>0</v>
      </c>
      <c r="P730" s="19">
        <v>0</v>
      </c>
      <c r="Q730" s="19">
        <v>0</v>
      </c>
      <c r="R730" s="19">
        <v>0</v>
      </c>
      <c r="S730" s="19">
        <v>0</v>
      </c>
      <c r="T730" s="20">
        <v>0</v>
      </c>
      <c r="U730" s="13">
        <f t="shared" si="26"/>
        <v>0</v>
      </c>
    </row>
    <row r="731" spans="1:21" hidden="1">
      <c r="A731" s="1034"/>
      <c r="B731" s="927"/>
      <c r="C731" s="937"/>
      <c r="D731" s="841"/>
      <c r="E731" s="849"/>
      <c r="F731" s="851"/>
      <c r="G731" s="100" t="s">
        <v>82</v>
      </c>
      <c r="H731" s="249">
        <v>1</v>
      </c>
      <c r="I731" s="251">
        <v>0</v>
      </c>
      <c r="J731" s="60">
        <v>0</v>
      </c>
      <c r="K731" s="19">
        <v>0</v>
      </c>
      <c r="L731" s="19">
        <v>0</v>
      </c>
      <c r="M731" s="19">
        <v>0</v>
      </c>
      <c r="N731" s="19">
        <v>0</v>
      </c>
      <c r="O731" s="19">
        <v>0</v>
      </c>
      <c r="P731" s="19">
        <v>0</v>
      </c>
      <c r="Q731" s="19">
        <v>0</v>
      </c>
      <c r="R731" s="19">
        <v>0</v>
      </c>
      <c r="S731" s="19">
        <v>0</v>
      </c>
      <c r="T731" s="20">
        <v>0</v>
      </c>
      <c r="U731" s="13">
        <f t="shared" si="26"/>
        <v>0</v>
      </c>
    </row>
    <row r="732" spans="1:21" hidden="1">
      <c r="A732" s="1034"/>
      <c r="B732" s="927"/>
      <c r="C732" s="937"/>
      <c r="D732" s="841"/>
      <c r="E732" s="849"/>
      <c r="F732" s="99" t="s">
        <v>33</v>
      </c>
      <c r="G732" s="102" t="s">
        <v>34</v>
      </c>
      <c r="H732" s="249">
        <v>1</v>
      </c>
      <c r="I732" s="251">
        <v>0</v>
      </c>
      <c r="J732" s="60">
        <v>0</v>
      </c>
      <c r="K732" s="19">
        <v>0</v>
      </c>
      <c r="L732" s="19">
        <v>0</v>
      </c>
      <c r="M732" s="19">
        <v>0</v>
      </c>
      <c r="N732" s="19">
        <v>0</v>
      </c>
      <c r="O732" s="19">
        <v>0</v>
      </c>
      <c r="P732" s="19">
        <v>0</v>
      </c>
      <c r="Q732" s="19">
        <v>0</v>
      </c>
      <c r="R732" s="19">
        <v>0</v>
      </c>
      <c r="S732" s="19">
        <v>0</v>
      </c>
      <c r="T732" s="20">
        <v>0</v>
      </c>
      <c r="U732" s="13">
        <f t="shared" si="26"/>
        <v>0</v>
      </c>
    </row>
    <row r="733" spans="1:21" hidden="1">
      <c r="A733" s="1034"/>
      <c r="B733" s="927"/>
      <c r="C733" s="937"/>
      <c r="D733" s="841"/>
      <c r="E733" s="849"/>
      <c r="F733" s="99" t="s">
        <v>35</v>
      </c>
      <c r="G733" s="102" t="s">
        <v>36</v>
      </c>
      <c r="H733" s="249">
        <v>1</v>
      </c>
      <c r="I733" s="251">
        <v>0</v>
      </c>
      <c r="J733" s="60">
        <v>0</v>
      </c>
      <c r="K733" s="19">
        <v>0</v>
      </c>
      <c r="L733" s="19">
        <v>0</v>
      </c>
      <c r="M733" s="19">
        <v>0</v>
      </c>
      <c r="N733" s="19">
        <v>0</v>
      </c>
      <c r="O733" s="19">
        <v>0</v>
      </c>
      <c r="P733" s="19">
        <v>0</v>
      </c>
      <c r="Q733" s="19">
        <v>0</v>
      </c>
      <c r="R733" s="19">
        <v>0</v>
      </c>
      <c r="S733" s="19">
        <v>0</v>
      </c>
      <c r="T733" s="20">
        <v>0</v>
      </c>
      <c r="U733" s="13">
        <f t="shared" si="26"/>
        <v>0</v>
      </c>
    </row>
    <row r="734" spans="1:21" ht="16.5" hidden="1" thickBot="1">
      <c r="A734" s="1034"/>
      <c r="B734" s="927"/>
      <c r="C734" s="937"/>
      <c r="D734" s="841"/>
      <c r="E734" s="849"/>
      <c r="F734" s="99" t="s">
        <v>37</v>
      </c>
      <c r="G734" s="102" t="s">
        <v>38</v>
      </c>
      <c r="H734" s="249">
        <v>1</v>
      </c>
      <c r="I734" s="251">
        <v>0</v>
      </c>
      <c r="J734" s="60">
        <v>0</v>
      </c>
      <c r="K734" s="19">
        <v>0</v>
      </c>
      <c r="L734" s="19">
        <v>0</v>
      </c>
      <c r="M734" s="19">
        <v>0</v>
      </c>
      <c r="N734" s="19">
        <v>0</v>
      </c>
      <c r="O734" s="19">
        <v>0</v>
      </c>
      <c r="P734" s="19">
        <v>0</v>
      </c>
      <c r="Q734" s="19">
        <v>0</v>
      </c>
      <c r="R734" s="19">
        <v>0</v>
      </c>
      <c r="S734" s="19">
        <v>0</v>
      </c>
      <c r="T734" s="20">
        <v>0</v>
      </c>
      <c r="U734" s="13">
        <f t="shared" si="26"/>
        <v>0</v>
      </c>
    </row>
    <row r="735" spans="1:21" ht="16.5" hidden="1" thickBot="1">
      <c r="A735" s="1035"/>
      <c r="B735" s="837" t="s">
        <v>184</v>
      </c>
      <c r="C735" s="838"/>
      <c r="D735" s="838"/>
      <c r="E735" s="838"/>
      <c r="F735" s="838"/>
      <c r="G735" s="838"/>
      <c r="H735" s="839"/>
      <c r="I735" s="293">
        <f>SUM(I555:I734)/180</f>
        <v>0</v>
      </c>
      <c r="J735" s="293">
        <f t="shared" ref="J735:T735" si="27">SUM(J555:J734)/180</f>
        <v>0</v>
      </c>
      <c r="K735" s="293">
        <f t="shared" si="27"/>
        <v>0</v>
      </c>
      <c r="L735" s="293">
        <f t="shared" si="27"/>
        <v>0</v>
      </c>
      <c r="M735" s="293">
        <f t="shared" si="27"/>
        <v>0</v>
      </c>
      <c r="N735" s="293">
        <f t="shared" si="27"/>
        <v>0</v>
      </c>
      <c r="O735" s="293">
        <f t="shared" si="27"/>
        <v>0</v>
      </c>
      <c r="P735" s="293">
        <f t="shared" si="27"/>
        <v>0</v>
      </c>
      <c r="Q735" s="293">
        <f t="shared" si="27"/>
        <v>0</v>
      </c>
      <c r="R735" s="293">
        <f t="shared" si="27"/>
        <v>0</v>
      </c>
      <c r="S735" s="293">
        <f t="shared" si="27"/>
        <v>0</v>
      </c>
      <c r="T735" s="293">
        <f t="shared" si="27"/>
        <v>0</v>
      </c>
      <c r="U735" s="294">
        <f t="shared" si="26"/>
        <v>0</v>
      </c>
    </row>
  </sheetData>
  <mergeCells count="246">
    <mergeCell ref="A1:H1"/>
    <mergeCell ref="I1:U1"/>
    <mergeCell ref="A3:A735"/>
    <mergeCell ref="B3:B203"/>
    <mergeCell ref="C3:C8"/>
    <mergeCell ref="D3:D8"/>
    <mergeCell ref="E3:E8"/>
    <mergeCell ref="C9:C15"/>
    <mergeCell ref="D9:D15"/>
    <mergeCell ref="E9:E15"/>
    <mergeCell ref="C16:C22"/>
    <mergeCell ref="D16:D22"/>
    <mergeCell ref="E16:E22"/>
    <mergeCell ref="F20:F22"/>
    <mergeCell ref="C23:C203"/>
    <mergeCell ref="D23:D26"/>
    <mergeCell ref="E23:E26"/>
    <mergeCell ref="D27:D34"/>
    <mergeCell ref="E27:E34"/>
    <mergeCell ref="F29:F31"/>
    <mergeCell ref="D35:D47"/>
    <mergeCell ref="E35:E47"/>
    <mergeCell ref="F37:F38"/>
    <mergeCell ref="F42:F47"/>
    <mergeCell ref="F156:F159"/>
    <mergeCell ref="E163:E172"/>
    <mergeCell ref="F166:F169"/>
    <mergeCell ref="E120:E128"/>
    <mergeCell ref="F122:F125"/>
    <mergeCell ref="E129:E136"/>
    <mergeCell ref="F131:F133"/>
    <mergeCell ref="E137:E144"/>
    <mergeCell ref="F139:F141"/>
    <mergeCell ref="D173:D184"/>
    <mergeCell ref="E173:E184"/>
    <mergeCell ref="F176:F180"/>
    <mergeCell ref="D48:D172"/>
    <mergeCell ref="E48:E55"/>
    <mergeCell ref="F50:F52"/>
    <mergeCell ref="E56:E68"/>
    <mergeCell ref="F58:F61"/>
    <mergeCell ref="F62:F65"/>
    <mergeCell ref="E95:E103"/>
    <mergeCell ref="F97:F100"/>
    <mergeCell ref="E104:E110"/>
    <mergeCell ref="F106:F107"/>
    <mergeCell ref="E111:E119"/>
    <mergeCell ref="F113:F116"/>
    <mergeCell ref="E69:E76"/>
    <mergeCell ref="F71:F73"/>
    <mergeCell ref="E77:E86"/>
    <mergeCell ref="F79:F83"/>
    <mergeCell ref="E87:E94"/>
    <mergeCell ref="F89:F91"/>
    <mergeCell ref="E145:E153"/>
    <mergeCell ref="F148:F150"/>
    <mergeCell ref="E154:E162"/>
    <mergeCell ref="D185:D203"/>
    <mergeCell ref="E185:E195"/>
    <mergeCell ref="F188:F192"/>
    <mergeCell ref="E196:E203"/>
    <mergeCell ref="F196:F197"/>
    <mergeCell ref="F198:F200"/>
    <mergeCell ref="B204:H204"/>
    <mergeCell ref="B205:B342"/>
    <mergeCell ref="C205:C215"/>
    <mergeCell ref="D205:D215"/>
    <mergeCell ref="E205:E215"/>
    <mergeCell ref="F207:F208"/>
    <mergeCell ref="G207:G208"/>
    <mergeCell ref="H207:H208"/>
    <mergeCell ref="C229:C235"/>
    <mergeCell ref="D229:D235"/>
    <mergeCell ref="E229:E235"/>
    <mergeCell ref="F233:F235"/>
    <mergeCell ref="C236:C342"/>
    <mergeCell ref="D236:D239"/>
    <mergeCell ref="E236:E239"/>
    <mergeCell ref="D240:D247"/>
    <mergeCell ref="E240:E247"/>
    <mergeCell ref="F242:F244"/>
    <mergeCell ref="U207:U208"/>
    <mergeCell ref="F209:F212"/>
    <mergeCell ref="C216:C221"/>
    <mergeCell ref="D216:D221"/>
    <mergeCell ref="E216:E221"/>
    <mergeCell ref="C222:C228"/>
    <mergeCell ref="D222:D228"/>
    <mergeCell ref="E222:E228"/>
    <mergeCell ref="O207:O208"/>
    <mergeCell ref="P207:P208"/>
    <mergeCell ref="Q207:Q208"/>
    <mergeCell ref="R207:R208"/>
    <mergeCell ref="S207:S208"/>
    <mergeCell ref="T207:T208"/>
    <mergeCell ref="I207:I208"/>
    <mergeCell ref="J207:J208"/>
    <mergeCell ref="K207:K208"/>
    <mergeCell ref="L207:L208"/>
    <mergeCell ref="M207:M208"/>
    <mergeCell ref="N207:N208"/>
    <mergeCell ref="D248:D260"/>
    <mergeCell ref="E248:E260"/>
    <mergeCell ref="F250:F251"/>
    <mergeCell ref="F255:F260"/>
    <mergeCell ref="D261:D311"/>
    <mergeCell ref="E261:E273"/>
    <mergeCell ref="F263:F266"/>
    <mergeCell ref="F267:F270"/>
    <mergeCell ref="E274:E282"/>
    <mergeCell ref="F276:F279"/>
    <mergeCell ref="E283:E294"/>
    <mergeCell ref="F287:F291"/>
    <mergeCell ref="D324:D342"/>
    <mergeCell ref="E324:E334"/>
    <mergeCell ref="F327:F331"/>
    <mergeCell ref="E335:E342"/>
    <mergeCell ref="F335:F336"/>
    <mergeCell ref="F337:F339"/>
    <mergeCell ref="E295:E302"/>
    <mergeCell ref="F297:F299"/>
    <mergeCell ref="E303:E311"/>
    <mergeCell ref="F306:F308"/>
    <mergeCell ref="D312:D323"/>
    <mergeCell ref="E312:E323"/>
    <mergeCell ref="F315:F319"/>
    <mergeCell ref="B343:H343"/>
    <mergeCell ref="B344:B553"/>
    <mergeCell ref="C344:C349"/>
    <mergeCell ref="D344:D349"/>
    <mergeCell ref="E344:E349"/>
    <mergeCell ref="C350:C356"/>
    <mergeCell ref="D350:D356"/>
    <mergeCell ref="E350:E356"/>
    <mergeCell ref="C357:C363"/>
    <mergeCell ref="D357:D363"/>
    <mergeCell ref="E357:E363"/>
    <mergeCell ref="F361:F363"/>
    <mergeCell ref="C364:C553"/>
    <mergeCell ref="D364:D367"/>
    <mergeCell ref="E364:E367"/>
    <mergeCell ref="D368:D375"/>
    <mergeCell ref="E368:E375"/>
    <mergeCell ref="F370:F372"/>
    <mergeCell ref="D376:D388"/>
    <mergeCell ref="E376:E388"/>
    <mergeCell ref="F378:F379"/>
    <mergeCell ref="F383:F388"/>
    <mergeCell ref="D389:D522"/>
    <mergeCell ref="E389:E396"/>
    <mergeCell ref="F391:F393"/>
    <mergeCell ref="E397:E409"/>
    <mergeCell ref="F399:F402"/>
    <mergeCell ref="F403:F406"/>
    <mergeCell ref="E410:E417"/>
    <mergeCell ref="F412:F414"/>
    <mergeCell ref="E445:E451"/>
    <mergeCell ref="F447:F448"/>
    <mergeCell ref="E452:E460"/>
    <mergeCell ref="F454:F457"/>
    <mergeCell ref="E461:E469"/>
    <mergeCell ref="F463:F466"/>
    <mergeCell ref="E418:E427"/>
    <mergeCell ref="F420:F424"/>
    <mergeCell ref="E428:E435"/>
    <mergeCell ref="F430:F432"/>
    <mergeCell ref="E436:E444"/>
    <mergeCell ref="F438:F441"/>
    <mergeCell ref="E495:E503"/>
    <mergeCell ref="F498:F500"/>
    <mergeCell ref="E504:E512"/>
    <mergeCell ref="F506:F509"/>
    <mergeCell ref="E513:E522"/>
    <mergeCell ref="F516:F519"/>
    <mergeCell ref="E470:E478"/>
    <mergeCell ref="F473:F475"/>
    <mergeCell ref="E479:E486"/>
    <mergeCell ref="F481:F483"/>
    <mergeCell ref="E487:E494"/>
    <mergeCell ref="F489:F491"/>
    <mergeCell ref="D523:D534"/>
    <mergeCell ref="E523:E534"/>
    <mergeCell ref="F526:F530"/>
    <mergeCell ref="D535:D553"/>
    <mergeCell ref="E535:E545"/>
    <mergeCell ref="F538:F542"/>
    <mergeCell ref="E546:E553"/>
    <mergeCell ref="F546:F547"/>
    <mergeCell ref="F548:F550"/>
    <mergeCell ref="C554:H554"/>
    <mergeCell ref="B555:B734"/>
    <mergeCell ref="C555:C561"/>
    <mergeCell ref="D556:D561"/>
    <mergeCell ref="E556:E561"/>
    <mergeCell ref="C562:C568"/>
    <mergeCell ref="D562:D568"/>
    <mergeCell ref="E562:E568"/>
    <mergeCell ref="C569:C575"/>
    <mergeCell ref="D569:D575"/>
    <mergeCell ref="E569:E575"/>
    <mergeCell ref="F573:F575"/>
    <mergeCell ref="C576:C734"/>
    <mergeCell ref="D576:D579"/>
    <mergeCell ref="E576:E579"/>
    <mergeCell ref="D580:D587"/>
    <mergeCell ref="E580:E587"/>
    <mergeCell ref="F582:F584"/>
    <mergeCell ref="D588:D600"/>
    <mergeCell ref="E588:E600"/>
    <mergeCell ref="F590:F591"/>
    <mergeCell ref="F595:F600"/>
    <mergeCell ref="D601:D703"/>
    <mergeCell ref="E601:E606"/>
    <mergeCell ref="F603:F606"/>
    <mergeCell ref="E607:E613"/>
    <mergeCell ref="F607:F610"/>
    <mergeCell ref="E614:E623"/>
    <mergeCell ref="F616:F620"/>
    <mergeCell ref="E624:E631"/>
    <mergeCell ref="E660:E667"/>
    <mergeCell ref="F662:F664"/>
    <mergeCell ref="E668:E675"/>
    <mergeCell ref="F670:F672"/>
    <mergeCell ref="E676:E684"/>
    <mergeCell ref="F679:F681"/>
    <mergeCell ref="F626:F628"/>
    <mergeCell ref="E632:E640"/>
    <mergeCell ref="F634:F637"/>
    <mergeCell ref="E641:E649"/>
    <mergeCell ref="F643:F646"/>
    <mergeCell ref="E650:E659"/>
    <mergeCell ref="F653:F656"/>
    <mergeCell ref="B735:H735"/>
    <mergeCell ref="D716:D734"/>
    <mergeCell ref="E716:E726"/>
    <mergeCell ref="F719:F723"/>
    <mergeCell ref="E727:E734"/>
    <mergeCell ref="F727:F728"/>
    <mergeCell ref="F729:F731"/>
    <mergeCell ref="E685:E693"/>
    <mergeCell ref="F687:F690"/>
    <mergeCell ref="E694:E703"/>
    <mergeCell ref="F697:F700"/>
    <mergeCell ref="D704:D715"/>
    <mergeCell ref="E704:E715"/>
    <mergeCell ref="F707:F711"/>
  </mergeCells>
  <hyperlinks>
    <hyperlink ref="L9" r:id="rId1" display="..\DOCUMENTOS 2015\ABRIL\ACTA- DOCUMENTACIÓN ASISTENCIAL abril 2015.docx"/>
    <hyperlink ref="L16" r:id="rId2" display="..\CAPACITACIONES 2015 claudia\PLAN ACTIVIDADES HOSPITALIZACION 2015.xlsx"/>
    <hyperlink ref="L23" r:id="rId3" display="..\CAPACITACIONES 2015 claudia\PLAN ACTIVIDADES HOSPITALIZACION 2015.xlsx"/>
    <hyperlink ref="L28" r:id="rId4" display="..\DOCUMENTOS 2015\ABRIL\capacitación 06 feb 2015.pdf"/>
    <hyperlink ref="L35" r:id="rId5" display="..\DOCUMENTOS 2015\ABRIL\HOSPITALIZACION 2 PISO.xls"/>
    <hyperlink ref="L36" r:id="rId6" display="..\DOCUMENTOS 2015\ABRIL\capacitación 06 feb 2015.pdf"/>
    <hyperlink ref="L57" r:id="rId7" display="..\DOCUMENTOS 2015\ABRIL\capacitación 06 feb 2015.pdf"/>
    <hyperlink ref="L63" r:id="rId8" display="..\DOCUMENTOS 2015\ABRIL\victimas de violencia sexual.pdf"/>
    <hyperlink ref="L70" r:id="rId9" display="..\DOCUMENTOS 2015\ABRIL\Capacitacion 31 Marzo 2015.pdf"/>
    <hyperlink ref="L78" r:id="rId10" display="..\DOCUMENTOS 2015\ABRIL\capacitación 06 feb 2015.pdf"/>
    <hyperlink ref="L112" r:id="rId11" display="C:\Users\Ami\DOCUMENTOS 2015\ABRIL\capacitación 06 feb 2015.pdf"/>
    <hyperlink ref="L121" r:id="rId12" display="C:\Users\Ami\DOCUMENTOS 2015\ABRIL\capacitación 06 feb 2015.pdf"/>
    <hyperlink ref="L138" r:id="rId13" display="C:\Users\Ami\DOCUMENTOS 2015\ABRIL\capacitación 06 feb 2015.pdf"/>
    <hyperlink ref="L174" r:id="rId14" display="C:\Users\Ami\DOCUMENTOS 2015\ABRIL\CAPACITACIÓN 17 DE MARZO 18 ABRIL.pdf"/>
    <hyperlink ref="L177" r:id="rId15" display="C:\Users\Ami\DOCUMENTOS 2015\ABRIL\MEDICIÓN DE AHERENCIA EN SEGURIDAD DEL PACIENTE 27 ABRL 2015.pdf"/>
    <hyperlink ref="L186" r:id="rId16" display="C:\Users\Ami\DOCUMENTOS 2015\ABRIL\CAPACITACIÓN 17 DE MARZO 18 ABRIL.pdf"/>
    <hyperlink ref="L351" r:id="rId17" display="ACTA- DOCUMENTACIÓN ASISTENCIAL abril 2015"/>
    <hyperlink ref="L357" r:id="rId18" display="..\CAPACITACIONES 2015 claudia\PLAN ACTIVIDADES HOSPITALIZACION 2015.xlsx"/>
    <hyperlink ref="L364" r:id="rId19" display="..\CAPACITACIONES 2015 claudia\PLAN ACTIVIDADES HOSPITALIZACION 2015.xlsx"/>
    <hyperlink ref="L369" r:id="rId20" display="..\DOCUMENTOS 2015\ABRIL\capacitación 06 feb 2015.pdf"/>
    <hyperlink ref="L376" r:id="rId21" display="..\DOCUMENTOS 2015\ABRIL\HOSPITALIZACION 2 PISO.xls"/>
    <hyperlink ref="L377" r:id="rId22" display="..\DOCUMENTOS 2015\ABRIL\capacitación 06 feb 2015.pdf"/>
    <hyperlink ref="L398" r:id="rId23" display="..\DOCUMENTOS 2015\ABRIL\capacitación 06 feb 2015.pdf"/>
    <hyperlink ref="L404" r:id="rId24" display="..\DOCUMENTOS 2015\ABRIL\victimas de violencia sexual.pdf"/>
    <hyperlink ref="L411" r:id="rId25" display="..\DOCUMENTOS 2015\ABRIL\Capacitacion 31 Marzo 2015.pdf"/>
    <hyperlink ref="L419" r:id="rId26" display="..\DOCUMENTOS 2015\ABRIL\capacitación 06 feb 2015.pdf"/>
    <hyperlink ref="L453" r:id="rId27" display="C:\Users\Ami\DOCUMENTOS 2015\ABRIL\capacitación 06 feb 2015.pdf"/>
    <hyperlink ref="L462" r:id="rId28" display="C:\Users\Ami\DOCUMENTOS 2015\ABRIL\capacitación 06 feb 2015.pdf"/>
    <hyperlink ref="L88" r:id="rId29" display="../DOCUMENTOS 2015/ABRIL/CAPACITACIÓN 17 DE MARZO 18 ABRIL.pdf"/>
    <hyperlink ref="L471" r:id="rId30" display="../DOCUMENTOS 2015/ABRIL/capacitación 06 feb 2015.pdf"/>
    <hyperlink ref="L480" r:id="rId31" display="../DOCUMENTOS 2015/ABRIL/capacitación 06 feb 2015.pdf"/>
    <hyperlink ref="L488" r:id="rId32" display="C:\Users\Ami\DOCUMENTOS 2015\ABRIL\capacitación 06 feb 2015.pdf"/>
    <hyperlink ref="L524" r:id="rId33" display="C:\Users\Ami\DOCUMENTOS 2015\ABRIL\CAPACITACIÓN 17 DE MARZO 18 ABRIL.pdf"/>
    <hyperlink ref="L527" r:id="rId34" display="C:\Users\Ami\DOCUMENTOS 2015\ABRIL\MEDICIÓN DE AHERENCIA EN SEGURIDAD DEL PACIENTE 27 ABRL 2015.pdf"/>
    <hyperlink ref="L536" r:id="rId35" display="C:\Users\Ami\DOCUMENTOS 2015\ABRIL\CAPACITACIÓN 17 DE MARZO 18 ABRIL.pdf"/>
    <hyperlink ref="L82" r:id="rId36" display="..\DOCUMENTOS 2015\REPORTE DE EVENTOS ADVERSO\2015\HOSPITALIZACIÓN 2.xlsx"/>
    <hyperlink ref="L99" r:id="rId37" display="..\DOCUMENTOS 2015\REPORTE DE EVENTOS ADVERSO\2015\HOSPITALIZACIÓN 2.xlsx"/>
    <hyperlink ref="L423" r:id="rId38" display="..\DOCUMENTOS 2015\REPORTE DE EVENTOS ADVERSO\2015\UCI.xlsx"/>
    <hyperlink ref="L439" r:id="rId39" display="..\DOCUMENTOS 2015\REPORTE DE EVENTOS ADVERSO\2015\UCI.xlsx"/>
    <hyperlink ref="M23" r:id="rId40" display="..\CAPACITACIONES 2015 claudia\PLAN ACTIVIDADES HOSPITALIZACION 2015.xlsx"/>
    <hyperlink ref="M99" r:id="rId41" display="..\DOCUMENTOS 2015\EVENTOS ADVERSOS\HOSPITALIZACIÓN 2.xlsx"/>
    <hyperlink ref="N16" r:id="rId42" display="..\CAPACITACIONES 2015 claudia\CRONOGRAMA DE CAPACITACIONES 2015 (2).xlsx"/>
    <hyperlink ref="N20" r:id="rId43" display="..\DOCUMENTOS 2015\JUNIO\CAPACITACIÓN FORMATOS Y DOC ASISTENCIALES 26 JUN.pdf"/>
    <hyperlink ref="N23" r:id="rId44" display="..\CAPACITACIONES 2015 claudia\PLAN ACTIVIDADES HOSPITALIZACION 2015.xlsx"/>
    <hyperlink ref="N28" r:id="rId45" display="..\DOCUMENTOS 2015\JUNIO\ASISTENCIA FEBRERO.pdf"/>
    <hyperlink ref="N29" r:id="rId46" display="..\DOCUMENTOS 2015\JUNIO\CAPACITACIÓN FORMATOS Y DOC ASISTENCIALES 26 JUN.pdf"/>
    <hyperlink ref="N36" r:id="rId47" display="..\DOCUMENTOS 2015\JUNIO\CAPACITACIÓN FORMATOS Y DOC ASISTENCIALES 26 JUN.pdf"/>
    <hyperlink ref="N38" r:id="rId48" display="..\DOCUMENTOS 2015\JUNIO\TENDENCIA DE DEMANDA INSATISFECHA.xlsx"/>
    <hyperlink ref="N49" r:id="rId49" display="..\DOCUMENTOS 2015\JUNIO\CAPACITACIÓN FORMATOS Y DOC ASISTENCIALES 26 JUN.pdf"/>
    <hyperlink ref="N97" r:id="rId50" display="..\DOCUMENTOS 2015\JUNIO\CAPACITACIÓN FORMATOS Y DOC ASISTENCIALES 26 JUN.pdf"/>
    <hyperlink ref="N105" r:id="rId51" display="..\DOCUMENTOS 2015\JUNIO\CAPACITACIÓN FORMATOS Y DOC ASISTENCIALES 26 JUN.pdf"/>
    <hyperlink ref="N130" r:id="rId52" display="..\DOCUMENTOS 2015\JUNIO\CAPACITACIÓN FORMATOS Y DOC ASISTENCIALES 26 JUN.pdf"/>
    <hyperlink ref="N164" r:id="rId53" display="..\DOCUMENTOS 2015\JUNIO\ASISTENCIA FEBRERO.pdf"/>
    <hyperlink ref="M376" r:id="rId54" display="DOCUMENTOS 2015/MAYO/DEMANDA INSATISFECHA UCI.xlsx"/>
    <hyperlink ref="M423" r:id="rId55" display="DOCUMENTOS 2015\EVENTOS ADVERSOS\UCI.xlsx"/>
    <hyperlink ref="M439" r:id="rId56" display="DOCUMENTOS 2015\EVENTOS ADVERSOS\UCI.xlsx"/>
    <hyperlink ref="M527" r:id="rId57" display="DOCUMENTOS 2015\MAYO\MEDICIÓN DE ADEHERENCIA EN SEGURIDAD DEL PACIENTE MAYO.pdf"/>
    <hyperlink ref="N377" r:id="rId58" display="..\DOCUMENTOS 2015\JUNIO\CAPACITACIÓN FORMATOS Y DOC ASISTENCIALES 26 JUN.pdf"/>
    <hyperlink ref="N437" r:id="rId59" display="..\DOCUMENTOS 2015\JUNIO\CAPACITACIÓN FORMATOS Y DOC ASISTENCIALES 26 JUN.pdf"/>
    <hyperlink ref="N446" r:id="rId60" display="..\DOCUMENTOS 2015\JUNIO\CAPACITACIÓN TOMA DE MUESTRAS Y OTRAS. 26 DE JUNIO.pdf"/>
    <hyperlink ref="N508" r:id="rId61" display="..\DOCUMENTOS 2015\JUNIO\CAPACITACIÓN FORMATOS Y DOC ASISTENCIALES 26 JUN.pdf"/>
    <hyperlink ref="N514" r:id="rId62" display="..\DOCUMENTOS 2015\JUNIO\CAPACITACIÓN FORMATOS Y DOC ASISTENCIALES 26 JUN.pdf"/>
    <hyperlink ref="N527" r:id="rId63" display="..\DOCUMENTOS 2015\JUNIO\MEDICIÓN DE AHERENCIA EN SEGURIDAD DEL PACIENTE.pdf"/>
    <hyperlink ref="O9" r:id="rId64" display="..\JULIO\ACTA- DOCUMENTACIÓN ASISTENCIAL julio2015.docx"/>
    <hyperlink ref="O350" r:id="rId65" display="..\JULIO\ACTA- DOCUMENTACIÓN ASISTENCIAL julio2015.docx"/>
    <hyperlink ref="O16" r:id="rId66" display="..\..\CAPACITACIONES 2015 claudia\CRONOGRAMA DE CAPACITACIONES 2015 (2).xlsx"/>
    <hyperlink ref="O23" r:id="rId67" display="..\..\CAPACITACIONES 2015 claudia\PLAN ACTIVIDADES HOSPITALIZACION 2015.xlsx"/>
    <hyperlink ref="N361" r:id="rId68" display="..\JUNIO\CAPACITACIÓN FORMATOS Y DOC ASISTENCIALES 26 JUN.pdf"/>
    <hyperlink ref="O361" r:id="rId69" display="..\JUNIO\CAPACITACIÓN FORMATOS Y DOC ASISTENCIALES 26 JUN.pdf"/>
    <hyperlink ref="O28" r:id="rId70" display="..\JUNIO\CAPACITACIÓN FORMATOS Y DOC ASISTENCIALES 26 JUN.pdf"/>
    <hyperlink ref="O36" r:id="rId71" display="..\JUNIO\CAPACITACIÓN FORMATOS Y DOC ASISTENCIALES 26 JUN.pdf"/>
    <hyperlink ref="O376" r:id="rId72" display="..\JULIO\UCI - CAUSAS_DE_NO_PRESTACION_DEL_SERVICIO__DEMANDA_INSATISFECHA_.xlsx"/>
    <hyperlink ref="O37" r:id="rId73" display="..\JULIO\-2 DEMANDA INSATISFECHA 2015.xlsx"/>
    <hyperlink ref="O377" r:id="rId74" display="..\JUNIO\CAPACITACIÓN FORMATOS Y DOC ASISTENCIALES 26 JUN.pdf"/>
    <hyperlink ref="O378" r:id="rId75" display="..\JULIO\UCI - CAUSAS_DE_NO_PRESTACION_DEL_SERVICIO__DEMANDA_INSATISFECHA_.xlsx"/>
    <hyperlink ref="O379" r:id="rId76" display="..\JULIO\TENDENCIA DE DEMANDA INSATISFECHA.xlsx"/>
    <hyperlink ref="O42" r:id="rId77" display="..\JUNIO\CAPACITACIÓN FORMATOS Y DOC ASISTENCIALES 26 JUN.pdf"/>
    <hyperlink ref="O49" r:id="rId78" display="..\JUNIO\CAPACITACIÓN FORMATOS Y DOC ASISTENCIALES 26 JUN.pdf"/>
    <hyperlink ref="N390" r:id="rId79" display="..\JUNIO\CAPACITACIÓN FORMATOS Y DOC ASISTENCIALES 26 JUN.pdf"/>
    <hyperlink ref="O527" r:id="rId80" display="..\JULIO\MEDICIÓN DE AHERENCIA EN SEGURIDAD DEL PACIENTE 31 JUL 2015.pdf"/>
    <hyperlink ref="O177" r:id="rId81" display="..\JULIO\MEDICIÓN DE AHERENCIA EN SEGURIDAD DEL PACIENTE 13 AGO 2015.pdf"/>
  </hyperlinks>
  <pageMargins left="0.75" right="0.75" top="1" bottom="1" header="0.5" footer="0.5"/>
  <pageSetup orientation="portrait" r:id="rId82"/>
  <legacyDrawing r:id="rId8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6"/>
  <sheetViews>
    <sheetView workbookViewId="0">
      <selection activeCell="J7" sqref="J7"/>
    </sheetView>
  </sheetViews>
  <sheetFormatPr baseColWidth="10" defaultRowHeight="15.75"/>
  <cols>
    <col min="1" max="1" width="39.625" bestFit="1" customWidth="1"/>
    <col min="2" max="9" width="5.375" style="762" customWidth="1"/>
    <col min="10" max="13" width="6.875" style="762" customWidth="1"/>
    <col min="14" max="14" width="5.625" customWidth="1"/>
    <col min="15" max="15" width="25" customWidth="1"/>
    <col min="16" max="27" width="7.375" style="515" customWidth="1"/>
    <col min="28" max="28" width="2.5" customWidth="1"/>
    <col min="29" max="29" width="4.375" customWidth="1"/>
  </cols>
  <sheetData>
    <row r="1" spans="1:29">
      <c r="A1" s="298" t="s">
        <v>620</v>
      </c>
      <c r="B1" s="758" t="s">
        <v>608</v>
      </c>
      <c r="C1" s="758" t="s">
        <v>609</v>
      </c>
      <c r="D1" s="758" t="s">
        <v>12</v>
      </c>
      <c r="E1" s="758" t="s">
        <v>13</v>
      </c>
      <c r="F1" s="758" t="s">
        <v>14</v>
      </c>
      <c r="G1" s="758" t="s">
        <v>15</v>
      </c>
      <c r="H1" s="758" t="s">
        <v>16</v>
      </c>
      <c r="I1" s="758" t="s">
        <v>17</v>
      </c>
      <c r="J1" s="758" t="s">
        <v>18</v>
      </c>
      <c r="K1" s="758" t="s">
        <v>19</v>
      </c>
      <c r="L1" s="758" t="s">
        <v>20</v>
      </c>
      <c r="M1" s="758" t="s">
        <v>21</v>
      </c>
      <c r="N1" s="766"/>
      <c r="O1" s="298" t="s">
        <v>8</v>
      </c>
      <c r="P1" s="768" t="s">
        <v>608</v>
      </c>
      <c r="Q1" s="768" t="s">
        <v>609</v>
      </c>
      <c r="R1" s="768" t="s">
        <v>12</v>
      </c>
      <c r="S1" s="768" t="s">
        <v>13</v>
      </c>
      <c r="T1" s="768" t="s">
        <v>14</v>
      </c>
      <c r="U1" s="768" t="s">
        <v>15</v>
      </c>
      <c r="V1" s="768" t="s">
        <v>16</v>
      </c>
      <c r="W1" s="768" t="s">
        <v>17</v>
      </c>
      <c r="X1" s="768" t="s">
        <v>18</v>
      </c>
      <c r="Y1" s="768" t="s">
        <v>19</v>
      </c>
      <c r="Z1" s="768" t="s">
        <v>20</v>
      </c>
      <c r="AA1" s="768" t="s">
        <v>21</v>
      </c>
      <c r="AC1" s="766"/>
    </row>
    <row r="2" spans="1:29">
      <c r="A2" s="756" t="s">
        <v>610</v>
      </c>
      <c r="B2" s="759">
        <v>0.9821428571428571</v>
      </c>
      <c r="C2" s="759">
        <v>1</v>
      </c>
      <c r="D2" s="760">
        <v>1</v>
      </c>
      <c r="E2" s="763">
        <v>1</v>
      </c>
      <c r="F2" s="761">
        <v>1</v>
      </c>
      <c r="G2" s="761">
        <v>0.99</v>
      </c>
      <c r="H2" s="761">
        <v>0.97</v>
      </c>
      <c r="I2" s="761"/>
      <c r="J2" s="761"/>
      <c r="K2" s="761"/>
      <c r="L2" s="761"/>
      <c r="M2" s="761"/>
      <c r="N2" s="766"/>
      <c r="O2" s="778" t="s">
        <v>217</v>
      </c>
      <c r="P2" s="775">
        <f>'DATOS HOSP '!$D$4</f>
        <v>4.068965517241379</v>
      </c>
      <c r="Q2" s="775">
        <f>'DATOS HOSP '!$F$4</f>
        <v>4.4739336492890995</v>
      </c>
      <c r="R2" s="775">
        <f>'DATOS HOSP '!$H$4</f>
        <v>4.2113821138211378</v>
      </c>
      <c r="S2" s="775">
        <f>'DATOS HOSP '!$J$4</f>
        <v>4.5426008968609866</v>
      </c>
      <c r="T2" s="775">
        <f>'DATOS HOSP '!$L$4</f>
        <v>4.4273504273504276</v>
      </c>
      <c r="U2" s="775">
        <f>'DATOS HOSP '!$N$4</f>
        <v>4.3259911894273131</v>
      </c>
      <c r="V2" s="775">
        <f>'DATOS HOSP '!$P$4</f>
        <v>4.4565217391304346</v>
      </c>
      <c r="W2" s="775" t="e">
        <f>'DATOS HOSP '!$R$4</f>
        <v>#DIV/0!</v>
      </c>
      <c r="X2" s="775" t="e">
        <f>'DATOS HOSP '!$T$4</f>
        <v>#DIV/0!</v>
      </c>
      <c r="Y2" s="775" t="e">
        <f>'DATOS HOSP '!$V$4</f>
        <v>#DIV/0!</v>
      </c>
      <c r="Z2" s="775" t="e">
        <f>'DATOS HOSP '!$X$4</f>
        <v>#DIV/0!</v>
      </c>
      <c r="AA2" s="775" t="e">
        <f>'DATOS HOSP '!$Z$4</f>
        <v>#DIV/0!</v>
      </c>
      <c r="AC2" s="766"/>
    </row>
    <row r="3" spans="1:29" ht="27.75" customHeight="1">
      <c r="A3" s="757" t="s">
        <v>611</v>
      </c>
      <c r="B3" s="759">
        <v>1</v>
      </c>
      <c r="C3" s="759">
        <v>1</v>
      </c>
      <c r="D3" s="760">
        <v>1</v>
      </c>
      <c r="E3" s="760">
        <v>0.98</v>
      </c>
      <c r="F3" s="761">
        <v>1</v>
      </c>
      <c r="G3" s="761">
        <v>0.96</v>
      </c>
      <c r="H3" s="761">
        <v>1</v>
      </c>
      <c r="I3" s="761"/>
      <c r="J3" s="761"/>
      <c r="K3" s="761"/>
      <c r="L3" s="761"/>
      <c r="M3" s="761"/>
      <c r="N3" s="766"/>
      <c r="O3" s="779" t="s">
        <v>220</v>
      </c>
      <c r="P3" s="776">
        <f>'DATOS HOSP '!$D$6</f>
        <v>0.7814569536423841</v>
      </c>
      <c r="Q3" s="776">
        <f>'DATOS HOSP '!$F$6</f>
        <v>0.91119691119691115</v>
      </c>
      <c r="R3" s="772">
        <f>'DATOS HOSP '!$H$6</f>
        <v>0.90322580645161288</v>
      </c>
      <c r="S3" s="773">
        <f>'DATOS HOSP '!$J$6</f>
        <v>0.91261261261261262</v>
      </c>
      <c r="T3" s="773">
        <f>'DATOS HOSP '!$L$6</f>
        <v>0.90322580645161288</v>
      </c>
      <c r="U3" s="773">
        <f>'DATOS HOSP '!$N$6</f>
        <v>0.90925925925925921</v>
      </c>
      <c r="V3" s="773">
        <f>'DATOS HOSP '!$P$6</f>
        <v>0.89363557105492586</v>
      </c>
      <c r="W3" s="773" t="e">
        <f>'DATOS HOSP '!$R$6</f>
        <v>#DIV/0!</v>
      </c>
      <c r="X3" s="773" t="e">
        <f>'DATOS HOSP '!$T$6</f>
        <v>#DIV/0!</v>
      </c>
      <c r="Y3" s="773" t="e">
        <f>'DATOS HOSP '!$V$6</f>
        <v>#DIV/0!</v>
      </c>
      <c r="Z3" s="773" t="e">
        <f>'DATOS HOSP '!$X$6</f>
        <v>#DIV/0!</v>
      </c>
      <c r="AA3" s="773" t="e">
        <f>'DATOS HOSP '!$Z$6</f>
        <v>#DIV/0!</v>
      </c>
      <c r="AC3" s="766"/>
    </row>
    <row r="4" spans="1:29" ht="29.25" customHeight="1">
      <c r="A4" s="757" t="s">
        <v>612</v>
      </c>
      <c r="B4" s="759">
        <v>1</v>
      </c>
      <c r="C4" s="759">
        <v>1</v>
      </c>
      <c r="D4" s="760">
        <v>1</v>
      </c>
      <c r="E4" s="760">
        <v>1</v>
      </c>
      <c r="F4" s="761">
        <v>1</v>
      </c>
      <c r="G4" s="761">
        <v>0.99</v>
      </c>
      <c r="H4" s="761">
        <v>0.99</v>
      </c>
      <c r="I4" s="761"/>
      <c r="J4" s="761"/>
      <c r="K4" s="761"/>
      <c r="L4" s="761"/>
      <c r="M4" s="761"/>
      <c r="N4" s="766"/>
      <c r="O4" s="779" t="s">
        <v>223</v>
      </c>
      <c r="P4" s="776">
        <f>'DATOS HOSP '!$D$8</f>
        <v>0.92153443766346987</v>
      </c>
      <c r="Q4" s="776">
        <f>'DATOS HOSP '!$F$8</f>
        <v>1</v>
      </c>
      <c r="R4" s="772">
        <f>'DATOS HOSP '!$H$8</f>
        <v>1</v>
      </c>
      <c r="S4" s="773">
        <f>'DATOS HOSP '!$J$8</f>
        <v>1</v>
      </c>
      <c r="T4" s="773">
        <f>'DATOS HOSP '!$L$8</f>
        <v>1</v>
      </c>
      <c r="U4" s="773">
        <f>'DATOS HOSP '!$N$8</f>
        <v>0.97297297297297303</v>
      </c>
      <c r="V4" s="773">
        <f>'DATOS HOSP '!$P$8</f>
        <v>1.0034995625546808</v>
      </c>
      <c r="W4" s="773" t="e">
        <f>'DATOS HOSP '!$R$8</f>
        <v>#DIV/0!</v>
      </c>
      <c r="X4" s="773" t="e">
        <f>'DATOS HOSP '!$T$8</f>
        <v>#DIV/0!</v>
      </c>
      <c r="Y4" s="773" t="e">
        <f>'DATOS HOSP '!$V$8</f>
        <v>#DIV/0!</v>
      </c>
      <c r="Z4" s="773" t="e">
        <f>'DATOS HOSP '!$X$8</f>
        <v>#DIV/0!</v>
      </c>
      <c r="AA4" s="773" t="e">
        <f>'DATOS HOSP '!$Z$8</f>
        <v>#DIV/0!</v>
      </c>
      <c r="AC4" s="766"/>
    </row>
    <row r="5" spans="1:29" ht="27" customHeight="1">
      <c r="A5" s="757" t="s">
        <v>613</v>
      </c>
      <c r="B5" s="759">
        <v>1</v>
      </c>
      <c r="C5" s="759">
        <v>1</v>
      </c>
      <c r="D5" s="760">
        <v>1</v>
      </c>
      <c r="E5" s="760">
        <v>1</v>
      </c>
      <c r="F5" s="761">
        <v>1</v>
      </c>
      <c r="G5" s="761">
        <v>0.98</v>
      </c>
      <c r="H5" s="761">
        <v>0.99</v>
      </c>
      <c r="I5" s="761"/>
      <c r="J5" s="761"/>
      <c r="K5" s="761"/>
      <c r="L5" s="761"/>
      <c r="M5" s="761"/>
      <c r="N5" s="766"/>
      <c r="O5" s="779" t="s">
        <v>226</v>
      </c>
      <c r="P5" s="775">
        <f>'DATOS HOSP '!$D$10</f>
        <v>7.5609756097560981</v>
      </c>
      <c r="Q5" s="775">
        <f>'DATOS HOSP '!$F$10</f>
        <v>6.2222222222222223</v>
      </c>
      <c r="R5" s="774">
        <f>'DATOS HOSP '!$H$10</f>
        <v>7.2941176470588234</v>
      </c>
      <c r="S5" s="774">
        <f>'DATOS HOSP '!$J$10</f>
        <v>6.666666666666667</v>
      </c>
      <c r="T5" s="774">
        <f>'DATOS HOSP '!$L$10</f>
        <v>7.045454545454545</v>
      </c>
      <c r="U5" s="774">
        <f>'DATOS HOSP '!$N$10</f>
        <v>6.9767441860465116</v>
      </c>
      <c r="V5" s="774">
        <f>'DATOS HOSP '!$P$10</f>
        <v>6.8888888888888893</v>
      </c>
      <c r="W5" s="774" t="e">
        <f>'DATOS HOSP '!$R$10</f>
        <v>#DIV/0!</v>
      </c>
      <c r="X5" s="774" t="e">
        <f>'DATOS HOSP '!$T$10</f>
        <v>#DIV/0!</v>
      </c>
      <c r="Y5" s="774" t="e">
        <f>'DATOS HOSP '!$V$10</f>
        <v>#DIV/0!</v>
      </c>
      <c r="Z5" s="774" t="e">
        <f>'DATOS HOSP '!$X$10</f>
        <v>#DIV/0!</v>
      </c>
      <c r="AA5" s="774" t="e">
        <f>'DATOS HOSP '!$Z$10</f>
        <v>#DIV/0!</v>
      </c>
      <c r="AC5" s="766"/>
    </row>
    <row r="6" spans="1:29" ht="15" customHeight="1">
      <c r="A6" s="757" t="s">
        <v>614</v>
      </c>
      <c r="B6" s="759">
        <v>1</v>
      </c>
      <c r="C6" s="759">
        <v>1</v>
      </c>
      <c r="D6" s="760">
        <v>1</v>
      </c>
      <c r="E6" s="760">
        <v>1</v>
      </c>
      <c r="F6" s="761">
        <v>1</v>
      </c>
      <c r="G6" s="761">
        <v>1</v>
      </c>
      <c r="H6" s="761">
        <v>1</v>
      </c>
      <c r="I6" s="761"/>
      <c r="J6" s="761"/>
      <c r="K6" s="761"/>
      <c r="L6" s="761"/>
      <c r="M6" s="761"/>
      <c r="N6" s="766"/>
      <c r="O6" s="779" t="s">
        <v>229</v>
      </c>
      <c r="P6" s="776">
        <f>'DATOS HOSP '!$D$12</f>
        <v>0.28947368421052633</v>
      </c>
      <c r="Q6" s="776">
        <f>'DATOS HOSP '!$F$12</f>
        <v>0.25702811244979917</v>
      </c>
      <c r="R6" s="772">
        <f>'DATOS HOSP '!$H$12</f>
        <v>0.25531914893617019</v>
      </c>
      <c r="S6" s="773">
        <f>'DATOS HOSP '!$J$12</f>
        <v>0.34615384615384615</v>
      </c>
      <c r="T6" s="773">
        <f>'DATOS HOSP '!$L$12</f>
        <v>0.27450980392156865</v>
      </c>
      <c r="U6" s="773">
        <f>'DATOS HOSP '!$N$12</f>
        <v>0.23863636363636365</v>
      </c>
      <c r="V6" s="773">
        <f>'DATOS HOSP '!$P$12</f>
        <v>0.23970037453183521</v>
      </c>
      <c r="W6" s="773" t="e">
        <f>'DATOS HOSP '!$R$12</f>
        <v>#DIV/0!</v>
      </c>
      <c r="X6" s="773" t="e">
        <f>'DATOS HOSP '!$T$12</f>
        <v>#DIV/0!</v>
      </c>
      <c r="Y6" s="773" t="e">
        <f>'DATOS HOSP '!$V$12</f>
        <v>#DIV/0!</v>
      </c>
      <c r="Z6" s="773" t="e">
        <f>'DATOS HOSP '!$X$12</f>
        <v>#DIV/0!</v>
      </c>
      <c r="AA6" s="773" t="e">
        <f>'DATOS HOSP '!$Z$12</f>
        <v>#DIV/0!</v>
      </c>
      <c r="AC6" s="766"/>
    </row>
    <row r="7" spans="1:29" ht="14.25" customHeight="1">
      <c r="A7" s="757" t="s">
        <v>615</v>
      </c>
      <c r="B7" s="759">
        <v>0.9821428571428571</v>
      </c>
      <c r="C7" s="759">
        <v>1</v>
      </c>
      <c r="D7" s="760">
        <v>0.97</v>
      </c>
      <c r="E7" s="760">
        <v>1</v>
      </c>
      <c r="F7" s="761">
        <v>0.98</v>
      </c>
      <c r="G7" s="761">
        <v>0.99</v>
      </c>
      <c r="H7" s="761">
        <v>0.98</v>
      </c>
      <c r="I7" s="761"/>
      <c r="J7" s="761"/>
      <c r="K7" s="761"/>
      <c r="L7" s="761"/>
      <c r="M7" s="761"/>
      <c r="N7" s="766"/>
      <c r="O7" s="777" t="s">
        <v>232</v>
      </c>
      <c r="P7" s="776">
        <f>'DATOS HOSP '!$D$14</f>
        <v>0</v>
      </c>
      <c r="Q7" s="776">
        <f>'DATOS HOSP '!$F$14</f>
        <v>0</v>
      </c>
      <c r="R7" s="772">
        <f>'DATOS HOSP '!$H$14</f>
        <v>0</v>
      </c>
      <c r="S7" s="773">
        <f>'DATOS HOSP '!$J$14</f>
        <v>1</v>
      </c>
      <c r="T7" s="773">
        <f>'DATOS HOSP '!$L$14</f>
        <v>1</v>
      </c>
      <c r="U7" s="773">
        <f>'DATOS HOSP '!$N$14</f>
        <v>0</v>
      </c>
      <c r="V7" s="773">
        <f>'DATOS HOSP '!$P$14</f>
        <v>0</v>
      </c>
      <c r="W7" s="773" t="e">
        <f>'DATOS HOSP '!$R$14</f>
        <v>#DIV/0!</v>
      </c>
      <c r="X7" s="773" t="e">
        <f>'DATOS HOSP '!$T$14</f>
        <v>#DIV/0!</v>
      </c>
      <c r="Y7" s="773" t="e">
        <f>'DATOS HOSP '!$V$14</f>
        <v>#DIV/0!</v>
      </c>
      <c r="Z7" s="773" t="e">
        <f>'DATOS HOSP '!$X$14</f>
        <v>#DIV/0!</v>
      </c>
      <c r="AA7" s="773" t="e">
        <f>'DATOS HOSP '!$Z$14</f>
        <v>#DIV/0!</v>
      </c>
      <c r="AC7" s="766"/>
    </row>
    <row r="8" spans="1:29" ht="12.75" customHeight="1">
      <c r="A8" s="757" t="s">
        <v>616</v>
      </c>
      <c r="B8" s="759">
        <v>1</v>
      </c>
      <c r="C8" s="759">
        <v>1</v>
      </c>
      <c r="D8" s="760">
        <v>1</v>
      </c>
      <c r="E8" s="760">
        <v>1</v>
      </c>
      <c r="F8" s="761">
        <v>1</v>
      </c>
      <c r="G8" s="761">
        <v>0.98</v>
      </c>
      <c r="H8" s="761">
        <v>0.96</v>
      </c>
      <c r="I8" s="761"/>
      <c r="J8" s="761"/>
      <c r="K8" s="761"/>
      <c r="L8" s="761"/>
      <c r="M8" s="761"/>
      <c r="N8" s="766"/>
      <c r="O8" s="777" t="s">
        <v>619</v>
      </c>
      <c r="P8" s="776">
        <f>'DATOS HOSP '!$D$31</f>
        <v>2.4630541871921183E-2</v>
      </c>
      <c r="Q8" s="776">
        <f>'DATOS HOSP '!$F$31</f>
        <v>1.8957345971563982E-2</v>
      </c>
      <c r="R8" s="772">
        <f>'DATOS HOSP '!$H$31</f>
        <v>1.2195121951219513E-2</v>
      </c>
      <c r="S8" s="773">
        <f>'DATOS HOSP '!$J$31</f>
        <v>1.7937219730941704E-2</v>
      </c>
      <c r="T8" s="773">
        <f>'DATOS HOSP '!$L$31</f>
        <v>2.1367521367521368E-2</v>
      </c>
      <c r="U8" s="773">
        <f>'DATOS HOSP '!$N$31</f>
        <v>4.4052863436123352E-3</v>
      </c>
      <c r="V8" s="773">
        <f>'DATOS HOSP '!$P$31</f>
        <v>3.4782608695652174E-2</v>
      </c>
      <c r="W8" s="773" t="e">
        <f>'DATOS HOSP '!$R$31</f>
        <v>#DIV/0!</v>
      </c>
      <c r="X8" s="773" t="e">
        <f>'DATOS HOSP '!$T$31</f>
        <v>#DIV/0!</v>
      </c>
      <c r="Y8" s="773" t="e">
        <f>'DATOS HOSP '!$V$31</f>
        <v>#DIV/0!</v>
      </c>
      <c r="Z8" s="773" t="e">
        <f>'DATOS HOSP '!$X$31</f>
        <v>#DIV/0!</v>
      </c>
      <c r="AA8" s="773" t="e">
        <f>'DATOS HOSP '!$Z$31</f>
        <v>#DIV/0!</v>
      </c>
      <c r="AC8" s="766"/>
    </row>
    <row r="9" spans="1:29" ht="13.5" customHeight="1">
      <c r="A9" s="757" t="s">
        <v>617</v>
      </c>
      <c r="B9" s="759">
        <v>1</v>
      </c>
      <c r="C9" s="759">
        <v>1</v>
      </c>
      <c r="D9" s="760">
        <v>1</v>
      </c>
      <c r="E9" s="760">
        <v>1</v>
      </c>
      <c r="F9" s="761">
        <v>1</v>
      </c>
      <c r="G9" s="761">
        <v>0.99</v>
      </c>
      <c r="H9" s="761">
        <v>0.98</v>
      </c>
      <c r="I9" s="761"/>
      <c r="J9" s="761"/>
      <c r="K9" s="761"/>
      <c r="L9" s="761"/>
      <c r="M9" s="761"/>
      <c r="N9" s="766"/>
      <c r="O9" s="777" t="s">
        <v>463</v>
      </c>
      <c r="P9" s="776">
        <f>'DATOS HOSP '!$D$34</f>
        <v>0</v>
      </c>
      <c r="Q9" s="776">
        <f>'DATOS HOSP '!$F$34</f>
        <v>4.7393364928909956E-3</v>
      </c>
      <c r="R9" s="772">
        <f>'DATOS HOSP '!$H$34</f>
        <v>0</v>
      </c>
      <c r="S9" s="773">
        <f>'DATOS HOSP '!$J$34</f>
        <v>4.4843049327354259E-3</v>
      </c>
      <c r="T9" s="773">
        <f>'DATOS HOSP '!$L$34</f>
        <v>2.1367521367521368E-2</v>
      </c>
      <c r="U9" s="773">
        <f>'DATOS HOSP '!$N$34</f>
        <v>4.4052863436123352E-3</v>
      </c>
      <c r="V9" s="773">
        <f>'DATOS HOSP '!$P$34</f>
        <v>1.3043478260869565E-2</v>
      </c>
      <c r="W9" s="773" t="e">
        <f>'DATOS HOSP '!$R$34</f>
        <v>#DIV/0!</v>
      </c>
      <c r="X9" s="773" t="e">
        <f>'DATOS HOSP '!$T$34</f>
        <v>#DIV/0!</v>
      </c>
      <c r="Y9" s="773" t="e">
        <f>'DATOS HOSP '!$V$34</f>
        <v>#DIV/0!</v>
      </c>
      <c r="Z9" s="773" t="e">
        <f>'DATOS HOSP '!$X$34</f>
        <v>#DIV/0!</v>
      </c>
      <c r="AA9" s="773" t="e">
        <f>'DATOS HOSP '!$Z$34</f>
        <v>#DIV/0!</v>
      </c>
      <c r="AC9" s="766"/>
    </row>
    <row r="10" spans="1:29" ht="15" customHeight="1">
      <c r="A10" s="757" t="s">
        <v>618</v>
      </c>
      <c r="B10" s="759">
        <v>1</v>
      </c>
      <c r="C10" s="759">
        <v>1</v>
      </c>
      <c r="D10" s="760">
        <v>1</v>
      </c>
      <c r="E10" s="760">
        <v>1</v>
      </c>
      <c r="F10" s="761">
        <v>1</v>
      </c>
      <c r="G10" s="761">
        <v>0.99</v>
      </c>
      <c r="H10" s="761">
        <v>0.99</v>
      </c>
      <c r="I10" s="761"/>
      <c r="J10" s="761"/>
      <c r="K10" s="761"/>
      <c r="L10" s="761"/>
      <c r="M10" s="761"/>
      <c r="N10" s="766"/>
      <c r="O10" s="777" t="s">
        <v>464</v>
      </c>
      <c r="P10" s="780">
        <f>'DATOS HOSP '!$D$36</f>
        <v>13.274336283185841</v>
      </c>
      <c r="Q10" s="780">
        <f>'DATOS HOSP '!$F$36</f>
        <v>9.4786729857819907</v>
      </c>
      <c r="R10" s="780">
        <f>'DATOS HOSP '!$H$36</f>
        <v>4.0650406504065044</v>
      </c>
      <c r="S10" s="780">
        <f>'DATOS HOSP '!$J$36</f>
        <v>4.4843049327354256</v>
      </c>
      <c r="T10" s="780">
        <f>'DATOS HOSP '!$L$36</f>
        <v>0</v>
      </c>
      <c r="U10" s="780">
        <f>'DATOS HOSP '!$N$36</f>
        <v>0</v>
      </c>
      <c r="V10" s="780">
        <f>'DATOS HOSP '!$P$36</f>
        <v>13.043478260869565</v>
      </c>
      <c r="W10" s="780" t="e">
        <f>'DATOS HOSP '!$R$36</f>
        <v>#DIV/0!</v>
      </c>
      <c r="X10" s="780" t="e">
        <f>'DATOS HOSP '!$T$36</f>
        <v>#DIV/0!</v>
      </c>
      <c r="Y10" s="780" t="e">
        <f>'DATOS HOSP '!$V$36</f>
        <v>#DIV/0!</v>
      </c>
      <c r="Z10" s="780" t="e">
        <f>'DATOS HOSP '!$X$36</f>
        <v>#DIV/0!</v>
      </c>
      <c r="AA10" s="780" t="e">
        <f>'DATOS HOSP '!$Z$36</f>
        <v>#DIV/0!</v>
      </c>
      <c r="AC10" s="766"/>
    </row>
    <row r="11" spans="1:29">
      <c r="N11" s="766"/>
      <c r="AC11" s="766"/>
    </row>
    <row r="12" spans="1:29">
      <c r="N12" s="766"/>
      <c r="AC12" s="766"/>
    </row>
    <row r="13" spans="1:29">
      <c r="N13" s="766"/>
      <c r="AC13" s="766"/>
    </row>
    <row r="14" spans="1:29">
      <c r="N14" s="766"/>
      <c r="AC14" s="766"/>
    </row>
    <row r="15" spans="1:29">
      <c r="N15" s="766"/>
      <c r="AC15" s="766"/>
    </row>
    <row r="16" spans="1:29">
      <c r="N16" s="766"/>
      <c r="AC16" s="766"/>
    </row>
    <row r="17" spans="14:29">
      <c r="N17" s="766"/>
      <c r="AC17" s="766"/>
    </row>
    <row r="18" spans="14:29">
      <c r="N18" s="766"/>
      <c r="AC18" s="766"/>
    </row>
    <row r="19" spans="14:29">
      <c r="N19" s="766"/>
      <c r="AC19" s="766"/>
    </row>
    <row r="20" spans="14:29">
      <c r="N20" s="766"/>
      <c r="AC20" s="766"/>
    </row>
    <row r="21" spans="14:29">
      <c r="N21" s="766"/>
      <c r="AC21" s="766"/>
    </row>
    <row r="22" spans="14:29">
      <c r="N22" s="766"/>
      <c r="AC22" s="766"/>
    </row>
    <row r="23" spans="14:29">
      <c r="N23" s="766"/>
      <c r="AC23" s="766"/>
    </row>
    <row r="24" spans="14:29">
      <c r="N24" s="766"/>
      <c r="AC24" s="766"/>
    </row>
    <row r="25" spans="14:29">
      <c r="N25" s="766"/>
      <c r="AC25" s="766"/>
    </row>
    <row r="26" spans="14:29">
      <c r="N26" s="766"/>
      <c r="AC26" s="766"/>
    </row>
    <row r="27" spans="14:29">
      <c r="N27" s="766"/>
      <c r="AC27" s="766"/>
    </row>
    <row r="28" spans="14:29">
      <c r="N28" s="766"/>
      <c r="AC28" s="766"/>
    </row>
    <row r="29" spans="14:29">
      <c r="N29" s="766"/>
      <c r="AC29" s="766"/>
    </row>
    <row r="30" spans="14:29">
      <c r="N30" s="766"/>
      <c r="AC30" s="766"/>
    </row>
    <row r="31" spans="14:29">
      <c r="N31" s="766"/>
      <c r="AC31" s="766"/>
    </row>
    <row r="32" spans="14:29">
      <c r="N32" s="766"/>
      <c r="AC32" s="766"/>
    </row>
    <row r="33" spans="14:29">
      <c r="N33" s="766"/>
      <c r="AC33" s="766"/>
    </row>
    <row r="34" spans="14:29">
      <c r="N34" s="766"/>
      <c r="AC34" s="766"/>
    </row>
    <row r="35" spans="14:29">
      <c r="N35" s="766"/>
      <c r="AC35" s="766"/>
    </row>
    <row r="36" spans="14:29">
      <c r="N36" s="766"/>
      <c r="AC36" s="766"/>
    </row>
    <row r="37" spans="14:29">
      <c r="N37" s="766"/>
      <c r="AC37" s="766"/>
    </row>
    <row r="38" spans="14:29">
      <c r="N38" s="766"/>
      <c r="AC38" s="766"/>
    </row>
    <row r="39" spans="14:29">
      <c r="N39" s="766"/>
      <c r="AC39" s="766"/>
    </row>
    <row r="40" spans="14:29">
      <c r="N40" s="766"/>
      <c r="AC40" s="766"/>
    </row>
    <row r="41" spans="14:29">
      <c r="N41" s="766"/>
      <c r="AC41" s="766"/>
    </row>
    <row r="42" spans="14:29">
      <c r="N42" s="766"/>
      <c r="AC42" s="766"/>
    </row>
    <row r="43" spans="14:29">
      <c r="N43" s="766"/>
      <c r="AC43" s="766"/>
    </row>
    <row r="44" spans="14:29">
      <c r="N44" s="766"/>
      <c r="AC44" s="766"/>
    </row>
    <row r="45" spans="14:29">
      <c r="N45" s="766"/>
      <c r="AC45" s="766"/>
    </row>
    <row r="46" spans="14:29">
      <c r="N46" s="766"/>
      <c r="AC46" s="766"/>
    </row>
    <row r="47" spans="14:29">
      <c r="N47" s="766"/>
      <c r="AC47" s="766"/>
    </row>
    <row r="48" spans="14:29">
      <c r="N48" s="766"/>
      <c r="AC48" s="766"/>
    </row>
    <row r="49" spans="14:29">
      <c r="N49" s="766"/>
      <c r="AC49" s="766"/>
    </row>
    <row r="50" spans="14:29">
      <c r="N50" s="766"/>
      <c r="AC50" s="766"/>
    </row>
    <row r="51" spans="14:29">
      <c r="N51" s="766"/>
      <c r="AC51" s="766"/>
    </row>
    <row r="52" spans="14:29">
      <c r="N52" s="766"/>
      <c r="AC52" s="766"/>
    </row>
    <row r="53" spans="14:29">
      <c r="N53" s="766"/>
      <c r="AC53" s="766"/>
    </row>
    <row r="54" spans="14:29">
      <c r="N54" s="766"/>
      <c r="AC54" s="766"/>
    </row>
    <row r="55" spans="14:29">
      <c r="N55" s="766"/>
      <c r="AC55" s="766"/>
    </row>
    <row r="56" spans="14:29">
      <c r="N56" s="766"/>
      <c r="AC56" s="766"/>
    </row>
    <row r="57" spans="14:29">
      <c r="N57" s="766"/>
      <c r="AC57" s="766"/>
    </row>
    <row r="58" spans="14:29">
      <c r="N58" s="766"/>
      <c r="AC58" s="766"/>
    </row>
    <row r="59" spans="14:29">
      <c r="N59" s="766"/>
      <c r="AC59" s="766"/>
    </row>
    <row r="60" spans="14:29">
      <c r="N60" s="766"/>
      <c r="AC60" s="766"/>
    </row>
    <row r="61" spans="14:29">
      <c r="N61" s="766"/>
      <c r="AC61" s="766"/>
    </row>
    <row r="62" spans="14:29">
      <c r="N62" s="766"/>
      <c r="AC62" s="766"/>
    </row>
    <row r="63" spans="14:29">
      <c r="N63" s="766"/>
      <c r="AC63" s="766"/>
    </row>
    <row r="64" spans="14:29">
      <c r="N64" s="766"/>
      <c r="AC64" s="766"/>
    </row>
    <row r="65" spans="14:29">
      <c r="N65" s="766"/>
      <c r="AC65" s="766"/>
    </row>
    <row r="66" spans="14:29">
      <c r="N66" s="766"/>
      <c r="AC66" s="766"/>
    </row>
    <row r="67" spans="14:29">
      <c r="N67" s="766"/>
      <c r="AC67" s="766"/>
    </row>
    <row r="68" spans="14:29">
      <c r="N68" s="766"/>
      <c r="AC68" s="766"/>
    </row>
    <row r="69" spans="14:29">
      <c r="N69" s="766"/>
      <c r="AC69" s="766"/>
    </row>
    <row r="70" spans="14:29">
      <c r="N70" s="766"/>
      <c r="AC70" s="766"/>
    </row>
    <row r="71" spans="14:29">
      <c r="N71" s="766"/>
      <c r="AC71" s="766"/>
    </row>
    <row r="72" spans="14:29">
      <c r="N72" s="766"/>
      <c r="AC72" s="766"/>
    </row>
    <row r="73" spans="14:29">
      <c r="N73" s="766"/>
      <c r="AC73" s="766"/>
    </row>
    <row r="74" spans="14:29">
      <c r="N74" s="766"/>
      <c r="AC74" s="766"/>
    </row>
    <row r="75" spans="14:29">
      <c r="N75" s="766"/>
      <c r="AC75" s="766"/>
    </row>
    <row r="76" spans="14:29">
      <c r="N76" s="766"/>
      <c r="AC76" s="766"/>
    </row>
    <row r="77" spans="14:29">
      <c r="N77" s="766"/>
      <c r="AC77" s="766"/>
    </row>
    <row r="78" spans="14:29">
      <c r="N78" s="766"/>
      <c r="AC78" s="766"/>
    </row>
    <row r="79" spans="14:29">
      <c r="N79" s="766"/>
      <c r="AC79" s="766"/>
    </row>
    <row r="80" spans="14:29">
      <c r="N80" s="766"/>
      <c r="AC80" s="766"/>
    </row>
    <row r="81" spans="1:29">
      <c r="N81" s="766"/>
      <c r="AC81" s="766"/>
    </row>
    <row r="82" spans="1:29">
      <c r="N82" s="766"/>
      <c r="AC82" s="766"/>
    </row>
    <row r="83" spans="1:29">
      <c r="N83" s="766"/>
      <c r="AC83" s="766"/>
    </row>
    <row r="84" spans="1:29">
      <c r="N84" s="766"/>
      <c r="AC84" s="766"/>
    </row>
    <row r="85" spans="1:29">
      <c r="N85" s="766"/>
      <c r="AC85" s="766"/>
    </row>
    <row r="86" spans="1:29">
      <c r="A86" s="766"/>
      <c r="B86" s="767"/>
      <c r="C86" s="767"/>
      <c r="D86" s="767"/>
      <c r="E86" s="767"/>
      <c r="F86" s="767"/>
      <c r="G86" s="767"/>
      <c r="H86" s="767"/>
      <c r="I86" s="767"/>
      <c r="J86" s="767"/>
      <c r="K86" s="767"/>
      <c r="L86" s="767"/>
      <c r="M86" s="767"/>
      <c r="N86" s="766"/>
      <c r="O86" s="766"/>
      <c r="P86" s="781"/>
      <c r="Q86" s="781"/>
      <c r="R86" s="781"/>
      <c r="S86" s="781"/>
      <c r="T86" s="781"/>
      <c r="U86" s="781"/>
      <c r="V86" s="781"/>
      <c r="W86" s="781"/>
      <c r="X86" s="781"/>
      <c r="Y86" s="781"/>
      <c r="Z86" s="781"/>
      <c r="AA86" s="781"/>
      <c r="AB86" s="766"/>
      <c r="AC86" s="766"/>
    </row>
  </sheetData>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6"/>
  <sheetViews>
    <sheetView zoomScale="81" zoomScaleNormal="81" workbookViewId="0">
      <selection activeCell="I2" sqref="I2"/>
    </sheetView>
  </sheetViews>
  <sheetFormatPr baseColWidth="10" defaultRowHeight="15.75"/>
  <cols>
    <col min="1" max="1" width="39.625" bestFit="1" customWidth="1"/>
    <col min="2" max="13" width="6.875" style="762" customWidth="1"/>
    <col min="14" max="14" width="5.5" customWidth="1"/>
    <col min="15" max="15" width="25.75" customWidth="1"/>
    <col min="16" max="27" width="8.25" customWidth="1"/>
    <col min="28" max="28" width="1.5" customWidth="1"/>
    <col min="29" max="29" width="5" customWidth="1"/>
  </cols>
  <sheetData>
    <row r="1" spans="1:29">
      <c r="A1" s="298"/>
      <c r="B1" s="758" t="s">
        <v>608</v>
      </c>
      <c r="C1" s="758" t="s">
        <v>609</v>
      </c>
      <c r="D1" s="758" t="s">
        <v>12</v>
      </c>
      <c r="E1" s="758" t="s">
        <v>13</v>
      </c>
      <c r="F1" s="758" t="s">
        <v>14</v>
      </c>
      <c r="G1" s="758" t="s">
        <v>15</v>
      </c>
      <c r="H1" s="758" t="s">
        <v>16</v>
      </c>
      <c r="I1" s="758" t="s">
        <v>17</v>
      </c>
      <c r="J1" s="758" t="s">
        <v>18</v>
      </c>
      <c r="K1" s="758" t="s">
        <v>19</v>
      </c>
      <c r="L1" s="758" t="s">
        <v>20</v>
      </c>
      <c r="M1" s="758" t="s">
        <v>21</v>
      </c>
      <c r="N1" s="766"/>
      <c r="O1" s="298"/>
      <c r="P1" s="768" t="s">
        <v>608</v>
      </c>
      <c r="Q1" s="768" t="s">
        <v>609</v>
      </c>
      <c r="R1" s="768" t="s">
        <v>12</v>
      </c>
      <c r="S1" s="768" t="s">
        <v>13</v>
      </c>
      <c r="T1" s="768" t="s">
        <v>14</v>
      </c>
      <c r="U1" s="768" t="s">
        <v>15</v>
      </c>
      <c r="V1" s="768" t="s">
        <v>16</v>
      </c>
      <c r="W1" s="768" t="s">
        <v>17</v>
      </c>
      <c r="X1" s="768" t="s">
        <v>18</v>
      </c>
      <c r="Y1" s="768" t="s">
        <v>19</v>
      </c>
      <c r="Z1" s="768" t="s">
        <v>20</v>
      </c>
      <c r="AA1" s="768" t="s">
        <v>21</v>
      </c>
      <c r="AC1" s="766"/>
    </row>
    <row r="2" spans="1:29">
      <c r="A2" s="756" t="s">
        <v>610</v>
      </c>
      <c r="B2" s="761">
        <v>0.9821428571428571</v>
      </c>
      <c r="C2" s="765">
        <v>1</v>
      </c>
      <c r="D2" s="765">
        <v>0.97</v>
      </c>
      <c r="E2" s="763">
        <v>0.98</v>
      </c>
      <c r="F2" s="761">
        <v>1</v>
      </c>
      <c r="G2" s="761">
        <v>0.98</v>
      </c>
      <c r="H2" s="761">
        <v>1</v>
      </c>
      <c r="I2" s="761"/>
      <c r="J2" s="761"/>
      <c r="K2" s="761"/>
      <c r="L2" s="761"/>
      <c r="M2" s="761"/>
      <c r="N2" s="766"/>
      <c r="O2" s="778" t="s">
        <v>217</v>
      </c>
      <c r="P2" s="782">
        <f>'DATOS UCI'!$D$4</f>
        <v>2.7126436781609193</v>
      </c>
      <c r="Q2" s="782">
        <f>'DATOS UCI'!$F$4</f>
        <v>3.2395833333333335</v>
      </c>
      <c r="R2" s="782">
        <f>'DATOS UCI'!$H$4</f>
        <v>3.3522727272727271</v>
      </c>
      <c r="S2" s="782">
        <f>'DATOS UCI'!$J$4</f>
        <v>3.3820224719101124</v>
      </c>
      <c r="T2" s="782">
        <f>'DATOS UCI'!$L$4</f>
        <v>4.7671232876712333</v>
      </c>
      <c r="U2" s="782">
        <f>'DATOS UCI'!$N$4</f>
        <v>3.0693069306930694</v>
      </c>
      <c r="V2" s="782">
        <f>'DATOS UCI'!$P$4</f>
        <v>2.8918918918918921</v>
      </c>
      <c r="W2" s="782" t="e">
        <f>'DATOS UCI'!$R$4</f>
        <v>#DIV/0!</v>
      </c>
      <c r="X2" s="782" t="e">
        <f>'DATOS UCI'!$T$4</f>
        <v>#DIV/0!</v>
      </c>
      <c r="Y2" s="782" t="e">
        <f>'DATOS UCI'!$V$4</f>
        <v>#DIV/0!</v>
      </c>
      <c r="Z2" s="782" t="e">
        <f>'DATOS UCI'!$X$4</f>
        <v>#DIV/0!</v>
      </c>
      <c r="AA2" s="782" t="e">
        <f>'DATOS UCI'!$Z$4</f>
        <v>#DIV/0!</v>
      </c>
      <c r="AC2" s="766"/>
    </row>
    <row r="3" spans="1:29" ht="27.75" customHeight="1">
      <c r="A3" s="757" t="s">
        <v>611</v>
      </c>
      <c r="B3" s="761">
        <v>1</v>
      </c>
      <c r="C3" s="765">
        <v>1</v>
      </c>
      <c r="D3" s="765">
        <v>1</v>
      </c>
      <c r="E3" s="763">
        <v>1</v>
      </c>
      <c r="F3" s="761">
        <v>0.98</v>
      </c>
      <c r="G3" s="761">
        <v>1</v>
      </c>
      <c r="H3" s="761">
        <v>1</v>
      </c>
      <c r="I3" s="761"/>
      <c r="J3" s="761"/>
      <c r="K3" s="761"/>
      <c r="L3" s="761"/>
      <c r="M3" s="761"/>
      <c r="N3" s="766"/>
      <c r="O3" s="779" t="s">
        <v>220</v>
      </c>
      <c r="P3" s="783">
        <f>'DATOS UCI'!$D$6</f>
        <v>0.5856079404466501</v>
      </c>
      <c r="Q3" s="783">
        <f>'DATOS UCI'!$F$6</f>
        <v>0.85439560439560436</v>
      </c>
      <c r="R3" s="769">
        <f>'DATOS UCI'!$H$6</f>
        <v>0.73200992555831268</v>
      </c>
      <c r="S3" s="770">
        <f>'DATOS UCI'!$J$6</f>
        <v>0.77179487179487183</v>
      </c>
      <c r="T3" s="770">
        <f>'DATOS UCI'!$L$6</f>
        <v>0.8635235732009926</v>
      </c>
      <c r="U3" s="770">
        <f>'DATOS UCI'!$N$6</f>
        <v>0.82228116710875332</v>
      </c>
      <c r="V3" s="770">
        <f>'DATOS UCI'!$P$6</f>
        <v>0.79850746268656714</v>
      </c>
      <c r="W3" s="770" t="e">
        <f>'DATOS UCI'!$R$6</f>
        <v>#DIV/0!</v>
      </c>
      <c r="X3" s="770" t="e">
        <f>'DATOS UCI'!$T$6</f>
        <v>#DIV/0!</v>
      </c>
      <c r="Y3" s="770" t="e">
        <f>'DATOS UCI'!$V$6</f>
        <v>#DIV/0!</v>
      </c>
      <c r="Z3" s="770" t="e">
        <f>'DATOS UCI'!$X$6</f>
        <v>#DIV/0!</v>
      </c>
      <c r="AA3" s="770" t="e">
        <f>'DATOS UCI'!$Z$6</f>
        <v>#DIV/0!</v>
      </c>
      <c r="AC3" s="766"/>
    </row>
    <row r="4" spans="1:29" ht="29.25" customHeight="1">
      <c r="A4" s="757" t="s">
        <v>612</v>
      </c>
      <c r="B4" s="761">
        <v>1</v>
      </c>
      <c r="C4" s="765">
        <v>1</v>
      </c>
      <c r="D4" s="765">
        <v>1</v>
      </c>
      <c r="E4" s="763">
        <v>1</v>
      </c>
      <c r="F4" s="761">
        <v>1</v>
      </c>
      <c r="G4" s="761">
        <v>1</v>
      </c>
      <c r="H4" s="761">
        <v>1</v>
      </c>
      <c r="I4" s="761"/>
      <c r="J4" s="761"/>
      <c r="K4" s="761"/>
      <c r="L4" s="761"/>
      <c r="M4" s="761"/>
      <c r="N4" s="766"/>
      <c r="O4" s="779" t="s">
        <v>223</v>
      </c>
      <c r="P4" s="783">
        <f>'DATOS UCI'!$D$8</f>
        <v>1</v>
      </c>
      <c r="Q4" s="783">
        <f>'DATOS UCI'!$F$8</f>
        <v>1</v>
      </c>
      <c r="R4" s="769">
        <f>'DATOS UCI'!$H$8</f>
        <v>1</v>
      </c>
      <c r="S4" s="770">
        <f>'DATOS UCI'!$J$8</f>
        <v>1</v>
      </c>
      <c r="T4" s="770">
        <f>'DATOS UCI'!$L$8</f>
        <v>1</v>
      </c>
      <c r="U4" s="770">
        <f>'DATOS UCI'!$N$8</f>
        <v>0.96666666666666667</v>
      </c>
      <c r="V4" s="770">
        <f>'DATOS UCI'!$P$8</f>
        <v>0.9975186104218362</v>
      </c>
      <c r="W4" s="770" t="e">
        <f>'DATOS UCI'!$R$8</f>
        <v>#DIV/0!</v>
      </c>
      <c r="X4" s="770" t="e">
        <f>'DATOS UCI'!$T$8</f>
        <v>#DIV/0!</v>
      </c>
      <c r="Y4" s="770" t="e">
        <f>'DATOS UCI'!$V$8</f>
        <v>#DIV/0!</v>
      </c>
      <c r="Z4" s="770" t="e">
        <f>'DATOS UCI'!$X$8</f>
        <v>#DIV/0!</v>
      </c>
      <c r="AA4" s="770" t="e">
        <f>'DATOS UCI'!$Z$8</f>
        <v>#DIV/0!</v>
      </c>
      <c r="AC4" s="766"/>
    </row>
    <row r="5" spans="1:29" ht="27" customHeight="1">
      <c r="A5" s="757" t="s">
        <v>613</v>
      </c>
      <c r="B5" s="761">
        <v>1</v>
      </c>
      <c r="C5" s="765">
        <v>1</v>
      </c>
      <c r="D5" s="765">
        <v>1</v>
      </c>
      <c r="E5" s="763">
        <v>1</v>
      </c>
      <c r="F5" s="761">
        <v>1</v>
      </c>
      <c r="G5" s="761">
        <v>1</v>
      </c>
      <c r="H5" s="761">
        <v>0.99</v>
      </c>
      <c r="I5" s="761"/>
      <c r="J5" s="761"/>
      <c r="K5" s="761"/>
      <c r="L5" s="761"/>
      <c r="M5" s="761"/>
      <c r="N5" s="766"/>
      <c r="O5" s="779" t="s">
        <v>226</v>
      </c>
      <c r="P5" s="782">
        <f>'DATOS UCI'!$D$10</f>
        <v>11.481481481481481</v>
      </c>
      <c r="Q5" s="782">
        <f>'DATOS UCI'!$F$10</f>
        <v>8.75</v>
      </c>
      <c r="R5" s="771">
        <f>'DATOS UCI'!$H$10</f>
        <v>9.117647058823529</v>
      </c>
      <c r="S5" s="771">
        <f>'DATOS UCI'!$J$10</f>
        <v>8.8235294117647065</v>
      </c>
      <c r="T5" s="771">
        <f>'DATOS UCI'!$L$10</f>
        <v>6.4583333333333339</v>
      </c>
      <c r="U5" s="771">
        <f>'DATOS UCI'!$N$10</f>
        <v>9.67741935483871</v>
      </c>
      <c r="V5" s="771">
        <f>'DATOS UCI'!$P$10</f>
        <v>10.689655172413794</v>
      </c>
      <c r="W5" s="771" t="e">
        <f>'DATOS UCI'!$R$10</f>
        <v>#DIV/0!</v>
      </c>
      <c r="X5" s="771" t="e">
        <f>'DATOS UCI'!$T$10</f>
        <v>#DIV/0!</v>
      </c>
      <c r="Y5" s="771" t="e">
        <f>'DATOS UCI'!$V$10</f>
        <v>#DIV/0!</v>
      </c>
      <c r="Z5" s="771" t="e">
        <f>'DATOS UCI'!$X$10</f>
        <v>#DIV/0!</v>
      </c>
      <c r="AA5" s="771" t="e">
        <f>'DATOS UCI'!$Z$10</f>
        <v>#DIV/0!</v>
      </c>
      <c r="AC5" s="766"/>
    </row>
    <row r="6" spans="1:29" ht="15" customHeight="1">
      <c r="A6" s="757" t="s">
        <v>614</v>
      </c>
      <c r="B6" s="761">
        <v>1</v>
      </c>
      <c r="C6" s="765">
        <v>1</v>
      </c>
      <c r="D6" s="765">
        <v>1</v>
      </c>
      <c r="E6" s="763">
        <v>1</v>
      </c>
      <c r="F6" s="761">
        <v>1</v>
      </c>
      <c r="G6" s="761">
        <v>1</v>
      </c>
      <c r="H6" s="761">
        <v>1</v>
      </c>
      <c r="I6" s="761"/>
      <c r="J6" s="761"/>
      <c r="K6" s="761"/>
      <c r="L6" s="761"/>
      <c r="M6" s="761"/>
      <c r="N6" s="766"/>
      <c r="O6" s="779" t="s">
        <v>229</v>
      </c>
      <c r="P6" s="783">
        <f>'DATOS UCI'!$D$12</f>
        <v>9.1954022988505746E-2</v>
      </c>
      <c r="Q6" s="783">
        <f>'DATOS UCI'!$F$12</f>
        <v>0.15686274509803921</v>
      </c>
      <c r="R6" s="769">
        <f>'DATOS UCI'!$H$12</f>
        <v>0.17</v>
      </c>
      <c r="S6" s="770">
        <f>'DATOS UCI'!$J$12</f>
        <v>0.15841584158415842</v>
      </c>
      <c r="T6" s="770">
        <f>'DATOS UCI'!$L$12</f>
        <v>0.26744186046511625</v>
      </c>
      <c r="U6" s="770">
        <f>'DATOS UCI'!$N$12</f>
        <v>0.15454545454545454</v>
      </c>
      <c r="V6" s="770">
        <f>'DATOS UCI'!$P$12</f>
        <v>0.13934426229508196</v>
      </c>
      <c r="W6" s="770" t="e">
        <f>'DATOS UCI'!$R$12</f>
        <v>#DIV/0!</v>
      </c>
      <c r="X6" s="770" t="e">
        <f>'DATOS UCI'!$T$12</f>
        <v>#DIV/0!</v>
      </c>
      <c r="Y6" s="770" t="e">
        <f>'DATOS UCI'!$V$12</f>
        <v>#DIV/0!</v>
      </c>
      <c r="Z6" s="770" t="e">
        <f>'DATOS UCI'!$X$12</f>
        <v>#DIV/0!</v>
      </c>
      <c r="AA6" s="770" t="e">
        <f>'DATOS UCI'!$Z$12</f>
        <v>#DIV/0!</v>
      </c>
      <c r="AC6" s="766"/>
    </row>
    <row r="7" spans="1:29" ht="14.25" customHeight="1">
      <c r="A7" s="757" t="s">
        <v>615</v>
      </c>
      <c r="B7" s="761">
        <v>0.9821428571428571</v>
      </c>
      <c r="C7" s="765">
        <v>1</v>
      </c>
      <c r="D7" s="765">
        <v>1</v>
      </c>
      <c r="E7" s="763">
        <v>0.98</v>
      </c>
      <c r="F7" s="761">
        <v>1</v>
      </c>
      <c r="G7" s="761">
        <v>0.98</v>
      </c>
      <c r="H7" s="761">
        <v>0.99</v>
      </c>
      <c r="I7" s="761"/>
      <c r="J7" s="761"/>
      <c r="K7" s="761"/>
      <c r="L7" s="761"/>
      <c r="M7" s="761"/>
      <c r="N7" s="766"/>
      <c r="O7" s="777" t="s">
        <v>232</v>
      </c>
      <c r="P7" s="783">
        <f>'DATOS UCI'!$D$14</f>
        <v>0</v>
      </c>
      <c r="Q7" s="783">
        <f>'DATOS UCI'!$F$14</f>
        <v>1.0416666666666666E-2</v>
      </c>
      <c r="R7" s="769">
        <f>'DATOS UCI'!$H$14</f>
        <v>0</v>
      </c>
      <c r="S7" s="770">
        <f>'DATOS UCI'!$J$14</f>
        <v>1.1235955056179775E-2</v>
      </c>
      <c r="T7" s="770">
        <f>'DATOS UCI'!$L$14</f>
        <v>0</v>
      </c>
      <c r="U7" s="770">
        <f>'DATOS UCI'!$N$14</f>
        <v>0</v>
      </c>
      <c r="V7" s="770">
        <f>'DATOS UCI'!$P$14</f>
        <v>1.8018018018018018E-2</v>
      </c>
      <c r="W7" s="770" t="e">
        <f>'DATOS UCI'!$R$14</f>
        <v>#DIV/0!</v>
      </c>
      <c r="X7" s="770" t="e">
        <f>'DATOS UCI'!$T$14</f>
        <v>#DIV/0!</v>
      </c>
      <c r="Y7" s="770" t="e">
        <f>'DATOS UCI'!$V$14</f>
        <v>#DIV/0!</v>
      </c>
      <c r="Z7" s="770" t="e">
        <f>'DATOS UCI'!$X$14</f>
        <v>#DIV/0!</v>
      </c>
      <c r="AA7" s="770" t="e">
        <f>'DATOS UCI'!$Z$14</f>
        <v>#DIV/0!</v>
      </c>
      <c r="AC7" s="766"/>
    </row>
    <row r="8" spans="1:29" ht="12.75" customHeight="1">
      <c r="A8" s="757" t="s">
        <v>616</v>
      </c>
      <c r="B8" s="761">
        <v>0.9821428571428571</v>
      </c>
      <c r="C8" s="765">
        <v>1</v>
      </c>
      <c r="D8" s="765">
        <v>1</v>
      </c>
      <c r="E8" s="763">
        <v>1</v>
      </c>
      <c r="F8" s="761">
        <v>1</v>
      </c>
      <c r="G8" s="761">
        <v>0.98</v>
      </c>
      <c r="H8" s="761">
        <v>0.99</v>
      </c>
      <c r="I8" s="761"/>
      <c r="J8" s="761"/>
      <c r="K8" s="761"/>
      <c r="L8" s="761"/>
      <c r="M8" s="761"/>
      <c r="N8" s="766"/>
      <c r="O8" s="777" t="s">
        <v>619</v>
      </c>
      <c r="P8" s="783">
        <f>'DATOS UCI'!$D$31</f>
        <v>3.4482758620689655E-2</v>
      </c>
      <c r="Q8" s="783">
        <f>'DATOS UCI'!$F$31</f>
        <v>5.2083333333333336E-2</v>
      </c>
      <c r="R8" s="769">
        <f>'DATOS UCI'!$H$31</f>
        <v>1.1363636363636364E-2</v>
      </c>
      <c r="S8" s="770">
        <f>'DATOS UCI'!$J$31</f>
        <v>0</v>
      </c>
      <c r="T8" s="770">
        <f>'DATOS UCI'!$L$31</f>
        <v>6.8493150684931503E-2</v>
      </c>
      <c r="U8" s="770">
        <f>'DATOS UCI'!$N$31</f>
        <v>7.9207920792079209E-2</v>
      </c>
      <c r="V8" s="770">
        <f>'DATOS UCI'!$P$31</f>
        <v>2.7027027027027029E-2</v>
      </c>
      <c r="W8" s="770" t="e">
        <f>'DATOS UCI'!$R$31</f>
        <v>#DIV/0!</v>
      </c>
      <c r="X8" s="770" t="e">
        <f>'DATOS UCI'!$T$31</f>
        <v>#DIV/0!</v>
      </c>
      <c r="Y8" s="770" t="e">
        <f>'DATOS UCI'!$V$31</f>
        <v>#DIV/0!</v>
      </c>
      <c r="Z8" s="770" t="e">
        <f>'DATOS UCI'!$X$31</f>
        <v>#DIV/0!</v>
      </c>
      <c r="AA8" s="770" t="e">
        <f>'DATOS UCI'!$Z$31</f>
        <v>#DIV/0!</v>
      </c>
      <c r="AC8" s="766"/>
    </row>
    <row r="9" spans="1:29" ht="13.5" customHeight="1">
      <c r="A9" s="757" t="s">
        <v>617</v>
      </c>
      <c r="B9" s="764">
        <v>1</v>
      </c>
      <c r="C9" s="765">
        <v>1</v>
      </c>
      <c r="D9" s="765">
        <v>1</v>
      </c>
      <c r="E9" s="763">
        <v>1</v>
      </c>
      <c r="F9" s="761">
        <v>1</v>
      </c>
      <c r="G9" s="761">
        <v>0.99</v>
      </c>
      <c r="H9" s="761">
        <v>1</v>
      </c>
      <c r="I9" s="761"/>
      <c r="J9" s="761"/>
      <c r="K9" s="761"/>
      <c r="L9" s="761"/>
      <c r="M9" s="761"/>
      <c r="N9" s="766"/>
      <c r="O9" s="777" t="s">
        <v>463</v>
      </c>
      <c r="P9" s="784">
        <f>'DATOS UCI'!$D$34</f>
        <v>0</v>
      </c>
      <c r="Q9" s="784">
        <f>'DATOS UCI'!$F$34</f>
        <v>2.0833333333333332E-2</v>
      </c>
      <c r="R9" s="784">
        <f>'DATOS UCI'!$H$34</f>
        <v>0</v>
      </c>
      <c r="S9" s="784">
        <f>'DATOS UCI'!$J$34</f>
        <v>0</v>
      </c>
      <c r="T9" s="784">
        <f>'DATOS UCI'!$L$34</f>
        <v>2.7397260273972601E-2</v>
      </c>
      <c r="U9" s="784">
        <f>'DATOS UCI'!$N$34</f>
        <v>5.9405940594059403E-2</v>
      </c>
      <c r="V9" s="784">
        <f>'DATOS UCI'!$P$34</f>
        <v>3.6036036036036036E-2</v>
      </c>
      <c r="W9" s="784" t="e">
        <f>'DATOS UCI'!$R$34</f>
        <v>#DIV/0!</v>
      </c>
      <c r="X9" s="784" t="e">
        <f>'DATOS UCI'!$T$34</f>
        <v>#DIV/0!</v>
      </c>
      <c r="Y9" s="784" t="e">
        <f>'DATOS UCI'!$V$34</f>
        <v>#DIV/0!</v>
      </c>
      <c r="Z9" s="784" t="e">
        <f>'DATOS UCI'!$X$34</f>
        <v>#DIV/0!</v>
      </c>
      <c r="AA9" s="784" t="e">
        <f>'DATOS UCI'!$Z$34</f>
        <v>#DIV/0!</v>
      </c>
      <c r="AC9" s="766"/>
    </row>
    <row r="10" spans="1:29" ht="15" customHeight="1">
      <c r="A10" s="757" t="s">
        <v>618</v>
      </c>
      <c r="B10" s="764">
        <v>1</v>
      </c>
      <c r="C10" s="765">
        <v>1</v>
      </c>
      <c r="D10" s="765">
        <v>1</v>
      </c>
      <c r="E10" s="763">
        <v>1</v>
      </c>
      <c r="F10" s="761">
        <v>1</v>
      </c>
      <c r="G10" s="761">
        <v>0.99</v>
      </c>
      <c r="H10" s="761">
        <v>1</v>
      </c>
      <c r="I10" s="761"/>
      <c r="J10" s="761"/>
      <c r="K10" s="761"/>
      <c r="L10" s="761"/>
      <c r="M10" s="761"/>
      <c r="N10" s="766"/>
      <c r="O10" s="777" t="s">
        <v>464</v>
      </c>
      <c r="P10" s="785">
        <f>'DATOS UCI'!$D$36</f>
        <v>22.988505747126435</v>
      </c>
      <c r="Q10" s="785">
        <f>'DATOS UCI'!$F$36</f>
        <v>39.215686274509807</v>
      </c>
      <c r="R10" s="785">
        <f>'DATOS UCI'!$H$36</f>
        <v>60</v>
      </c>
      <c r="S10" s="785">
        <f>'DATOS UCI'!$J$36</f>
        <v>69.306930693069319</v>
      </c>
      <c r="T10" s="785">
        <f>'DATOS UCI'!$L$36</f>
        <v>69.767441860465112</v>
      </c>
      <c r="U10" s="785">
        <f>'DATOS UCI'!$N$36</f>
        <v>54.54545454545454</v>
      </c>
      <c r="V10" s="785">
        <f>'DATOS UCI'!$P$36</f>
        <v>32.786885245901644</v>
      </c>
      <c r="W10" s="785" t="e">
        <f>'DATOS UCI'!$R$36</f>
        <v>#DIV/0!</v>
      </c>
      <c r="X10" s="785" t="e">
        <f>'DATOS UCI'!$T$36</f>
        <v>#DIV/0!</v>
      </c>
      <c r="Y10" s="785" t="e">
        <f>'DATOS UCI'!$V$36</f>
        <v>#DIV/0!</v>
      </c>
      <c r="Z10" s="785" t="e">
        <f>'DATOS UCI'!$X$36</f>
        <v>#DIV/0!</v>
      </c>
      <c r="AA10" s="785" t="e">
        <f>'DATOS UCI'!$Z$36</f>
        <v>#DIV/0!</v>
      </c>
      <c r="AC10" s="766"/>
    </row>
    <row r="11" spans="1:29">
      <c r="E11" s="763"/>
      <c r="N11" s="766"/>
      <c r="AC11" s="766"/>
    </row>
    <row r="12" spans="1:29">
      <c r="N12" s="766"/>
      <c r="P12" s="515"/>
      <c r="Q12" s="515"/>
      <c r="R12" s="515"/>
      <c r="S12" s="515"/>
      <c r="T12" s="515"/>
      <c r="U12" s="515"/>
      <c r="V12" s="515"/>
      <c r="W12" s="515"/>
      <c r="X12" s="515"/>
      <c r="Y12" s="515"/>
      <c r="Z12" s="515"/>
      <c r="AA12" s="515"/>
      <c r="AC12" s="766"/>
    </row>
    <row r="13" spans="1:29">
      <c r="N13" s="766"/>
      <c r="P13" s="515"/>
      <c r="Q13" s="515"/>
      <c r="R13" s="515"/>
      <c r="S13" s="515"/>
      <c r="T13" s="515"/>
      <c r="U13" s="515"/>
      <c r="V13" s="515"/>
      <c r="W13" s="515"/>
      <c r="X13" s="515"/>
      <c r="Y13" s="515"/>
      <c r="Z13" s="515"/>
      <c r="AA13" s="515"/>
      <c r="AC13" s="766"/>
    </row>
    <row r="14" spans="1:29">
      <c r="N14" s="766"/>
      <c r="P14" s="515"/>
      <c r="Q14" s="515"/>
      <c r="R14" s="515"/>
      <c r="S14" s="515"/>
      <c r="T14" s="515"/>
      <c r="U14" s="515"/>
      <c r="V14" s="515"/>
      <c r="W14" s="515"/>
      <c r="X14" s="515"/>
      <c r="Y14" s="515"/>
      <c r="Z14" s="515"/>
      <c r="AA14" s="515"/>
      <c r="AC14" s="766"/>
    </row>
    <row r="15" spans="1:29">
      <c r="N15" s="766"/>
      <c r="P15" s="515"/>
      <c r="Q15" s="515"/>
      <c r="R15" s="515"/>
      <c r="S15" s="515"/>
      <c r="T15" s="515"/>
      <c r="U15" s="515"/>
      <c r="V15" s="515"/>
      <c r="W15" s="515"/>
      <c r="X15" s="515"/>
      <c r="Y15" s="515"/>
      <c r="Z15" s="515"/>
      <c r="AA15" s="515"/>
      <c r="AC15" s="766"/>
    </row>
    <row r="16" spans="1:29">
      <c r="N16" s="766"/>
      <c r="P16" s="515"/>
      <c r="Q16" s="515"/>
      <c r="R16" s="515"/>
      <c r="S16" s="515"/>
      <c r="T16" s="515"/>
      <c r="U16" s="515"/>
      <c r="V16" s="515"/>
      <c r="W16" s="515"/>
      <c r="X16" s="515"/>
      <c r="Y16" s="515"/>
      <c r="Z16" s="515"/>
      <c r="AA16" s="515"/>
      <c r="AC16" s="766"/>
    </row>
    <row r="17" spans="14:29">
      <c r="N17" s="766"/>
      <c r="P17" s="515"/>
      <c r="Q17" s="515"/>
      <c r="R17" s="515"/>
      <c r="S17" s="515"/>
      <c r="T17" s="515"/>
      <c r="U17" s="515"/>
      <c r="V17" s="515"/>
      <c r="W17" s="515"/>
      <c r="X17" s="515"/>
      <c r="Y17" s="515"/>
      <c r="Z17" s="515"/>
      <c r="AA17" s="515"/>
      <c r="AC17" s="766"/>
    </row>
    <row r="18" spans="14:29">
      <c r="N18" s="766"/>
      <c r="P18" s="515"/>
      <c r="Q18" s="515"/>
      <c r="R18" s="515"/>
      <c r="S18" s="515"/>
      <c r="T18" s="515"/>
      <c r="U18" s="515"/>
      <c r="V18" s="515"/>
      <c r="W18" s="515"/>
      <c r="X18" s="515"/>
      <c r="Y18" s="515"/>
      <c r="Z18" s="515"/>
      <c r="AA18" s="515"/>
      <c r="AC18" s="766"/>
    </row>
    <row r="19" spans="14:29">
      <c r="N19" s="766"/>
      <c r="P19" s="515"/>
      <c r="Q19" s="515"/>
      <c r="R19" s="515"/>
      <c r="S19" s="515"/>
      <c r="T19" s="515"/>
      <c r="U19" s="515"/>
      <c r="V19" s="515"/>
      <c r="W19" s="515"/>
      <c r="X19" s="515"/>
      <c r="Y19" s="515"/>
      <c r="Z19" s="515"/>
      <c r="AA19" s="515"/>
      <c r="AC19" s="766"/>
    </row>
    <row r="20" spans="14:29">
      <c r="N20" s="766"/>
      <c r="P20" s="515"/>
      <c r="Q20" s="515"/>
      <c r="R20" s="515"/>
      <c r="S20" s="515"/>
      <c r="T20" s="515"/>
      <c r="U20" s="515"/>
      <c r="V20" s="515"/>
      <c r="W20" s="515"/>
      <c r="X20" s="515"/>
      <c r="Y20" s="515"/>
      <c r="Z20" s="515"/>
      <c r="AA20" s="515"/>
      <c r="AC20" s="766"/>
    </row>
    <row r="21" spans="14:29">
      <c r="N21" s="766"/>
      <c r="P21" s="515"/>
      <c r="Q21" s="515"/>
      <c r="R21" s="515"/>
      <c r="S21" s="515"/>
      <c r="T21" s="515"/>
      <c r="U21" s="515"/>
      <c r="V21" s="515"/>
      <c r="W21" s="515"/>
      <c r="X21" s="515"/>
      <c r="Y21" s="515"/>
      <c r="Z21" s="515"/>
      <c r="AA21" s="515"/>
      <c r="AC21" s="766"/>
    </row>
    <row r="22" spans="14:29">
      <c r="N22" s="766"/>
      <c r="P22" s="515"/>
      <c r="Q22" s="515"/>
      <c r="R22" s="515"/>
      <c r="S22" s="515"/>
      <c r="T22" s="515"/>
      <c r="U22" s="515"/>
      <c r="V22" s="515"/>
      <c r="W22" s="515"/>
      <c r="X22" s="515"/>
      <c r="Y22" s="515"/>
      <c r="Z22" s="515"/>
      <c r="AA22" s="515"/>
      <c r="AC22" s="766"/>
    </row>
    <row r="23" spans="14:29">
      <c r="N23" s="766"/>
      <c r="P23" s="515"/>
      <c r="Q23" s="515"/>
      <c r="R23" s="515"/>
      <c r="S23" s="515"/>
      <c r="T23" s="515"/>
      <c r="U23" s="515"/>
      <c r="V23" s="515"/>
      <c r="W23" s="515"/>
      <c r="X23" s="515"/>
      <c r="Y23" s="515"/>
      <c r="Z23" s="515"/>
      <c r="AA23" s="515"/>
      <c r="AC23" s="766"/>
    </row>
    <row r="24" spans="14:29">
      <c r="N24" s="766"/>
      <c r="P24" s="515"/>
      <c r="Q24" s="515"/>
      <c r="R24" s="515"/>
      <c r="S24" s="515"/>
      <c r="T24" s="515"/>
      <c r="U24" s="515"/>
      <c r="V24" s="515"/>
      <c r="W24" s="515"/>
      <c r="X24" s="515"/>
      <c r="Y24" s="515"/>
      <c r="Z24" s="515"/>
      <c r="AA24" s="515"/>
      <c r="AC24" s="766"/>
    </row>
    <row r="25" spans="14:29">
      <c r="N25" s="766"/>
      <c r="P25" s="515"/>
      <c r="Q25" s="515"/>
      <c r="R25" s="515"/>
      <c r="S25" s="515"/>
      <c r="T25" s="515"/>
      <c r="U25" s="515"/>
      <c r="V25" s="515"/>
      <c r="W25" s="515"/>
      <c r="X25" s="515"/>
      <c r="Y25" s="515"/>
      <c r="Z25" s="515"/>
      <c r="AA25" s="515"/>
      <c r="AC25" s="766"/>
    </row>
    <row r="26" spans="14:29">
      <c r="N26" s="766"/>
      <c r="P26" s="515"/>
      <c r="Q26" s="515"/>
      <c r="R26" s="515"/>
      <c r="S26" s="515"/>
      <c r="T26" s="515"/>
      <c r="U26" s="515"/>
      <c r="V26" s="515"/>
      <c r="W26" s="515"/>
      <c r="X26" s="515"/>
      <c r="Y26" s="515"/>
      <c r="Z26" s="515"/>
      <c r="AA26" s="515"/>
      <c r="AC26" s="766"/>
    </row>
    <row r="27" spans="14:29">
      <c r="N27" s="766"/>
      <c r="P27" s="515"/>
      <c r="Q27" s="515"/>
      <c r="R27" s="515"/>
      <c r="S27" s="515"/>
      <c r="T27" s="515"/>
      <c r="U27" s="515"/>
      <c r="V27" s="515"/>
      <c r="W27" s="515"/>
      <c r="X27" s="515"/>
      <c r="Y27" s="515"/>
      <c r="Z27" s="515"/>
      <c r="AA27" s="515"/>
      <c r="AC27" s="766"/>
    </row>
    <row r="28" spans="14:29">
      <c r="N28" s="766"/>
      <c r="P28" s="515"/>
      <c r="Q28" s="515"/>
      <c r="R28" s="515"/>
      <c r="S28" s="515"/>
      <c r="T28" s="515"/>
      <c r="U28" s="515"/>
      <c r="V28" s="515"/>
      <c r="W28" s="515"/>
      <c r="X28" s="515"/>
      <c r="Y28" s="515"/>
      <c r="Z28" s="515"/>
      <c r="AA28" s="515"/>
      <c r="AC28" s="766"/>
    </row>
    <row r="29" spans="14:29">
      <c r="N29" s="766"/>
      <c r="P29" s="515"/>
      <c r="Q29" s="515"/>
      <c r="R29" s="515"/>
      <c r="S29" s="515"/>
      <c r="T29" s="515"/>
      <c r="U29" s="515"/>
      <c r="V29" s="515"/>
      <c r="W29" s="515"/>
      <c r="X29" s="515"/>
      <c r="Y29" s="515"/>
      <c r="Z29" s="515"/>
      <c r="AA29" s="515"/>
      <c r="AC29" s="766"/>
    </row>
    <row r="30" spans="14:29">
      <c r="N30" s="766"/>
      <c r="P30" s="515"/>
      <c r="Q30" s="515"/>
      <c r="R30" s="515"/>
      <c r="S30" s="515"/>
      <c r="T30" s="515"/>
      <c r="U30" s="515"/>
      <c r="V30" s="515"/>
      <c r="W30" s="515"/>
      <c r="X30" s="515"/>
      <c r="Y30" s="515"/>
      <c r="Z30" s="515"/>
      <c r="AA30" s="515"/>
      <c r="AC30" s="766"/>
    </row>
    <row r="31" spans="14:29">
      <c r="N31" s="766"/>
      <c r="P31" s="515"/>
      <c r="Q31" s="515"/>
      <c r="R31" s="515"/>
      <c r="S31" s="515"/>
      <c r="T31" s="515"/>
      <c r="U31" s="515"/>
      <c r="V31" s="515"/>
      <c r="W31" s="515"/>
      <c r="X31" s="515"/>
      <c r="Y31" s="515"/>
      <c r="Z31" s="515"/>
      <c r="AA31" s="515"/>
      <c r="AC31" s="766"/>
    </row>
    <row r="32" spans="14:29">
      <c r="N32" s="766"/>
      <c r="P32" s="515"/>
      <c r="Q32" s="515"/>
      <c r="R32" s="515"/>
      <c r="S32" s="515"/>
      <c r="T32" s="515"/>
      <c r="U32" s="515"/>
      <c r="V32" s="515"/>
      <c r="W32" s="515"/>
      <c r="X32" s="515"/>
      <c r="Y32" s="515"/>
      <c r="Z32" s="515"/>
      <c r="AA32" s="515"/>
      <c r="AC32" s="766"/>
    </row>
    <row r="33" spans="14:29">
      <c r="N33" s="766"/>
      <c r="P33" s="515"/>
      <c r="Q33" s="515"/>
      <c r="R33" s="515"/>
      <c r="S33" s="515"/>
      <c r="T33" s="515"/>
      <c r="U33" s="515"/>
      <c r="V33" s="515"/>
      <c r="W33" s="515"/>
      <c r="X33" s="515"/>
      <c r="Y33" s="515"/>
      <c r="Z33" s="515"/>
      <c r="AA33" s="515"/>
      <c r="AC33" s="766"/>
    </row>
    <row r="34" spans="14:29">
      <c r="N34" s="766"/>
      <c r="P34" s="515"/>
      <c r="Q34" s="515"/>
      <c r="R34" s="515"/>
      <c r="S34" s="515"/>
      <c r="T34" s="515"/>
      <c r="U34" s="515"/>
      <c r="V34" s="515"/>
      <c r="W34" s="515"/>
      <c r="X34" s="515"/>
      <c r="Y34" s="515"/>
      <c r="Z34" s="515"/>
      <c r="AA34" s="515"/>
      <c r="AC34" s="766"/>
    </row>
    <row r="35" spans="14:29">
      <c r="N35" s="766"/>
      <c r="P35" s="515"/>
      <c r="Q35" s="515"/>
      <c r="R35" s="515"/>
      <c r="S35" s="515"/>
      <c r="T35" s="515"/>
      <c r="U35" s="515"/>
      <c r="V35" s="515"/>
      <c r="W35" s="515"/>
      <c r="X35" s="515"/>
      <c r="Y35" s="515"/>
      <c r="Z35" s="515"/>
      <c r="AA35" s="515"/>
      <c r="AC35" s="766"/>
    </row>
    <row r="36" spans="14:29">
      <c r="N36" s="766"/>
      <c r="P36" s="515"/>
      <c r="Q36" s="515"/>
      <c r="R36" s="515"/>
      <c r="S36" s="515"/>
      <c r="T36" s="515"/>
      <c r="U36" s="515"/>
      <c r="V36" s="515"/>
      <c r="W36" s="515"/>
      <c r="X36" s="515"/>
      <c r="Y36" s="515"/>
      <c r="Z36" s="515"/>
      <c r="AA36" s="515"/>
      <c r="AC36" s="766"/>
    </row>
    <row r="37" spans="14:29">
      <c r="N37" s="766"/>
      <c r="P37" s="515"/>
      <c r="Q37" s="515"/>
      <c r="R37" s="515"/>
      <c r="S37" s="515"/>
      <c r="T37" s="515"/>
      <c r="U37" s="515"/>
      <c r="V37" s="515"/>
      <c r="W37" s="515"/>
      <c r="X37" s="515"/>
      <c r="Y37" s="515"/>
      <c r="Z37" s="515"/>
      <c r="AA37" s="515"/>
      <c r="AC37" s="766"/>
    </row>
    <row r="38" spans="14:29">
      <c r="N38" s="766"/>
      <c r="P38" s="515"/>
      <c r="Q38" s="515"/>
      <c r="R38" s="515"/>
      <c r="S38" s="515"/>
      <c r="T38" s="515"/>
      <c r="U38" s="515"/>
      <c r="V38" s="515"/>
      <c r="W38" s="515"/>
      <c r="X38" s="515"/>
      <c r="Y38" s="515"/>
      <c r="Z38" s="515"/>
      <c r="AA38" s="515"/>
      <c r="AC38" s="766"/>
    </row>
    <row r="39" spans="14:29">
      <c r="N39" s="766"/>
      <c r="P39" s="515"/>
      <c r="Q39" s="515"/>
      <c r="R39" s="515"/>
      <c r="S39" s="515"/>
      <c r="T39" s="515"/>
      <c r="U39" s="515"/>
      <c r="V39" s="515"/>
      <c r="W39" s="515"/>
      <c r="X39" s="515"/>
      <c r="Y39" s="515"/>
      <c r="Z39" s="515"/>
      <c r="AA39" s="515"/>
      <c r="AC39" s="766"/>
    </row>
    <row r="40" spans="14:29">
      <c r="N40" s="766"/>
      <c r="P40" s="515"/>
      <c r="Q40" s="515"/>
      <c r="R40" s="515"/>
      <c r="S40" s="515"/>
      <c r="T40" s="515"/>
      <c r="U40" s="515"/>
      <c r="V40" s="515"/>
      <c r="W40" s="515"/>
      <c r="X40" s="515"/>
      <c r="Y40" s="515"/>
      <c r="Z40" s="515"/>
      <c r="AA40" s="515"/>
      <c r="AC40" s="766"/>
    </row>
    <row r="41" spans="14:29">
      <c r="N41" s="766"/>
      <c r="P41" s="515"/>
      <c r="Q41" s="515"/>
      <c r="R41" s="515"/>
      <c r="S41" s="515"/>
      <c r="T41" s="515"/>
      <c r="U41" s="515"/>
      <c r="V41" s="515"/>
      <c r="W41" s="515"/>
      <c r="X41" s="515"/>
      <c r="Y41" s="515"/>
      <c r="Z41" s="515"/>
      <c r="AA41" s="515"/>
      <c r="AC41" s="766"/>
    </row>
    <row r="42" spans="14:29">
      <c r="N42" s="766"/>
      <c r="P42" s="515"/>
      <c r="Q42" s="515"/>
      <c r="R42" s="515"/>
      <c r="S42" s="515"/>
      <c r="T42" s="515"/>
      <c r="U42" s="515"/>
      <c r="V42" s="515"/>
      <c r="W42" s="515"/>
      <c r="X42" s="515"/>
      <c r="Y42" s="515"/>
      <c r="Z42" s="515"/>
      <c r="AA42" s="515"/>
      <c r="AC42" s="766"/>
    </row>
    <row r="43" spans="14:29">
      <c r="N43" s="766"/>
      <c r="P43" s="515"/>
      <c r="Q43" s="515"/>
      <c r="R43" s="515"/>
      <c r="S43" s="515"/>
      <c r="T43" s="515"/>
      <c r="U43" s="515"/>
      <c r="V43" s="515"/>
      <c r="W43" s="515"/>
      <c r="X43" s="515"/>
      <c r="Y43" s="515"/>
      <c r="Z43" s="515"/>
      <c r="AA43" s="515"/>
      <c r="AC43" s="766"/>
    </row>
    <row r="44" spans="14:29">
      <c r="N44" s="766"/>
      <c r="P44" s="515"/>
      <c r="Q44" s="515"/>
      <c r="R44" s="515"/>
      <c r="S44" s="515"/>
      <c r="T44" s="515"/>
      <c r="U44" s="515"/>
      <c r="V44" s="515"/>
      <c r="W44" s="515"/>
      <c r="X44" s="515"/>
      <c r="Y44" s="515"/>
      <c r="Z44" s="515"/>
      <c r="AA44" s="515"/>
      <c r="AC44" s="766"/>
    </row>
    <row r="45" spans="14:29">
      <c r="N45" s="766"/>
      <c r="P45" s="515"/>
      <c r="Q45" s="515"/>
      <c r="R45" s="515"/>
      <c r="S45" s="515"/>
      <c r="T45" s="515"/>
      <c r="U45" s="515"/>
      <c r="V45" s="515"/>
      <c r="W45" s="515"/>
      <c r="X45" s="515"/>
      <c r="Y45" s="515"/>
      <c r="Z45" s="515"/>
      <c r="AA45" s="515"/>
      <c r="AC45" s="766"/>
    </row>
    <row r="46" spans="14:29">
      <c r="N46" s="766"/>
      <c r="P46" s="515"/>
      <c r="Q46" s="515"/>
      <c r="R46" s="515"/>
      <c r="S46" s="515"/>
      <c r="T46" s="515"/>
      <c r="U46" s="515"/>
      <c r="V46" s="515"/>
      <c r="W46" s="515"/>
      <c r="X46" s="515"/>
      <c r="Y46" s="515"/>
      <c r="Z46" s="515"/>
      <c r="AA46" s="515"/>
      <c r="AC46" s="766"/>
    </row>
    <row r="47" spans="14:29">
      <c r="N47" s="766"/>
      <c r="P47" s="515"/>
      <c r="Q47" s="515"/>
      <c r="R47" s="515"/>
      <c r="S47" s="515"/>
      <c r="T47" s="515"/>
      <c r="U47" s="515"/>
      <c r="V47" s="515"/>
      <c r="W47" s="515"/>
      <c r="X47" s="515"/>
      <c r="Y47" s="515"/>
      <c r="Z47" s="515"/>
      <c r="AA47" s="515"/>
      <c r="AC47" s="766"/>
    </row>
    <row r="48" spans="14:29">
      <c r="N48" s="766"/>
      <c r="P48" s="515"/>
      <c r="Q48" s="515"/>
      <c r="R48" s="515"/>
      <c r="S48" s="515"/>
      <c r="T48" s="515"/>
      <c r="U48" s="515"/>
      <c r="V48" s="515"/>
      <c r="W48" s="515"/>
      <c r="X48" s="515"/>
      <c r="Y48" s="515"/>
      <c r="Z48" s="515"/>
      <c r="AA48" s="515"/>
      <c r="AC48" s="766"/>
    </row>
    <row r="49" spans="14:29">
      <c r="N49" s="766"/>
      <c r="P49" s="515"/>
      <c r="Q49" s="515"/>
      <c r="R49" s="515"/>
      <c r="S49" s="515"/>
      <c r="T49" s="515"/>
      <c r="U49" s="515"/>
      <c r="V49" s="515"/>
      <c r="W49" s="515"/>
      <c r="X49" s="515"/>
      <c r="Y49" s="515"/>
      <c r="Z49" s="515"/>
      <c r="AA49" s="515"/>
      <c r="AC49" s="766"/>
    </row>
    <row r="50" spans="14:29">
      <c r="N50" s="766"/>
      <c r="P50" s="515"/>
      <c r="Q50" s="515"/>
      <c r="R50" s="515"/>
      <c r="S50" s="515"/>
      <c r="T50" s="515"/>
      <c r="U50" s="515"/>
      <c r="V50" s="515"/>
      <c r="W50" s="515"/>
      <c r="X50" s="515"/>
      <c r="Y50" s="515"/>
      <c r="Z50" s="515"/>
      <c r="AA50" s="515"/>
      <c r="AC50" s="766"/>
    </row>
    <row r="51" spans="14:29">
      <c r="N51" s="766"/>
      <c r="P51" s="515"/>
      <c r="Q51" s="515"/>
      <c r="R51" s="515"/>
      <c r="S51" s="515"/>
      <c r="T51" s="515"/>
      <c r="U51" s="515"/>
      <c r="V51" s="515"/>
      <c r="W51" s="515"/>
      <c r="X51" s="515"/>
      <c r="Y51" s="515"/>
      <c r="Z51" s="515"/>
      <c r="AA51" s="515"/>
      <c r="AC51" s="766"/>
    </row>
    <row r="52" spans="14:29">
      <c r="N52" s="766"/>
      <c r="P52" s="515"/>
      <c r="Q52" s="515"/>
      <c r="R52" s="515"/>
      <c r="S52" s="515"/>
      <c r="T52" s="515"/>
      <c r="U52" s="515"/>
      <c r="V52" s="515"/>
      <c r="W52" s="515"/>
      <c r="X52" s="515"/>
      <c r="Y52" s="515"/>
      <c r="Z52" s="515"/>
      <c r="AA52" s="515"/>
      <c r="AC52" s="766"/>
    </row>
    <row r="53" spans="14:29">
      <c r="N53" s="766"/>
      <c r="P53" s="515"/>
      <c r="Q53" s="515"/>
      <c r="R53" s="515"/>
      <c r="S53" s="515"/>
      <c r="T53" s="515"/>
      <c r="U53" s="515"/>
      <c r="V53" s="515"/>
      <c r="W53" s="515"/>
      <c r="X53" s="515"/>
      <c r="Y53" s="515"/>
      <c r="Z53" s="515"/>
      <c r="AA53" s="515"/>
      <c r="AC53" s="766"/>
    </row>
    <row r="54" spans="14:29">
      <c r="N54" s="766"/>
      <c r="P54" s="515"/>
      <c r="Q54" s="515"/>
      <c r="R54" s="515"/>
      <c r="S54" s="515"/>
      <c r="T54" s="515"/>
      <c r="U54" s="515"/>
      <c r="V54" s="515"/>
      <c r="W54" s="515"/>
      <c r="X54" s="515"/>
      <c r="Y54" s="515"/>
      <c r="Z54" s="515"/>
      <c r="AA54" s="515"/>
      <c r="AC54" s="766"/>
    </row>
    <row r="55" spans="14:29">
      <c r="N55" s="766"/>
      <c r="P55" s="515"/>
      <c r="Q55" s="515"/>
      <c r="R55" s="515"/>
      <c r="S55" s="515"/>
      <c r="T55" s="515"/>
      <c r="U55" s="515"/>
      <c r="V55" s="515"/>
      <c r="W55" s="515"/>
      <c r="X55" s="515"/>
      <c r="Y55" s="515"/>
      <c r="Z55" s="515"/>
      <c r="AA55" s="515"/>
      <c r="AC55" s="766"/>
    </row>
    <row r="56" spans="14:29">
      <c r="N56" s="766"/>
      <c r="P56" s="515"/>
      <c r="Q56" s="515"/>
      <c r="R56" s="515"/>
      <c r="S56" s="515"/>
      <c r="T56" s="515"/>
      <c r="U56" s="515"/>
      <c r="V56" s="515"/>
      <c r="W56" s="515"/>
      <c r="X56" s="515"/>
      <c r="Y56" s="515"/>
      <c r="Z56" s="515"/>
      <c r="AA56" s="515"/>
      <c r="AC56" s="766"/>
    </row>
    <row r="57" spans="14:29">
      <c r="N57" s="766"/>
      <c r="P57" s="515"/>
      <c r="Q57" s="515"/>
      <c r="R57" s="515"/>
      <c r="S57" s="515"/>
      <c r="T57" s="515"/>
      <c r="U57" s="515"/>
      <c r="V57" s="515"/>
      <c r="W57" s="515"/>
      <c r="X57" s="515"/>
      <c r="Y57" s="515"/>
      <c r="Z57" s="515"/>
      <c r="AA57" s="515"/>
      <c r="AC57" s="766"/>
    </row>
    <row r="58" spans="14:29">
      <c r="N58" s="766"/>
      <c r="P58" s="515"/>
      <c r="Q58" s="515"/>
      <c r="R58" s="515"/>
      <c r="S58" s="515"/>
      <c r="T58" s="515"/>
      <c r="U58" s="515"/>
      <c r="V58" s="515"/>
      <c r="W58" s="515"/>
      <c r="X58" s="515"/>
      <c r="Y58" s="515"/>
      <c r="Z58" s="515"/>
      <c r="AA58" s="515"/>
      <c r="AC58" s="766"/>
    </row>
    <row r="59" spans="14:29">
      <c r="N59" s="766"/>
      <c r="P59" s="515"/>
      <c r="Q59" s="515"/>
      <c r="R59" s="515"/>
      <c r="S59" s="515"/>
      <c r="T59" s="515"/>
      <c r="U59" s="515"/>
      <c r="V59" s="515"/>
      <c r="W59" s="515"/>
      <c r="X59" s="515"/>
      <c r="Y59" s="515"/>
      <c r="Z59" s="515"/>
      <c r="AA59" s="515"/>
      <c r="AC59" s="766"/>
    </row>
    <row r="60" spans="14:29">
      <c r="N60" s="766"/>
      <c r="P60" s="515"/>
      <c r="Q60" s="515"/>
      <c r="R60" s="515"/>
      <c r="S60" s="515"/>
      <c r="T60" s="515"/>
      <c r="U60" s="515"/>
      <c r="V60" s="515"/>
      <c r="W60" s="515"/>
      <c r="X60" s="515"/>
      <c r="Y60" s="515"/>
      <c r="Z60" s="515"/>
      <c r="AA60" s="515"/>
      <c r="AC60" s="766"/>
    </row>
    <row r="61" spans="14:29">
      <c r="N61" s="766"/>
      <c r="P61" s="515"/>
      <c r="Q61" s="515"/>
      <c r="R61" s="515"/>
      <c r="S61" s="515"/>
      <c r="T61" s="515"/>
      <c r="U61" s="515"/>
      <c r="V61" s="515"/>
      <c r="W61" s="515"/>
      <c r="X61" s="515"/>
      <c r="Y61" s="515"/>
      <c r="Z61" s="515"/>
      <c r="AA61" s="515"/>
      <c r="AC61" s="766"/>
    </row>
    <row r="62" spans="14:29">
      <c r="N62" s="766"/>
      <c r="P62" s="515"/>
      <c r="Q62" s="515"/>
      <c r="R62" s="515"/>
      <c r="S62" s="515"/>
      <c r="T62" s="515"/>
      <c r="U62" s="515"/>
      <c r="V62" s="515"/>
      <c r="W62" s="515"/>
      <c r="X62" s="515"/>
      <c r="Y62" s="515"/>
      <c r="Z62" s="515"/>
      <c r="AA62" s="515"/>
      <c r="AC62" s="766"/>
    </row>
    <row r="63" spans="14:29">
      <c r="N63" s="766"/>
      <c r="P63" s="515"/>
      <c r="Q63" s="515"/>
      <c r="R63" s="515"/>
      <c r="S63" s="515"/>
      <c r="T63" s="515"/>
      <c r="U63" s="515"/>
      <c r="V63" s="515"/>
      <c r="W63" s="515"/>
      <c r="X63" s="515"/>
      <c r="Y63" s="515"/>
      <c r="Z63" s="515"/>
      <c r="AA63" s="515"/>
      <c r="AC63" s="766"/>
    </row>
    <row r="64" spans="14:29">
      <c r="N64" s="766"/>
      <c r="P64" s="515"/>
      <c r="Q64" s="515"/>
      <c r="R64" s="515"/>
      <c r="S64" s="515"/>
      <c r="T64" s="515"/>
      <c r="U64" s="515"/>
      <c r="V64" s="515"/>
      <c r="W64" s="515"/>
      <c r="X64" s="515"/>
      <c r="Y64" s="515"/>
      <c r="Z64" s="515"/>
      <c r="AA64" s="515"/>
      <c r="AC64" s="766"/>
    </row>
    <row r="65" spans="14:29">
      <c r="N65" s="766"/>
      <c r="P65" s="515"/>
      <c r="Q65" s="515"/>
      <c r="R65" s="515"/>
      <c r="S65" s="515"/>
      <c r="T65" s="515"/>
      <c r="U65" s="515"/>
      <c r="V65" s="515"/>
      <c r="W65" s="515"/>
      <c r="X65" s="515"/>
      <c r="Y65" s="515"/>
      <c r="Z65" s="515"/>
      <c r="AA65" s="515"/>
      <c r="AC65" s="766"/>
    </row>
    <row r="66" spans="14:29">
      <c r="N66" s="766"/>
      <c r="P66" s="515"/>
      <c r="Q66" s="515"/>
      <c r="R66" s="515"/>
      <c r="S66" s="515"/>
      <c r="T66" s="515"/>
      <c r="U66" s="515"/>
      <c r="V66" s="515"/>
      <c r="W66" s="515"/>
      <c r="X66" s="515"/>
      <c r="Y66" s="515"/>
      <c r="Z66" s="515"/>
      <c r="AA66" s="515"/>
      <c r="AC66" s="766"/>
    </row>
    <row r="67" spans="14:29">
      <c r="N67" s="766"/>
      <c r="P67" s="515"/>
      <c r="Q67" s="515"/>
      <c r="R67" s="515"/>
      <c r="S67" s="515"/>
      <c r="T67" s="515"/>
      <c r="U67" s="515"/>
      <c r="V67" s="515"/>
      <c r="W67" s="515"/>
      <c r="X67" s="515"/>
      <c r="Y67" s="515"/>
      <c r="Z67" s="515"/>
      <c r="AA67" s="515"/>
      <c r="AC67" s="766"/>
    </row>
    <row r="68" spans="14:29">
      <c r="N68" s="766"/>
      <c r="P68" s="515"/>
      <c r="Q68" s="515"/>
      <c r="R68" s="515"/>
      <c r="S68" s="515"/>
      <c r="T68" s="515"/>
      <c r="U68" s="515"/>
      <c r="V68" s="515"/>
      <c r="W68" s="515"/>
      <c r="X68" s="515"/>
      <c r="Y68" s="515"/>
      <c r="Z68" s="515"/>
      <c r="AA68" s="515"/>
      <c r="AC68" s="766"/>
    </row>
    <row r="69" spans="14:29">
      <c r="N69" s="766"/>
      <c r="P69" s="515"/>
      <c r="Q69" s="515"/>
      <c r="R69" s="515"/>
      <c r="S69" s="515"/>
      <c r="T69" s="515"/>
      <c r="U69" s="515"/>
      <c r="V69" s="515"/>
      <c r="W69" s="515"/>
      <c r="X69" s="515"/>
      <c r="Y69" s="515"/>
      <c r="Z69" s="515"/>
      <c r="AA69" s="515"/>
      <c r="AC69" s="766"/>
    </row>
    <row r="70" spans="14:29">
      <c r="N70" s="766"/>
      <c r="P70" s="515"/>
      <c r="Q70" s="515"/>
      <c r="R70" s="515"/>
      <c r="S70" s="515"/>
      <c r="T70" s="515"/>
      <c r="U70" s="515"/>
      <c r="V70" s="515"/>
      <c r="W70" s="515"/>
      <c r="X70" s="515"/>
      <c r="Y70" s="515"/>
      <c r="Z70" s="515"/>
      <c r="AA70" s="515"/>
      <c r="AC70" s="766"/>
    </row>
    <row r="71" spans="14:29">
      <c r="N71" s="766"/>
      <c r="P71" s="515"/>
      <c r="Q71" s="515"/>
      <c r="R71" s="515"/>
      <c r="S71" s="515"/>
      <c r="T71" s="515"/>
      <c r="U71" s="515"/>
      <c r="V71" s="515"/>
      <c r="W71" s="515"/>
      <c r="X71" s="515"/>
      <c r="Y71" s="515"/>
      <c r="Z71" s="515"/>
      <c r="AA71" s="515"/>
      <c r="AC71" s="766"/>
    </row>
    <row r="72" spans="14:29">
      <c r="N72" s="766"/>
      <c r="P72" s="515"/>
      <c r="Q72" s="515"/>
      <c r="R72" s="515"/>
      <c r="S72" s="515"/>
      <c r="T72" s="515"/>
      <c r="U72" s="515"/>
      <c r="V72" s="515"/>
      <c r="W72" s="515"/>
      <c r="X72" s="515"/>
      <c r="Y72" s="515"/>
      <c r="Z72" s="515"/>
      <c r="AA72" s="515"/>
      <c r="AC72" s="766"/>
    </row>
    <row r="73" spans="14:29">
      <c r="N73" s="766"/>
      <c r="P73" s="515"/>
      <c r="Q73" s="515"/>
      <c r="R73" s="515"/>
      <c r="S73" s="515"/>
      <c r="T73" s="515"/>
      <c r="U73" s="515"/>
      <c r="V73" s="515"/>
      <c r="W73" s="515"/>
      <c r="X73" s="515"/>
      <c r="Y73" s="515"/>
      <c r="Z73" s="515"/>
      <c r="AA73" s="515"/>
      <c r="AC73" s="766"/>
    </row>
    <row r="74" spans="14:29">
      <c r="N74" s="766"/>
      <c r="P74" s="515"/>
      <c r="Q74" s="515"/>
      <c r="R74" s="515"/>
      <c r="S74" s="515"/>
      <c r="T74" s="515"/>
      <c r="U74" s="515"/>
      <c r="V74" s="515"/>
      <c r="W74" s="515"/>
      <c r="X74" s="515"/>
      <c r="Y74" s="515"/>
      <c r="Z74" s="515"/>
      <c r="AA74" s="515"/>
      <c r="AC74" s="766"/>
    </row>
    <row r="75" spans="14:29">
      <c r="N75" s="766"/>
      <c r="P75" s="515"/>
      <c r="Q75" s="515"/>
      <c r="R75" s="515"/>
      <c r="S75" s="515"/>
      <c r="T75" s="515"/>
      <c r="U75" s="515"/>
      <c r="V75" s="515"/>
      <c r="W75" s="515"/>
      <c r="X75" s="515"/>
      <c r="Y75" s="515"/>
      <c r="Z75" s="515"/>
      <c r="AA75" s="515"/>
      <c r="AC75" s="766"/>
    </row>
    <row r="76" spans="14:29">
      <c r="N76" s="766"/>
      <c r="P76" s="515"/>
      <c r="Q76" s="515"/>
      <c r="R76" s="515"/>
      <c r="S76" s="515"/>
      <c r="T76" s="515"/>
      <c r="U76" s="515"/>
      <c r="V76" s="515"/>
      <c r="W76" s="515"/>
      <c r="X76" s="515"/>
      <c r="Y76" s="515"/>
      <c r="Z76" s="515"/>
      <c r="AA76" s="515"/>
      <c r="AC76" s="766"/>
    </row>
    <row r="77" spans="14:29">
      <c r="N77" s="766"/>
      <c r="AC77" s="766"/>
    </row>
    <row r="78" spans="14:29">
      <c r="N78" s="766"/>
      <c r="AC78" s="766"/>
    </row>
    <row r="79" spans="14:29">
      <c r="N79" s="766"/>
      <c r="AC79" s="766"/>
    </row>
    <row r="80" spans="14:29">
      <c r="N80" s="766"/>
      <c r="AC80" s="766"/>
    </row>
    <row r="81" spans="1:29">
      <c r="N81" s="766"/>
      <c r="AC81" s="766"/>
    </row>
    <row r="82" spans="1:29">
      <c r="N82" s="766"/>
      <c r="AC82" s="766"/>
    </row>
    <row r="83" spans="1:29">
      <c r="N83" s="766"/>
      <c r="AC83" s="766"/>
    </row>
    <row r="84" spans="1:29">
      <c r="N84" s="766"/>
      <c r="AC84" s="766"/>
    </row>
    <row r="85" spans="1:29">
      <c r="N85" s="766"/>
      <c r="AC85" s="766"/>
    </row>
    <row r="86" spans="1:29">
      <c r="A86" s="766"/>
      <c r="B86" s="767"/>
      <c r="C86" s="767"/>
      <c r="D86" s="767"/>
      <c r="E86" s="767"/>
      <c r="F86" s="767"/>
      <c r="G86" s="767"/>
      <c r="H86" s="767"/>
      <c r="I86" s="767"/>
      <c r="J86" s="767"/>
      <c r="K86" s="767"/>
      <c r="L86" s="767"/>
      <c r="M86" s="767"/>
      <c r="N86" s="766"/>
      <c r="O86" s="766"/>
      <c r="P86" s="766"/>
      <c r="Q86" s="766"/>
      <c r="R86" s="766"/>
      <c r="S86" s="766"/>
      <c r="T86" s="766"/>
      <c r="U86" s="766"/>
      <c r="V86" s="766"/>
      <c r="W86" s="766"/>
      <c r="X86" s="766"/>
      <c r="Y86" s="766"/>
      <c r="Z86" s="766"/>
      <c r="AA86" s="766"/>
      <c r="AB86" s="766"/>
      <c r="AC86" s="766"/>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Z287"/>
  <sheetViews>
    <sheetView showGridLines="0" tabSelected="1" topLeftCell="B2" zoomScale="70" zoomScaleNormal="70" workbookViewId="0">
      <pane ySplit="1" topLeftCell="A9" activePane="bottomLeft" state="frozen"/>
      <selection activeCell="A2" sqref="A2"/>
      <selection pane="bottomLeft" activeCell="AB30" sqref="AB30"/>
    </sheetView>
  </sheetViews>
  <sheetFormatPr baseColWidth="10" defaultRowHeight="15.75"/>
  <cols>
    <col min="1" max="1" width="68.625" customWidth="1"/>
    <col min="2" max="2" width="62.625" customWidth="1"/>
    <col min="3" max="10" width="8.125" hidden="1" customWidth="1"/>
    <col min="11" max="26" width="8.125" customWidth="1"/>
  </cols>
  <sheetData>
    <row r="1" spans="1:26" ht="36">
      <c r="A1" s="1096" t="s">
        <v>452</v>
      </c>
      <c r="B1" s="1096"/>
      <c r="C1" s="295"/>
      <c r="D1" s="295"/>
      <c r="E1" s="295"/>
      <c r="F1" s="295"/>
      <c r="G1" s="295"/>
      <c r="H1" s="295"/>
      <c r="I1" s="295"/>
      <c r="J1" s="295"/>
      <c r="K1" s="295"/>
      <c r="L1" s="295"/>
      <c r="M1" s="295"/>
      <c r="N1" s="295"/>
      <c r="O1" s="296"/>
    </row>
    <row r="2" spans="1:26" ht="45" customHeight="1">
      <c r="C2" s="1045" t="s">
        <v>10</v>
      </c>
      <c r="D2" s="1045"/>
      <c r="E2" s="1045" t="s">
        <v>11</v>
      </c>
      <c r="F2" s="1045"/>
      <c r="G2" s="1045" t="s">
        <v>12</v>
      </c>
      <c r="H2" s="1045"/>
      <c r="I2" s="1045" t="s">
        <v>13</v>
      </c>
      <c r="J2" s="1045"/>
      <c r="K2" s="1045" t="s">
        <v>14</v>
      </c>
      <c r="L2" s="1045"/>
      <c r="M2" s="1045" t="s">
        <v>15</v>
      </c>
      <c r="N2" s="1045"/>
      <c r="O2" s="1045" t="s">
        <v>16</v>
      </c>
      <c r="P2" s="1045"/>
      <c r="Q2" s="1045" t="s">
        <v>17</v>
      </c>
      <c r="R2" s="1045"/>
      <c r="S2" s="1045" t="s">
        <v>18</v>
      </c>
      <c r="T2" s="1045"/>
      <c r="U2" s="1045" t="s">
        <v>19</v>
      </c>
      <c r="V2" s="1045"/>
      <c r="W2" s="1045" t="s">
        <v>20</v>
      </c>
      <c r="X2" s="1045"/>
      <c r="Y2" s="1045" t="s">
        <v>21</v>
      </c>
      <c r="Z2" s="1045"/>
    </row>
    <row r="3" spans="1:26" ht="28.5">
      <c r="A3" s="297" t="s">
        <v>215</v>
      </c>
      <c r="B3" s="318" t="s">
        <v>216</v>
      </c>
      <c r="C3" s="317" t="s">
        <v>453</v>
      </c>
      <c r="D3" s="317" t="s">
        <v>454</v>
      </c>
      <c r="E3" s="317" t="s">
        <v>453</v>
      </c>
      <c r="F3" s="317" t="s">
        <v>454</v>
      </c>
      <c r="G3" s="317" t="s">
        <v>453</v>
      </c>
      <c r="H3" s="317" t="s">
        <v>454</v>
      </c>
      <c r="I3" s="317" t="s">
        <v>453</v>
      </c>
      <c r="J3" s="317" t="s">
        <v>454</v>
      </c>
      <c r="K3" s="317" t="s">
        <v>453</v>
      </c>
      <c r="L3" s="317" t="s">
        <v>454</v>
      </c>
      <c r="M3" s="317" t="s">
        <v>453</v>
      </c>
      <c r="N3" s="317" t="s">
        <v>454</v>
      </c>
      <c r="O3" s="317" t="s">
        <v>453</v>
      </c>
      <c r="P3" s="317" t="s">
        <v>454</v>
      </c>
      <c r="Q3" s="317" t="s">
        <v>453</v>
      </c>
      <c r="R3" s="317" t="s">
        <v>454</v>
      </c>
      <c r="S3" s="317" t="s">
        <v>453</v>
      </c>
      <c r="T3" s="317" t="s">
        <v>454</v>
      </c>
      <c r="U3" s="317" t="s">
        <v>453</v>
      </c>
      <c r="V3" s="317" t="s">
        <v>454</v>
      </c>
      <c r="W3" s="317" t="s">
        <v>453</v>
      </c>
      <c r="X3" s="317" t="s">
        <v>454</v>
      </c>
      <c r="Y3" s="317" t="s">
        <v>453</v>
      </c>
      <c r="Z3" s="317" t="s">
        <v>454</v>
      </c>
    </row>
    <row r="4" spans="1:26">
      <c r="A4" s="1097" t="s">
        <v>217</v>
      </c>
      <c r="B4" s="324" t="s">
        <v>218</v>
      </c>
      <c r="C4" s="302">
        <v>826</v>
      </c>
      <c r="D4" s="385">
        <f>C4/C5</f>
        <v>4.068965517241379</v>
      </c>
      <c r="E4" s="302">
        <v>944</v>
      </c>
      <c r="F4" s="385">
        <f>E4/E5</f>
        <v>4.4739336492890995</v>
      </c>
      <c r="G4" s="302">
        <v>1036</v>
      </c>
      <c r="H4" s="385">
        <f t="shared" ref="H4" si="0">G4/G5</f>
        <v>4.2113821138211378</v>
      </c>
      <c r="I4" s="302">
        <v>1013</v>
      </c>
      <c r="J4" s="385">
        <f t="shared" ref="J4" si="1">I4/I5</f>
        <v>4.5426008968609866</v>
      </c>
      <c r="K4" s="302">
        <v>1036</v>
      </c>
      <c r="L4" s="385">
        <f t="shared" ref="L4" si="2">K4/K5</f>
        <v>4.4273504273504276</v>
      </c>
      <c r="M4" s="302">
        <v>982</v>
      </c>
      <c r="N4" s="385">
        <f t="shared" ref="N4" si="3">M4/M5</f>
        <v>4.3259911894273131</v>
      </c>
      <c r="O4" s="302">
        <v>1025</v>
      </c>
      <c r="P4" s="385">
        <f t="shared" ref="P4" si="4">O4/O5</f>
        <v>4.4565217391304346</v>
      </c>
      <c r="Q4" s="302"/>
      <c r="R4" s="385" t="e">
        <f t="shared" ref="R4" si="5">Q4/Q5</f>
        <v>#DIV/0!</v>
      </c>
      <c r="S4" s="302"/>
      <c r="T4" s="385" t="e">
        <f t="shared" ref="T4" si="6">S4/S5</f>
        <v>#DIV/0!</v>
      </c>
      <c r="U4" s="302"/>
      <c r="V4" s="385" t="e">
        <f t="shared" ref="V4" si="7">U4/U5</f>
        <v>#DIV/0!</v>
      </c>
      <c r="W4" s="302"/>
      <c r="X4" s="385" t="e">
        <f t="shared" ref="X4" si="8">W4/W5</f>
        <v>#DIV/0!</v>
      </c>
      <c r="Y4" s="302"/>
      <c r="Z4" s="385" t="e">
        <f t="shared" ref="Z4" si="9">Y4/Y5</f>
        <v>#DIV/0!</v>
      </c>
    </row>
    <row r="5" spans="1:26">
      <c r="A5" s="1097"/>
      <c r="B5" s="324" t="s">
        <v>219</v>
      </c>
      <c r="C5" s="302">
        <v>203</v>
      </c>
      <c r="D5" s="364"/>
      <c r="E5" s="302">
        <v>211</v>
      </c>
      <c r="F5" s="364"/>
      <c r="G5" s="302">
        <v>246</v>
      </c>
      <c r="H5" s="364"/>
      <c r="I5" s="302">
        <v>223</v>
      </c>
      <c r="J5" s="364"/>
      <c r="K5" s="302">
        <v>234</v>
      </c>
      <c r="L5" s="364"/>
      <c r="M5" s="302">
        <v>227</v>
      </c>
      <c r="N5" s="364"/>
      <c r="O5" s="302">
        <v>230</v>
      </c>
      <c r="P5" s="364"/>
      <c r="Q5" s="302"/>
      <c r="R5" s="364"/>
      <c r="S5" s="302"/>
      <c r="T5" s="364"/>
      <c r="U5" s="302"/>
      <c r="V5" s="364"/>
      <c r="W5" s="302"/>
      <c r="X5" s="364"/>
      <c r="Y5" s="302"/>
      <c r="Z5" s="364"/>
    </row>
    <row r="6" spans="1:26">
      <c r="A6" s="1097" t="s">
        <v>220</v>
      </c>
      <c r="B6" s="324" t="s">
        <v>221</v>
      </c>
      <c r="C6" s="302">
        <v>826</v>
      </c>
      <c r="D6" s="363">
        <f>C6/C7</f>
        <v>0.7814569536423841</v>
      </c>
      <c r="E6" s="302">
        <v>944</v>
      </c>
      <c r="F6" s="363">
        <f>E6/E7</f>
        <v>0.91119691119691115</v>
      </c>
      <c r="G6" s="302">
        <v>1036</v>
      </c>
      <c r="H6" s="363">
        <f t="shared" ref="H6" si="10">G6/G7</f>
        <v>0.90322580645161288</v>
      </c>
      <c r="I6" s="302">
        <v>1013</v>
      </c>
      <c r="J6" s="363">
        <f t="shared" ref="J6" si="11">I6/I7</f>
        <v>0.91261261261261262</v>
      </c>
      <c r="K6" s="302">
        <v>1036</v>
      </c>
      <c r="L6" s="363">
        <f t="shared" ref="L6" si="12">K6/K7</f>
        <v>0.90322580645161288</v>
      </c>
      <c r="M6" s="302">
        <v>982</v>
      </c>
      <c r="N6" s="363">
        <f t="shared" ref="N6" si="13">M6/M7</f>
        <v>0.90925925925925921</v>
      </c>
      <c r="O6" s="302">
        <v>1025</v>
      </c>
      <c r="P6" s="363">
        <f t="shared" ref="P6" si="14">O6/O7</f>
        <v>0.89363557105492586</v>
      </c>
      <c r="Q6" s="302"/>
      <c r="R6" s="363" t="e">
        <f t="shared" ref="R6" si="15">Q6/Q7</f>
        <v>#DIV/0!</v>
      </c>
      <c r="S6" s="302"/>
      <c r="T6" s="363" t="e">
        <f t="shared" ref="T6" si="16">S6/S7</f>
        <v>#DIV/0!</v>
      </c>
      <c r="U6" s="302"/>
      <c r="V6" s="363" t="e">
        <f t="shared" ref="V6" si="17">U6/U7</f>
        <v>#DIV/0!</v>
      </c>
      <c r="W6" s="302"/>
      <c r="X6" s="363" t="e">
        <f t="shared" ref="X6" si="18">W6/W7</f>
        <v>#DIV/0!</v>
      </c>
      <c r="Y6" s="302"/>
      <c r="Z6" s="363" t="e">
        <f t="shared" ref="Z6" si="19">Y6/Y7</f>
        <v>#DIV/0!</v>
      </c>
    </row>
    <row r="7" spans="1:26">
      <c r="A7" s="1097"/>
      <c r="B7" s="324" t="s">
        <v>222</v>
      </c>
      <c r="C7" s="302">
        <v>1057</v>
      </c>
      <c r="D7" s="364"/>
      <c r="E7" s="302">
        <v>1036</v>
      </c>
      <c r="F7" s="364"/>
      <c r="G7" s="302">
        <v>1147</v>
      </c>
      <c r="H7" s="364"/>
      <c r="I7" s="302">
        <v>1110</v>
      </c>
      <c r="J7" s="364"/>
      <c r="K7" s="302">
        <v>1147</v>
      </c>
      <c r="L7" s="364"/>
      <c r="M7" s="302">
        <v>1080</v>
      </c>
      <c r="N7" s="364"/>
      <c r="O7" s="302">
        <v>1147</v>
      </c>
      <c r="P7" s="364"/>
      <c r="Q7" s="302"/>
      <c r="R7" s="364"/>
      <c r="S7" s="302"/>
      <c r="T7" s="364"/>
      <c r="U7" s="302"/>
      <c r="V7" s="364"/>
      <c r="W7" s="302"/>
      <c r="X7" s="364"/>
      <c r="Y7" s="302"/>
      <c r="Z7" s="364"/>
    </row>
    <row r="8" spans="1:26">
      <c r="A8" s="1097" t="s">
        <v>223</v>
      </c>
      <c r="B8" s="324" t="s">
        <v>224</v>
      </c>
      <c r="C8" s="302">
        <v>1057</v>
      </c>
      <c r="D8" s="363">
        <f>C8/C9</f>
        <v>0.92153443766346987</v>
      </c>
      <c r="E8" s="302">
        <v>1036</v>
      </c>
      <c r="F8" s="363">
        <f>E8/E9</f>
        <v>1</v>
      </c>
      <c r="G8" s="302">
        <v>1147</v>
      </c>
      <c r="H8" s="363">
        <f t="shared" ref="H8" si="20">G8/G9</f>
        <v>1</v>
      </c>
      <c r="I8" s="302">
        <v>1110</v>
      </c>
      <c r="J8" s="363">
        <f t="shared" ref="J8" si="21">I8/I9</f>
        <v>1</v>
      </c>
      <c r="K8" s="302">
        <v>1147</v>
      </c>
      <c r="L8" s="363">
        <f t="shared" ref="L8" si="22">K8/K9</f>
        <v>1</v>
      </c>
      <c r="M8" s="302">
        <v>1080</v>
      </c>
      <c r="N8" s="363">
        <f t="shared" ref="N8" si="23">M8/M9</f>
        <v>0.97297297297297303</v>
      </c>
      <c r="O8" s="302">
        <v>1147</v>
      </c>
      <c r="P8" s="363">
        <f t="shared" ref="P8" si="24">O8/O9</f>
        <v>1.0034995625546808</v>
      </c>
      <c r="Q8" s="302"/>
      <c r="R8" s="363" t="e">
        <f t="shared" ref="R8" si="25">Q8/Q9</f>
        <v>#DIV/0!</v>
      </c>
      <c r="S8" s="302"/>
      <c r="T8" s="363" t="e">
        <f t="shared" ref="T8" si="26">S8/S9</f>
        <v>#DIV/0!</v>
      </c>
      <c r="U8" s="302"/>
      <c r="V8" s="363" t="e">
        <f t="shared" ref="V8" si="27">U8/U9</f>
        <v>#DIV/0!</v>
      </c>
      <c r="W8" s="302"/>
      <c r="X8" s="363" t="e">
        <f t="shared" ref="X8" si="28">W8/W9</f>
        <v>#DIV/0!</v>
      </c>
      <c r="Y8" s="302"/>
      <c r="Z8" s="363" t="e">
        <f t="shared" ref="Z8" si="29">Y8/Y9</f>
        <v>#DIV/0!</v>
      </c>
    </row>
    <row r="9" spans="1:26">
      <c r="A9" s="1097"/>
      <c r="B9" s="324" t="s">
        <v>225</v>
      </c>
      <c r="C9" s="302">
        <v>1147</v>
      </c>
      <c r="D9" s="364"/>
      <c r="E9" s="302">
        <v>1036</v>
      </c>
      <c r="F9" s="364"/>
      <c r="G9" s="302">
        <v>1147</v>
      </c>
      <c r="H9" s="364"/>
      <c r="I9" s="302">
        <v>1110</v>
      </c>
      <c r="J9" s="364"/>
      <c r="K9" s="302">
        <v>1147</v>
      </c>
      <c r="L9" s="364"/>
      <c r="M9" s="302">
        <v>1110</v>
      </c>
      <c r="N9" s="364"/>
      <c r="O9" s="302">
        <v>1143</v>
      </c>
      <c r="P9" s="364"/>
      <c r="Q9" s="302"/>
      <c r="R9" s="364"/>
      <c r="S9" s="302"/>
      <c r="T9" s="364"/>
      <c r="U9" s="302"/>
      <c r="V9" s="364"/>
      <c r="W9" s="302"/>
      <c r="X9" s="364"/>
      <c r="Y9" s="302"/>
      <c r="Z9" s="364"/>
    </row>
    <row r="10" spans="1:26">
      <c r="A10" s="1097" t="s">
        <v>226</v>
      </c>
      <c r="B10" s="324" t="s">
        <v>227</v>
      </c>
      <c r="C10" s="302">
        <v>31</v>
      </c>
      <c r="D10" s="385">
        <f>C10/C11</f>
        <v>7.5609756097560981</v>
      </c>
      <c r="E10" s="302">
        <v>28</v>
      </c>
      <c r="F10" s="385">
        <f>E10/E11</f>
        <v>6.2222222222222223</v>
      </c>
      <c r="G10" s="302">
        <v>31</v>
      </c>
      <c r="H10" s="385">
        <f t="shared" ref="H10" si="30">G10/G11</f>
        <v>7.2941176470588234</v>
      </c>
      <c r="I10" s="302">
        <v>30</v>
      </c>
      <c r="J10" s="385">
        <f t="shared" ref="J10" si="31">I10/I11</f>
        <v>6.666666666666667</v>
      </c>
      <c r="K10" s="302">
        <v>31</v>
      </c>
      <c r="L10" s="385">
        <f t="shared" ref="L10" si="32">K10/K11</f>
        <v>7.045454545454545</v>
      </c>
      <c r="M10" s="302">
        <v>30</v>
      </c>
      <c r="N10" s="385">
        <f t="shared" ref="N10" si="33">M10/M11</f>
        <v>6.9767441860465116</v>
      </c>
      <c r="O10" s="302">
        <v>31</v>
      </c>
      <c r="P10" s="385">
        <f t="shared" ref="P10" si="34">O10/O11</f>
        <v>6.8888888888888893</v>
      </c>
      <c r="Q10" s="302"/>
      <c r="R10" s="385" t="e">
        <f t="shared" ref="R10" si="35">Q10/Q11</f>
        <v>#DIV/0!</v>
      </c>
      <c r="S10" s="302"/>
      <c r="T10" s="385" t="e">
        <f t="shared" ref="T10" si="36">S10/S11</f>
        <v>#DIV/0!</v>
      </c>
      <c r="U10" s="302"/>
      <c r="V10" s="385" t="e">
        <f t="shared" ref="V10" si="37">U10/U11</f>
        <v>#DIV/0!</v>
      </c>
      <c r="W10" s="302"/>
      <c r="X10" s="385" t="e">
        <f t="shared" ref="X10" si="38">W10/W11</f>
        <v>#DIV/0!</v>
      </c>
      <c r="Y10" s="302"/>
      <c r="Z10" s="385" t="e">
        <f t="shared" ref="Z10" si="39">Y10/Y11</f>
        <v>#DIV/0!</v>
      </c>
    </row>
    <row r="11" spans="1:26">
      <c r="A11" s="1097"/>
      <c r="B11" s="324" t="s">
        <v>228</v>
      </c>
      <c r="C11" s="302">
        <v>4.0999999999999996</v>
      </c>
      <c r="D11" s="364"/>
      <c r="E11" s="302">
        <v>4.5</v>
      </c>
      <c r="F11" s="364"/>
      <c r="G11" s="302">
        <v>4.25</v>
      </c>
      <c r="H11" s="364"/>
      <c r="I11" s="302">
        <v>4.5</v>
      </c>
      <c r="J11" s="364"/>
      <c r="K11" s="302">
        <v>4.4000000000000004</v>
      </c>
      <c r="L11" s="364"/>
      <c r="M11" s="302">
        <v>4.3</v>
      </c>
      <c r="N11" s="364"/>
      <c r="O11" s="302">
        <v>4.5</v>
      </c>
      <c r="P11" s="364"/>
      <c r="Q11" s="302"/>
      <c r="R11" s="364"/>
      <c r="S11" s="302"/>
      <c r="T11" s="364"/>
      <c r="U11" s="302"/>
      <c r="V11" s="364"/>
      <c r="W11" s="302"/>
      <c r="X11" s="364"/>
      <c r="Y11" s="302"/>
      <c r="Z11" s="364"/>
    </row>
    <row r="12" spans="1:26">
      <c r="A12" s="1097" t="s">
        <v>229</v>
      </c>
      <c r="B12" s="324" t="s">
        <v>230</v>
      </c>
      <c r="C12" s="302">
        <v>66</v>
      </c>
      <c r="D12" s="363">
        <f>C12/C13</f>
        <v>0.28947368421052633</v>
      </c>
      <c r="E12" s="302">
        <v>64</v>
      </c>
      <c r="F12" s="363">
        <f>E12/E13</f>
        <v>0.25702811244979917</v>
      </c>
      <c r="G12" s="302">
        <v>72</v>
      </c>
      <c r="H12" s="363">
        <f t="shared" ref="H12" si="40">G12/G13</f>
        <v>0.25531914893617019</v>
      </c>
      <c r="I12" s="302">
        <v>90</v>
      </c>
      <c r="J12" s="363">
        <f t="shared" ref="J12" si="41">I12/I13</f>
        <v>0.34615384615384615</v>
      </c>
      <c r="K12" s="302">
        <v>70</v>
      </c>
      <c r="L12" s="363">
        <f t="shared" ref="L12" si="42">K12/K13</f>
        <v>0.27450980392156865</v>
      </c>
      <c r="M12" s="302">
        <v>63</v>
      </c>
      <c r="N12" s="363">
        <f t="shared" ref="N12" si="43">M12/M13</f>
        <v>0.23863636363636365</v>
      </c>
      <c r="O12" s="302">
        <v>64</v>
      </c>
      <c r="P12" s="363">
        <f t="shared" ref="P12" si="44">O12/O13</f>
        <v>0.23970037453183521</v>
      </c>
      <c r="Q12" s="302"/>
      <c r="R12" s="363" t="e">
        <f t="shared" ref="R12" si="45">Q12/Q13</f>
        <v>#DIV/0!</v>
      </c>
      <c r="S12" s="302"/>
      <c r="T12" s="363" t="e">
        <f t="shared" ref="T12" si="46">S12/S13</f>
        <v>#DIV/0!</v>
      </c>
      <c r="U12" s="302"/>
      <c r="V12" s="363" t="e">
        <f t="shared" ref="V12" si="47">U12/U13</f>
        <v>#DIV/0!</v>
      </c>
      <c r="W12" s="302"/>
      <c r="X12" s="363" t="e">
        <f t="shared" ref="X12" si="48">W12/W13</f>
        <v>#DIV/0!</v>
      </c>
      <c r="Y12" s="302"/>
      <c r="Z12" s="363" t="e">
        <f t="shared" ref="Z12" si="49">Y12/Y13</f>
        <v>#DIV/0!</v>
      </c>
    </row>
    <row r="13" spans="1:26">
      <c r="A13" s="1097"/>
      <c r="B13" s="324" t="s">
        <v>231</v>
      </c>
      <c r="C13" s="302">
        <v>228</v>
      </c>
      <c r="D13" s="364"/>
      <c r="E13" s="302">
        <v>249</v>
      </c>
      <c r="F13" s="364"/>
      <c r="G13" s="302">
        <v>282</v>
      </c>
      <c r="H13" s="364"/>
      <c r="I13" s="302">
        <v>260</v>
      </c>
      <c r="J13" s="364"/>
      <c r="K13" s="302">
        <v>255</v>
      </c>
      <c r="L13" s="364"/>
      <c r="M13" s="302">
        <v>264</v>
      </c>
      <c r="N13" s="364"/>
      <c r="O13" s="302">
        <v>267</v>
      </c>
      <c r="P13" s="364"/>
      <c r="Q13" s="302"/>
      <c r="R13" s="364"/>
      <c r="S13" s="302"/>
      <c r="T13" s="364"/>
      <c r="U13" s="302"/>
      <c r="V13" s="364"/>
      <c r="W13" s="302"/>
      <c r="X13" s="364"/>
      <c r="Y13" s="302"/>
      <c r="Z13" s="364"/>
    </row>
    <row r="14" spans="1:26" ht="31.5">
      <c r="A14" s="1102" t="s">
        <v>232</v>
      </c>
      <c r="B14" s="334" t="s">
        <v>457</v>
      </c>
      <c r="C14" s="302">
        <v>0</v>
      </c>
      <c r="D14" s="531">
        <f>C14/C15</f>
        <v>0</v>
      </c>
      <c r="E14" s="302">
        <v>0</v>
      </c>
      <c r="F14" s="363">
        <f>E14/E15</f>
        <v>0</v>
      </c>
      <c r="G14" s="302">
        <v>0</v>
      </c>
      <c r="H14" s="363">
        <f t="shared" ref="H14" si="50">G14/G15</f>
        <v>0</v>
      </c>
      <c r="I14" s="302">
        <v>0</v>
      </c>
      <c r="J14" s="363">
        <v>1</v>
      </c>
      <c r="K14" s="302">
        <v>0</v>
      </c>
      <c r="L14" s="363">
        <v>1</v>
      </c>
      <c r="M14" s="302">
        <v>0</v>
      </c>
      <c r="N14" s="363">
        <f t="shared" ref="N14" si="51">M14/M15</f>
        <v>0</v>
      </c>
      <c r="O14" s="302">
        <v>0</v>
      </c>
      <c r="P14" s="363">
        <f t="shared" ref="P14" si="52">O14/O15</f>
        <v>0</v>
      </c>
      <c r="Q14" s="302"/>
      <c r="R14" s="363" t="e">
        <f t="shared" ref="R14" si="53">Q14/Q15</f>
        <v>#DIV/0!</v>
      </c>
      <c r="S14" s="302"/>
      <c r="T14" s="363" t="e">
        <f t="shared" ref="T14" si="54">S14/S15</f>
        <v>#DIV/0!</v>
      </c>
      <c r="U14" s="302"/>
      <c r="V14" s="363" t="e">
        <f t="shared" ref="V14" si="55">U14/U15</f>
        <v>#DIV/0!</v>
      </c>
      <c r="W14" s="302"/>
      <c r="X14" s="363" t="e">
        <f t="shared" ref="X14" si="56">W14/W15</f>
        <v>#DIV/0!</v>
      </c>
      <c r="Y14" s="302"/>
      <c r="Z14" s="363" t="e">
        <f t="shared" ref="Z14" si="57">Y14/Y15</f>
        <v>#DIV/0!</v>
      </c>
    </row>
    <row r="15" spans="1:26">
      <c r="A15" s="1103"/>
      <c r="B15" s="324" t="s">
        <v>233</v>
      </c>
      <c r="C15" s="302">
        <v>203</v>
      </c>
      <c r="D15" s="364"/>
      <c r="E15" s="302">
        <v>211</v>
      </c>
      <c r="F15" s="364"/>
      <c r="G15" s="302">
        <v>246</v>
      </c>
      <c r="H15" s="364"/>
      <c r="I15" s="302">
        <v>223</v>
      </c>
      <c r="J15" s="364"/>
      <c r="K15" s="302">
        <v>234</v>
      </c>
      <c r="L15" s="364"/>
      <c r="M15" s="302">
        <v>227</v>
      </c>
      <c r="N15" s="364"/>
      <c r="O15" s="302">
        <v>230</v>
      </c>
      <c r="P15" s="364"/>
      <c r="Q15" s="302"/>
      <c r="R15" s="364"/>
      <c r="S15" s="302"/>
      <c r="T15" s="364"/>
      <c r="U15" s="302"/>
      <c r="V15" s="364"/>
      <c r="W15" s="302"/>
      <c r="X15" s="364"/>
      <c r="Y15" s="302"/>
      <c r="Z15" s="364"/>
    </row>
    <row r="16" spans="1:26">
      <c r="A16" s="1108" t="s">
        <v>234</v>
      </c>
      <c r="B16" s="327" t="s">
        <v>235</v>
      </c>
      <c r="C16" s="313">
        <v>2</v>
      </c>
      <c r="D16" s="1048"/>
      <c r="E16" s="313">
        <v>0</v>
      </c>
      <c r="F16" s="1048"/>
      <c r="G16" s="313">
        <v>0</v>
      </c>
      <c r="H16" s="1048"/>
      <c r="I16" s="313">
        <v>1</v>
      </c>
      <c r="J16" s="1048"/>
      <c r="K16" s="313">
        <v>0</v>
      </c>
      <c r="L16" s="1048"/>
      <c r="M16" s="313">
        <v>0</v>
      </c>
      <c r="N16" s="1048"/>
      <c r="O16" s="313">
        <v>1</v>
      </c>
      <c r="P16" s="1048"/>
      <c r="Q16" s="313"/>
      <c r="R16" s="1048"/>
      <c r="S16" s="313"/>
      <c r="T16" s="1048"/>
      <c r="U16" s="313"/>
      <c r="V16" s="1048"/>
      <c r="W16" s="313"/>
      <c r="X16" s="1048"/>
      <c r="Y16" s="313"/>
      <c r="Z16" s="1048"/>
    </row>
    <row r="17" spans="1:26">
      <c r="A17" s="1108"/>
      <c r="B17" s="327" t="s">
        <v>236</v>
      </c>
      <c r="C17" s="313">
        <v>1</v>
      </c>
      <c r="D17" s="1049"/>
      <c r="E17" s="313">
        <v>0</v>
      </c>
      <c r="F17" s="1049"/>
      <c r="G17" s="313">
        <v>3</v>
      </c>
      <c r="H17" s="1049"/>
      <c r="I17" s="313">
        <v>1</v>
      </c>
      <c r="J17" s="1049"/>
      <c r="K17" s="313">
        <v>3</v>
      </c>
      <c r="L17" s="1049"/>
      <c r="M17" s="313">
        <v>0</v>
      </c>
      <c r="N17" s="1049"/>
      <c r="O17" s="313">
        <v>4</v>
      </c>
      <c r="P17" s="1049"/>
      <c r="Q17" s="313"/>
      <c r="R17" s="1049"/>
      <c r="S17" s="313"/>
      <c r="T17" s="1049"/>
      <c r="U17" s="313"/>
      <c r="V17" s="1049"/>
      <c r="W17" s="313"/>
      <c r="X17" s="1049"/>
      <c r="Y17" s="313"/>
      <c r="Z17" s="1049"/>
    </row>
    <row r="18" spans="1:26">
      <c r="A18" s="1108"/>
      <c r="B18" s="327" t="s">
        <v>237</v>
      </c>
      <c r="C18" s="313">
        <v>1</v>
      </c>
      <c r="D18" s="1049"/>
      <c r="E18" s="313">
        <v>1</v>
      </c>
      <c r="F18" s="1049"/>
      <c r="G18" s="313">
        <v>0</v>
      </c>
      <c r="H18" s="1049"/>
      <c r="I18" s="313">
        <v>0</v>
      </c>
      <c r="J18" s="1049"/>
      <c r="K18" s="313">
        <v>2</v>
      </c>
      <c r="L18" s="1049"/>
      <c r="M18" s="313">
        <v>1</v>
      </c>
      <c r="N18" s="1049"/>
      <c r="O18" s="313">
        <v>2</v>
      </c>
      <c r="P18" s="1049"/>
      <c r="Q18" s="313"/>
      <c r="R18" s="1049"/>
      <c r="S18" s="313"/>
      <c r="T18" s="1049"/>
      <c r="U18" s="313"/>
      <c r="V18" s="1049"/>
      <c r="W18" s="313"/>
      <c r="X18" s="1049"/>
      <c r="Y18" s="313"/>
      <c r="Z18" s="1049"/>
    </row>
    <row r="19" spans="1:26">
      <c r="A19" s="1108"/>
      <c r="B19" s="327" t="s">
        <v>641</v>
      </c>
      <c r="C19" s="313">
        <v>0</v>
      </c>
      <c r="D19" s="1049"/>
      <c r="E19" s="313">
        <v>0</v>
      </c>
      <c r="F19" s="1049"/>
      <c r="G19" s="313">
        <v>0</v>
      </c>
      <c r="H19" s="1049"/>
      <c r="I19" s="313">
        <v>2</v>
      </c>
      <c r="J19" s="1049"/>
      <c r="K19" s="313">
        <v>0</v>
      </c>
      <c r="L19" s="1049"/>
      <c r="M19" s="313">
        <v>0</v>
      </c>
      <c r="N19" s="1049"/>
      <c r="O19" s="313">
        <v>0</v>
      </c>
      <c r="P19" s="1049"/>
      <c r="Q19" s="313"/>
      <c r="R19" s="1049"/>
      <c r="S19" s="313"/>
      <c r="T19" s="1049"/>
      <c r="U19" s="313"/>
      <c r="V19" s="1049"/>
      <c r="W19" s="313"/>
      <c r="X19" s="1049"/>
      <c r="Y19" s="313"/>
      <c r="Z19" s="1049"/>
    </row>
    <row r="20" spans="1:26">
      <c r="A20" s="1108"/>
      <c r="B20" s="327" t="s">
        <v>238</v>
      </c>
      <c r="C20" s="313">
        <v>0</v>
      </c>
      <c r="D20" s="1049"/>
      <c r="E20" s="313">
        <v>0</v>
      </c>
      <c r="F20" s="1049"/>
      <c r="G20" s="313">
        <v>0</v>
      </c>
      <c r="H20" s="1049"/>
      <c r="I20" s="313">
        <v>1</v>
      </c>
      <c r="J20" s="1049"/>
      <c r="K20" s="313">
        <v>0</v>
      </c>
      <c r="L20" s="1049"/>
      <c r="M20" s="313">
        <v>0</v>
      </c>
      <c r="N20" s="1049"/>
      <c r="O20" s="313">
        <v>0</v>
      </c>
      <c r="P20" s="1049"/>
      <c r="Q20" s="313"/>
      <c r="R20" s="1049"/>
      <c r="S20" s="313"/>
      <c r="T20" s="1049"/>
      <c r="U20" s="313"/>
      <c r="V20" s="1049"/>
      <c r="W20" s="313"/>
      <c r="X20" s="1049"/>
      <c r="Y20" s="313"/>
      <c r="Z20" s="1049"/>
    </row>
    <row r="21" spans="1:26">
      <c r="A21" s="1108"/>
      <c r="B21" s="327" t="s">
        <v>648</v>
      </c>
      <c r="C21" s="313">
        <v>0</v>
      </c>
      <c r="D21" s="1049"/>
      <c r="E21" s="313">
        <v>0</v>
      </c>
      <c r="F21" s="1049"/>
      <c r="G21" s="313">
        <v>0</v>
      </c>
      <c r="H21" s="1049"/>
      <c r="I21" s="313">
        <v>0</v>
      </c>
      <c r="J21" s="1049"/>
      <c r="K21" s="313">
        <v>0</v>
      </c>
      <c r="L21" s="1049"/>
      <c r="M21" s="313">
        <v>0</v>
      </c>
      <c r="N21" s="1049"/>
      <c r="O21" s="313">
        <v>0</v>
      </c>
      <c r="P21" s="1049"/>
      <c r="Q21" s="313"/>
      <c r="R21" s="1049"/>
      <c r="S21" s="313"/>
      <c r="T21" s="1049"/>
      <c r="U21" s="313"/>
      <c r="V21" s="1049"/>
      <c r="W21" s="313"/>
      <c r="X21" s="1049"/>
      <c r="Y21" s="313"/>
      <c r="Z21" s="1049"/>
    </row>
    <row r="22" spans="1:26">
      <c r="A22" s="1108"/>
      <c r="B22" s="327" t="s">
        <v>240</v>
      </c>
      <c r="C22" s="313">
        <v>0</v>
      </c>
      <c r="D22" s="1049"/>
      <c r="E22" s="313">
        <v>0</v>
      </c>
      <c r="F22" s="1049"/>
      <c r="G22" s="313">
        <v>0</v>
      </c>
      <c r="H22" s="1049"/>
      <c r="I22" s="313">
        <v>0</v>
      </c>
      <c r="J22" s="1049"/>
      <c r="K22" s="313">
        <v>0</v>
      </c>
      <c r="L22" s="1049"/>
      <c r="M22" s="313">
        <v>0</v>
      </c>
      <c r="N22" s="1049"/>
      <c r="O22" s="313">
        <v>0</v>
      </c>
      <c r="P22" s="1049"/>
      <c r="Q22" s="313"/>
      <c r="R22" s="1049"/>
      <c r="S22" s="313"/>
      <c r="T22" s="1049"/>
      <c r="U22" s="313"/>
      <c r="V22" s="1049"/>
      <c r="W22" s="313"/>
      <c r="X22" s="1049"/>
      <c r="Y22" s="313"/>
      <c r="Z22" s="1049"/>
    </row>
    <row r="23" spans="1:26">
      <c r="A23" s="1108"/>
      <c r="B23" s="327" t="s">
        <v>241</v>
      </c>
      <c r="C23" s="313">
        <v>0</v>
      </c>
      <c r="D23" s="1049"/>
      <c r="E23" s="313">
        <v>1</v>
      </c>
      <c r="F23" s="1049"/>
      <c r="G23" s="313">
        <v>0</v>
      </c>
      <c r="H23" s="1049"/>
      <c r="I23" s="313">
        <v>0</v>
      </c>
      <c r="J23" s="1049"/>
      <c r="K23" s="313">
        <v>0</v>
      </c>
      <c r="L23" s="1049"/>
      <c r="M23" s="313">
        <v>0</v>
      </c>
      <c r="N23" s="1049"/>
      <c r="O23" s="313">
        <v>0</v>
      </c>
      <c r="P23" s="1049"/>
      <c r="Q23" s="313"/>
      <c r="R23" s="1049"/>
      <c r="S23" s="313"/>
      <c r="T23" s="1049"/>
      <c r="U23" s="313"/>
      <c r="V23" s="1049"/>
      <c r="W23" s="313"/>
      <c r="X23" s="1049"/>
      <c r="Y23" s="313"/>
      <c r="Z23" s="1049"/>
    </row>
    <row r="24" spans="1:26">
      <c r="A24" s="1108"/>
      <c r="B24" s="327" t="s">
        <v>242</v>
      </c>
      <c r="C24" s="313">
        <v>1</v>
      </c>
      <c r="D24" s="1049"/>
      <c r="E24" s="313">
        <v>2</v>
      </c>
      <c r="F24" s="1049"/>
      <c r="G24" s="313">
        <v>0</v>
      </c>
      <c r="H24" s="1049"/>
      <c r="I24" s="313">
        <v>0</v>
      </c>
      <c r="J24" s="1049"/>
      <c r="K24" s="313">
        <v>0</v>
      </c>
      <c r="L24" s="1049"/>
      <c r="M24" s="313">
        <v>0</v>
      </c>
      <c r="N24" s="1049"/>
      <c r="O24" s="313">
        <v>0</v>
      </c>
      <c r="P24" s="1049"/>
      <c r="Q24" s="313"/>
      <c r="R24" s="1049"/>
      <c r="S24" s="313"/>
      <c r="T24" s="1049"/>
      <c r="U24" s="313"/>
      <c r="V24" s="1049"/>
      <c r="W24" s="313"/>
      <c r="X24" s="1049"/>
      <c r="Y24" s="313"/>
      <c r="Z24" s="1049"/>
    </row>
    <row r="25" spans="1:26">
      <c r="A25" s="1108"/>
      <c r="B25" s="327" t="s">
        <v>243</v>
      </c>
      <c r="C25" s="313">
        <v>0</v>
      </c>
      <c r="D25" s="1049"/>
      <c r="E25" s="313">
        <v>0</v>
      </c>
      <c r="F25" s="1049"/>
      <c r="G25" s="313">
        <v>0</v>
      </c>
      <c r="H25" s="1049"/>
      <c r="I25" s="313">
        <v>0</v>
      </c>
      <c r="J25" s="1049"/>
      <c r="K25" s="313">
        <v>0</v>
      </c>
      <c r="L25" s="1049"/>
      <c r="M25" s="313">
        <v>0</v>
      </c>
      <c r="N25" s="1049"/>
      <c r="O25" s="313">
        <v>1</v>
      </c>
      <c r="P25" s="1049"/>
      <c r="Q25" s="313"/>
      <c r="R25" s="1049"/>
      <c r="S25" s="313"/>
      <c r="T25" s="1049"/>
      <c r="U25" s="313"/>
      <c r="V25" s="1049"/>
      <c r="W25" s="313"/>
      <c r="X25" s="1049"/>
      <c r="Y25" s="313"/>
      <c r="Z25" s="1049"/>
    </row>
    <row r="26" spans="1:26">
      <c r="A26" s="1108"/>
      <c r="B26" s="327" t="s">
        <v>244</v>
      </c>
      <c r="C26" s="313">
        <v>0</v>
      </c>
      <c r="D26" s="1049"/>
      <c r="E26" s="313">
        <v>0</v>
      </c>
      <c r="F26" s="1049"/>
      <c r="G26" s="313">
        <v>0</v>
      </c>
      <c r="H26" s="1049"/>
      <c r="I26" s="313">
        <v>0</v>
      </c>
      <c r="J26" s="1049"/>
      <c r="K26" s="313">
        <v>0</v>
      </c>
      <c r="L26" s="1049"/>
      <c r="M26" s="313">
        <v>0</v>
      </c>
      <c r="N26" s="1049"/>
      <c r="O26" s="313">
        <v>0</v>
      </c>
      <c r="P26" s="1049"/>
      <c r="Q26" s="313"/>
      <c r="R26" s="1049"/>
      <c r="S26" s="313"/>
      <c r="T26" s="1049"/>
      <c r="U26" s="313"/>
      <c r="V26" s="1049"/>
      <c r="W26" s="313"/>
      <c r="X26" s="1049"/>
      <c r="Y26" s="313"/>
      <c r="Z26" s="1049"/>
    </row>
    <row r="27" spans="1:26">
      <c r="A27" s="1108"/>
      <c r="B27" s="327" t="s">
        <v>245</v>
      </c>
      <c r="C27" s="313">
        <v>3</v>
      </c>
      <c r="D27" s="1049"/>
      <c r="E27" s="313">
        <v>5</v>
      </c>
      <c r="F27" s="1049"/>
      <c r="G27" s="313">
        <v>15</v>
      </c>
      <c r="H27" s="1049"/>
      <c r="I27" s="313">
        <v>2</v>
      </c>
      <c r="J27" s="1049"/>
      <c r="K27" s="313">
        <v>0</v>
      </c>
      <c r="L27" s="1049"/>
      <c r="M27" s="313">
        <v>11</v>
      </c>
      <c r="N27" s="1049"/>
      <c r="O27" s="313">
        <v>20</v>
      </c>
      <c r="P27" s="1049"/>
      <c r="Q27" s="313"/>
      <c r="R27" s="1049"/>
      <c r="S27" s="313"/>
      <c r="T27" s="1049"/>
      <c r="U27" s="313"/>
      <c r="V27" s="1049"/>
      <c r="W27" s="313"/>
      <c r="X27" s="1049"/>
      <c r="Y27" s="313"/>
      <c r="Z27" s="1049"/>
    </row>
    <row r="28" spans="1:26">
      <c r="A28" s="1108"/>
      <c r="B28" s="327" t="s">
        <v>246</v>
      </c>
      <c r="C28" s="313">
        <v>0</v>
      </c>
      <c r="D28" s="1050"/>
      <c r="E28" s="313">
        <v>0</v>
      </c>
      <c r="F28" s="1050"/>
      <c r="G28" s="313">
        <v>0</v>
      </c>
      <c r="H28" s="1050"/>
      <c r="I28" s="313">
        <v>0</v>
      </c>
      <c r="J28" s="1050"/>
      <c r="K28" s="313">
        <v>0</v>
      </c>
      <c r="L28" s="1050"/>
      <c r="M28" s="313">
        <v>0</v>
      </c>
      <c r="N28" s="1050"/>
      <c r="O28" s="313">
        <v>0</v>
      </c>
      <c r="P28" s="1050"/>
      <c r="Q28" s="313"/>
      <c r="R28" s="1050"/>
      <c r="S28" s="313"/>
      <c r="T28" s="1050"/>
      <c r="U28" s="313"/>
      <c r="V28" s="1050"/>
      <c r="W28" s="313"/>
      <c r="X28" s="1050"/>
      <c r="Y28" s="313"/>
      <c r="Z28" s="1050"/>
    </row>
    <row r="29" spans="1:26">
      <c r="A29" s="342" t="s">
        <v>458</v>
      </c>
      <c r="B29" s="336" t="s">
        <v>459</v>
      </c>
      <c r="C29" s="300">
        <f>C16+C17+C18+C19+C20+C21+C22+C23+C24+C25+C26+C28</f>
        <v>5</v>
      </c>
      <c r="D29" s="337"/>
      <c r="E29" s="300">
        <f t="shared" ref="E29" si="58">E16+E17+E18+E19+E20+E21+E22+E23+E24+E25+E26+E28</f>
        <v>4</v>
      </c>
      <c r="F29" s="337"/>
      <c r="G29" s="300">
        <f t="shared" ref="G29" si="59">G16+G17+G18+G19+G20+G21+G22+G23+G24+G25+G26+G28</f>
        <v>3</v>
      </c>
      <c r="H29" s="337"/>
      <c r="I29" s="300">
        <v>4</v>
      </c>
      <c r="J29" s="337"/>
      <c r="K29" s="300">
        <f t="shared" ref="K29" si="60">K16+K17+K18+K19+K20+K21+K22+K23+K24+K25+K26+K28</f>
        <v>5</v>
      </c>
      <c r="L29" s="337"/>
      <c r="M29" s="300">
        <v>1</v>
      </c>
      <c r="N29" s="337"/>
      <c r="O29" s="300">
        <f t="shared" ref="O29" si="61">O16+O17+O18+O19+O20+O21+O22+O23+O24+O25+O26+O28</f>
        <v>8</v>
      </c>
      <c r="P29" s="337"/>
      <c r="Q29" s="300">
        <f t="shared" ref="Q29" si="62">Q16+Q17+Q18+Q19+Q20+Q21+Q22+Q23+Q24+Q25+Q26+Q28</f>
        <v>0</v>
      </c>
      <c r="R29" s="337"/>
      <c r="S29" s="300">
        <f t="shared" ref="S29" si="63">S16+S17+S18+S19+S20+S21+S22+S23+S24+S25+S26+S28</f>
        <v>0</v>
      </c>
      <c r="T29" s="337"/>
      <c r="U29" s="300">
        <f t="shared" ref="U29" si="64">U16+U17+U18+U19+U20+U21+U22+U23+U24+U25+U26+U28</f>
        <v>0</v>
      </c>
      <c r="V29" s="337"/>
      <c r="W29" s="300">
        <f t="shared" ref="W29" si="65">W16+W17+W18+W19+W20+W21+W22+W23+W24+W25+W26+W28</f>
        <v>0</v>
      </c>
      <c r="X29" s="337"/>
      <c r="Y29" s="300">
        <f t="shared" ref="Y29" si="66">Y16+Y17+Y18+Y19+Y20+Y21+Y22+Y23+Y24+Y25+Y26+Y28</f>
        <v>0</v>
      </c>
      <c r="Z29" s="337"/>
    </row>
    <row r="30" spans="1:26">
      <c r="A30" s="343" t="s">
        <v>461</v>
      </c>
      <c r="B30" s="338" t="s">
        <v>247</v>
      </c>
      <c r="C30" s="336">
        <v>203</v>
      </c>
      <c r="D30" s="336"/>
      <c r="E30" s="336">
        <v>211</v>
      </c>
      <c r="F30" s="336"/>
      <c r="G30" s="336">
        <f>G5</f>
        <v>246</v>
      </c>
      <c r="H30" s="336"/>
      <c r="I30" s="336">
        <f t="shared" ref="I30" si="67">I5</f>
        <v>223</v>
      </c>
      <c r="J30" s="336"/>
      <c r="K30" s="336">
        <f t="shared" ref="K30" si="68">K5</f>
        <v>234</v>
      </c>
      <c r="L30" s="336"/>
      <c r="M30" s="336">
        <f t="shared" ref="M30" si="69">M5</f>
        <v>227</v>
      </c>
      <c r="N30" s="336"/>
      <c r="O30" s="336">
        <f t="shared" ref="O30" si="70">O5</f>
        <v>230</v>
      </c>
      <c r="P30" s="336"/>
      <c r="Q30" s="336">
        <f t="shared" ref="Q30" si="71">Q5</f>
        <v>0</v>
      </c>
      <c r="R30" s="336"/>
      <c r="S30" s="336">
        <f t="shared" ref="S30" si="72">S5</f>
        <v>0</v>
      </c>
      <c r="T30" s="336"/>
      <c r="U30" s="336">
        <f t="shared" ref="U30" si="73">U5</f>
        <v>0</v>
      </c>
      <c r="V30" s="336"/>
      <c r="W30" s="336">
        <f t="shared" ref="W30" si="74">W5</f>
        <v>0</v>
      </c>
      <c r="X30" s="336"/>
      <c r="Y30" s="336">
        <f t="shared" ref="Y30" si="75">Y5</f>
        <v>0</v>
      </c>
      <c r="Z30" s="336"/>
    </row>
    <row r="31" spans="1:26">
      <c r="A31" s="339" t="s">
        <v>460</v>
      </c>
      <c r="B31" s="340" t="s">
        <v>462</v>
      </c>
      <c r="C31" s="336"/>
      <c r="D31" s="341">
        <f>C29/C30</f>
        <v>2.4630541871921183E-2</v>
      </c>
      <c r="E31" s="336"/>
      <c r="F31" s="341">
        <f>E29/E30</f>
        <v>1.8957345971563982E-2</v>
      </c>
      <c r="G31" s="336"/>
      <c r="H31" s="341">
        <f>G29/G30</f>
        <v>1.2195121951219513E-2</v>
      </c>
      <c r="I31" s="336"/>
      <c r="J31" s="341">
        <f>I29/I30</f>
        <v>1.7937219730941704E-2</v>
      </c>
      <c r="K31" s="336"/>
      <c r="L31" s="341">
        <f>K29/K30</f>
        <v>2.1367521367521368E-2</v>
      </c>
      <c r="M31" s="336"/>
      <c r="N31" s="341">
        <f>M29/M30</f>
        <v>4.4052863436123352E-3</v>
      </c>
      <c r="O31" s="336">
        <v>5</v>
      </c>
      <c r="P31" s="341">
        <f>O29/O30</f>
        <v>3.4782608695652174E-2</v>
      </c>
      <c r="Q31" s="336"/>
      <c r="R31" s="341" t="e">
        <f>Q29/Q30</f>
        <v>#DIV/0!</v>
      </c>
      <c r="S31" s="336"/>
      <c r="T31" s="341" t="e">
        <f>S29/S30</f>
        <v>#DIV/0!</v>
      </c>
      <c r="U31" s="336"/>
      <c r="V31" s="341" t="e">
        <f>U29/U30</f>
        <v>#DIV/0!</v>
      </c>
      <c r="W31" s="336"/>
      <c r="X31" s="341" t="e">
        <f>W29/W30</f>
        <v>#DIV/0!</v>
      </c>
      <c r="Y31" s="336"/>
      <c r="Z31" s="341" t="e">
        <f>Y29/Y30</f>
        <v>#DIV/0!</v>
      </c>
    </row>
    <row r="32" spans="1:26">
      <c r="A32" s="1098" t="s">
        <v>336</v>
      </c>
      <c r="B32" s="335" t="s">
        <v>337</v>
      </c>
      <c r="C32" s="351">
        <v>50</v>
      </c>
      <c r="D32" s="365">
        <f>C32/C33</f>
        <v>1</v>
      </c>
      <c r="E32" s="351">
        <v>4</v>
      </c>
      <c r="F32" s="365">
        <f>E32/E33</f>
        <v>1</v>
      </c>
      <c r="G32" s="351">
        <v>3</v>
      </c>
      <c r="H32" s="365">
        <f>G32/G33</f>
        <v>1</v>
      </c>
      <c r="I32" s="351">
        <v>4</v>
      </c>
      <c r="J32" s="365">
        <f>I32/I33</f>
        <v>1</v>
      </c>
      <c r="K32" s="351">
        <v>5</v>
      </c>
      <c r="L32" s="365">
        <f>K32/K33</f>
        <v>1</v>
      </c>
      <c r="M32" s="351">
        <v>0</v>
      </c>
      <c r="N32" s="365">
        <v>1</v>
      </c>
      <c r="O32" s="351">
        <v>100</v>
      </c>
      <c r="P32" s="365">
        <v>1</v>
      </c>
      <c r="Q32" s="351"/>
      <c r="R32" s="365" t="e">
        <f>Q32/Q33</f>
        <v>#DIV/0!</v>
      </c>
      <c r="S32" s="351"/>
      <c r="T32" s="365" t="e">
        <f>S32/S33</f>
        <v>#DIV/0!</v>
      </c>
      <c r="U32" s="351"/>
      <c r="V32" s="365" t="e">
        <f>U32/U33</f>
        <v>#DIV/0!</v>
      </c>
      <c r="W32" s="351"/>
      <c r="X32" s="365" t="e">
        <f>W32/W33</f>
        <v>#DIV/0!</v>
      </c>
      <c r="Y32" s="351"/>
      <c r="Z32" s="365" t="e">
        <f>Y32/Y33</f>
        <v>#DIV/0!</v>
      </c>
    </row>
    <row r="33" spans="1:26">
      <c r="A33" s="1099"/>
      <c r="B33" s="335" t="s">
        <v>338</v>
      </c>
      <c r="C33" s="351">
        <v>50</v>
      </c>
      <c r="D33" s="366"/>
      <c r="E33" s="351">
        <v>4</v>
      </c>
      <c r="F33" s="366"/>
      <c r="G33" s="351">
        <v>3</v>
      </c>
      <c r="H33" s="366"/>
      <c r="I33" s="351">
        <v>4</v>
      </c>
      <c r="J33" s="366"/>
      <c r="K33" s="351">
        <v>5</v>
      </c>
      <c r="L33" s="366"/>
      <c r="M33" s="351">
        <v>0</v>
      </c>
      <c r="N33" s="366"/>
      <c r="O33" s="351">
        <v>5</v>
      </c>
      <c r="P33" s="366"/>
      <c r="Q33" s="351"/>
      <c r="R33" s="366"/>
      <c r="S33" s="351"/>
      <c r="T33" s="366"/>
      <c r="U33" s="351"/>
      <c r="V33" s="366"/>
      <c r="W33" s="351"/>
      <c r="X33" s="366"/>
      <c r="Y33" s="351"/>
      <c r="Z33" s="366"/>
    </row>
    <row r="34" spans="1:26">
      <c r="A34" s="1081" t="s">
        <v>463</v>
      </c>
      <c r="B34" s="335" t="s">
        <v>248</v>
      </c>
      <c r="C34" s="314">
        <v>0</v>
      </c>
      <c r="D34" s="365">
        <f>C34/C35</f>
        <v>0</v>
      </c>
      <c r="E34" s="314">
        <v>1</v>
      </c>
      <c r="F34" s="365">
        <f>E34/E35</f>
        <v>4.7393364928909956E-3</v>
      </c>
      <c r="G34" s="314">
        <v>0</v>
      </c>
      <c r="H34" s="365">
        <f>G34/G35</f>
        <v>0</v>
      </c>
      <c r="I34" s="314">
        <v>1</v>
      </c>
      <c r="J34" s="365">
        <f>I34/I35</f>
        <v>4.4843049327354259E-3</v>
      </c>
      <c r="K34" s="314">
        <v>5</v>
      </c>
      <c r="L34" s="365">
        <f>K34/K35</f>
        <v>2.1367521367521368E-2</v>
      </c>
      <c r="M34" s="314">
        <v>1</v>
      </c>
      <c r="N34" s="365">
        <f>M34/M35</f>
        <v>4.4052863436123352E-3</v>
      </c>
      <c r="O34" s="314">
        <v>3</v>
      </c>
      <c r="P34" s="365">
        <f>O34/O35</f>
        <v>1.3043478260869565E-2</v>
      </c>
      <c r="Q34" s="314"/>
      <c r="R34" s="365" t="e">
        <f>Q34/Q35</f>
        <v>#DIV/0!</v>
      </c>
      <c r="S34" s="314"/>
      <c r="T34" s="365" t="e">
        <f>S34/S35</f>
        <v>#DIV/0!</v>
      </c>
      <c r="U34" s="314"/>
      <c r="V34" s="365" t="e">
        <f>U34/U35</f>
        <v>#DIV/0!</v>
      </c>
      <c r="W34" s="314"/>
      <c r="X34" s="365" t="e">
        <f>W34/W35</f>
        <v>#DIV/0!</v>
      </c>
      <c r="Y34" s="314"/>
      <c r="Z34" s="365" t="e">
        <f>Y34/Y35</f>
        <v>#DIV/0!</v>
      </c>
    </row>
    <row r="35" spans="1:26">
      <c r="A35" s="1081"/>
      <c r="B35" s="335" t="s">
        <v>249</v>
      </c>
      <c r="C35" s="314">
        <v>203</v>
      </c>
      <c r="D35" s="366"/>
      <c r="E35" s="314">
        <v>211</v>
      </c>
      <c r="F35" s="366"/>
      <c r="G35" s="314">
        <f>G30</f>
        <v>246</v>
      </c>
      <c r="H35" s="366"/>
      <c r="I35" s="314">
        <f t="shared" ref="I35" si="76">I30</f>
        <v>223</v>
      </c>
      <c r="J35" s="366"/>
      <c r="K35" s="314">
        <f t="shared" ref="K35" si="77">K30</f>
        <v>234</v>
      </c>
      <c r="L35" s="366"/>
      <c r="M35" s="314">
        <f t="shared" ref="M35" si="78">M30</f>
        <v>227</v>
      </c>
      <c r="N35" s="366"/>
      <c r="O35" s="314">
        <f t="shared" ref="O35" si="79">O30</f>
        <v>230</v>
      </c>
      <c r="P35" s="366"/>
      <c r="Q35" s="314">
        <f t="shared" ref="Q35" si="80">Q30</f>
        <v>0</v>
      </c>
      <c r="R35" s="366"/>
      <c r="S35" s="314">
        <f t="shared" ref="S35" si="81">S30</f>
        <v>0</v>
      </c>
      <c r="T35" s="366"/>
      <c r="U35" s="314">
        <f t="shared" ref="U35" si="82">U30</f>
        <v>0</v>
      </c>
      <c r="V35" s="366"/>
      <c r="W35" s="314">
        <f t="shared" ref="W35" si="83">W30</f>
        <v>0</v>
      </c>
      <c r="X35" s="366"/>
      <c r="Y35" s="314">
        <f t="shared" ref="Y35" si="84">Y30</f>
        <v>0</v>
      </c>
      <c r="Z35" s="366"/>
    </row>
    <row r="36" spans="1:26">
      <c r="A36" s="1081" t="s">
        <v>464</v>
      </c>
      <c r="B36" s="335" t="s">
        <v>250</v>
      </c>
      <c r="C36" s="314">
        <v>3</v>
      </c>
      <c r="D36" s="532">
        <f>(C36/C37)*1000</f>
        <v>13.274336283185841</v>
      </c>
      <c r="E36" s="314">
        <v>2</v>
      </c>
      <c r="F36" s="532">
        <f>(E36/E37)*1000</f>
        <v>9.4786729857819907</v>
      </c>
      <c r="G36" s="314">
        <v>1</v>
      </c>
      <c r="H36" s="532">
        <f t="shared" ref="H36" si="85">(G36/G37)*1000</f>
        <v>4.0650406504065044</v>
      </c>
      <c r="I36" s="314">
        <v>1</v>
      </c>
      <c r="J36" s="532">
        <f t="shared" ref="J36" si="86">(I36/I37)*1000</f>
        <v>4.4843049327354256</v>
      </c>
      <c r="K36" s="314">
        <v>0</v>
      </c>
      <c r="L36" s="532">
        <f t="shared" ref="L36" si="87">(K36/K37)*1000</f>
        <v>0</v>
      </c>
      <c r="M36" s="314">
        <v>0</v>
      </c>
      <c r="N36" s="532">
        <f t="shared" ref="N36" si="88">(M36/M37)*1000</f>
        <v>0</v>
      </c>
      <c r="O36" s="314">
        <v>3</v>
      </c>
      <c r="P36" s="532">
        <f t="shared" ref="P36" si="89">(O36/O37)*1000</f>
        <v>13.043478260869565</v>
      </c>
      <c r="Q36" s="314">
        <v>0</v>
      </c>
      <c r="R36" s="532" t="e">
        <f t="shared" ref="R36" si="90">(Q36/Q37)*1000</f>
        <v>#DIV/0!</v>
      </c>
      <c r="S36" s="314">
        <v>0</v>
      </c>
      <c r="T36" s="532" t="e">
        <f t="shared" ref="T36" si="91">(S36/S37)*1000</f>
        <v>#DIV/0!</v>
      </c>
      <c r="U36" s="314">
        <v>0</v>
      </c>
      <c r="V36" s="532" t="e">
        <f t="shared" ref="V36" si="92">(U36/U37)*1000</f>
        <v>#DIV/0!</v>
      </c>
      <c r="W36" s="314">
        <v>0</v>
      </c>
      <c r="X36" s="532" t="e">
        <f t="shared" ref="X36" si="93">(W36/W37)*1000</f>
        <v>#DIV/0!</v>
      </c>
      <c r="Y36" s="314">
        <v>0</v>
      </c>
      <c r="Z36" s="532" t="e">
        <f t="shared" ref="Z36" si="94">(Y36/Y37)*1000</f>
        <v>#DIV/0!</v>
      </c>
    </row>
    <row r="37" spans="1:26">
      <c r="A37" s="1081"/>
      <c r="B37" s="335" t="s">
        <v>251</v>
      </c>
      <c r="C37" s="314">
        <v>226</v>
      </c>
      <c r="D37" s="366"/>
      <c r="E37" s="314">
        <v>211</v>
      </c>
      <c r="F37" s="366"/>
      <c r="G37" s="314">
        <f>G35</f>
        <v>246</v>
      </c>
      <c r="H37" s="314">
        <f t="shared" ref="H37:Z37" si="95">H35</f>
        <v>0</v>
      </c>
      <c r="I37" s="314">
        <f t="shared" si="95"/>
        <v>223</v>
      </c>
      <c r="J37" s="314">
        <f t="shared" si="95"/>
        <v>0</v>
      </c>
      <c r="K37" s="314">
        <f t="shared" si="95"/>
        <v>234</v>
      </c>
      <c r="L37" s="314">
        <f t="shared" si="95"/>
        <v>0</v>
      </c>
      <c r="M37" s="314">
        <f t="shared" si="95"/>
        <v>227</v>
      </c>
      <c r="N37" s="314">
        <f t="shared" si="95"/>
        <v>0</v>
      </c>
      <c r="O37" s="314">
        <f t="shared" si="95"/>
        <v>230</v>
      </c>
      <c r="P37" s="314">
        <f t="shared" si="95"/>
        <v>0</v>
      </c>
      <c r="Q37" s="314">
        <f t="shared" si="95"/>
        <v>0</v>
      </c>
      <c r="R37" s="314">
        <f t="shared" si="95"/>
        <v>0</v>
      </c>
      <c r="S37" s="314">
        <f t="shared" si="95"/>
        <v>0</v>
      </c>
      <c r="T37" s="314">
        <f t="shared" si="95"/>
        <v>0</v>
      </c>
      <c r="U37" s="314">
        <f t="shared" si="95"/>
        <v>0</v>
      </c>
      <c r="V37" s="314">
        <f t="shared" si="95"/>
        <v>0</v>
      </c>
      <c r="W37" s="314">
        <f t="shared" si="95"/>
        <v>0</v>
      </c>
      <c r="X37" s="314">
        <f t="shared" si="95"/>
        <v>0</v>
      </c>
      <c r="Y37" s="314">
        <f t="shared" si="95"/>
        <v>0</v>
      </c>
      <c r="Z37" s="314">
        <f t="shared" si="95"/>
        <v>0</v>
      </c>
    </row>
    <row r="38" spans="1:26">
      <c r="A38" s="1082" t="s">
        <v>252</v>
      </c>
      <c r="B38" s="319" t="s">
        <v>253</v>
      </c>
      <c r="C38" s="298">
        <v>56</v>
      </c>
      <c r="D38" s="298">
        <f>C38</f>
        <v>56</v>
      </c>
      <c r="E38" s="298">
        <v>25</v>
      </c>
      <c r="F38" s="298">
        <v>25</v>
      </c>
      <c r="G38" s="298">
        <v>35</v>
      </c>
      <c r="H38" s="298">
        <f>G38</f>
        <v>35</v>
      </c>
      <c r="I38" s="298">
        <v>41</v>
      </c>
      <c r="J38" s="298">
        <f>I38</f>
        <v>41</v>
      </c>
      <c r="K38" s="298">
        <v>49</v>
      </c>
      <c r="L38" s="298">
        <f>K38</f>
        <v>49</v>
      </c>
      <c r="M38" s="298">
        <v>94</v>
      </c>
      <c r="N38" s="298">
        <f>M38</f>
        <v>94</v>
      </c>
      <c r="O38" s="298">
        <v>126</v>
      </c>
      <c r="P38" s="298">
        <f>O38</f>
        <v>126</v>
      </c>
      <c r="Q38" s="298">
        <v>0</v>
      </c>
      <c r="R38" s="298">
        <f>Q38</f>
        <v>0</v>
      </c>
      <c r="S38" s="298">
        <v>0</v>
      </c>
      <c r="T38" s="298">
        <f>S38</f>
        <v>0</v>
      </c>
      <c r="U38" s="298">
        <v>0</v>
      </c>
      <c r="V38" s="298">
        <f>U38</f>
        <v>0</v>
      </c>
      <c r="W38" s="298">
        <v>0</v>
      </c>
      <c r="X38" s="298">
        <f>W38</f>
        <v>0</v>
      </c>
      <c r="Y38" s="298">
        <v>0</v>
      </c>
      <c r="Z38" s="298">
        <f>Y38</f>
        <v>0</v>
      </c>
    </row>
    <row r="39" spans="1:26">
      <c r="A39" s="1105"/>
      <c r="B39" s="319" t="s">
        <v>467</v>
      </c>
      <c r="C39" s="357"/>
      <c r="D39" s="349">
        <v>0.99</v>
      </c>
      <c r="E39" s="357"/>
      <c r="F39" s="349">
        <v>0.97</v>
      </c>
      <c r="G39" s="357"/>
      <c r="H39" s="349">
        <v>0.99819999999999998</v>
      </c>
      <c r="I39" s="357"/>
      <c r="J39" s="349">
        <v>1</v>
      </c>
      <c r="K39" s="357"/>
      <c r="L39" s="349">
        <v>1</v>
      </c>
      <c r="M39" s="357"/>
      <c r="N39" s="349">
        <v>0.93799999999999994</v>
      </c>
      <c r="O39" s="357"/>
      <c r="P39" s="349">
        <v>0.96699999999999997</v>
      </c>
      <c r="Q39" s="357"/>
      <c r="R39" s="349">
        <v>0</v>
      </c>
      <c r="S39" s="357"/>
      <c r="T39" s="349">
        <v>0</v>
      </c>
      <c r="U39" s="357"/>
      <c r="V39" s="349">
        <v>0</v>
      </c>
      <c r="W39" s="357"/>
      <c r="X39" s="349">
        <v>0</v>
      </c>
      <c r="Y39" s="357"/>
      <c r="Z39" s="349">
        <v>0</v>
      </c>
    </row>
    <row r="40" spans="1:26">
      <c r="A40" s="1105"/>
      <c r="B40" s="319" t="s">
        <v>255</v>
      </c>
      <c r="C40" s="357"/>
      <c r="D40" s="348">
        <v>1</v>
      </c>
      <c r="E40" s="357"/>
      <c r="F40" s="348">
        <v>1</v>
      </c>
      <c r="G40" s="357"/>
      <c r="H40" s="349">
        <v>0.99819999999999998</v>
      </c>
      <c r="I40" s="357"/>
      <c r="J40" s="298">
        <v>98</v>
      </c>
      <c r="K40" s="357"/>
      <c r="L40" s="298">
        <v>100</v>
      </c>
      <c r="M40" s="357"/>
      <c r="N40" s="298">
        <v>96</v>
      </c>
      <c r="O40" s="357"/>
      <c r="P40" s="830">
        <v>0.99</v>
      </c>
      <c r="Q40" s="357"/>
      <c r="R40" s="298">
        <f t="shared" ref="R40:R47" si="96">Q40</f>
        <v>0</v>
      </c>
      <c r="S40" s="357"/>
      <c r="T40" s="298">
        <f t="shared" ref="T40:T47" si="97">S40</f>
        <v>0</v>
      </c>
      <c r="U40" s="357"/>
      <c r="V40" s="298">
        <f t="shared" ref="V40:V47" si="98">U40</f>
        <v>0</v>
      </c>
      <c r="W40" s="357"/>
      <c r="X40" s="298">
        <f t="shared" ref="X40:X47" si="99">W40</f>
        <v>0</v>
      </c>
      <c r="Y40" s="357"/>
      <c r="Z40" s="298">
        <f t="shared" ref="Z40:Z47" si="100">Y40</f>
        <v>0</v>
      </c>
    </row>
    <row r="41" spans="1:26">
      <c r="A41" s="1105"/>
      <c r="B41" s="319" t="s">
        <v>256</v>
      </c>
      <c r="C41" s="357"/>
      <c r="D41" s="348">
        <v>1</v>
      </c>
      <c r="E41" s="357"/>
      <c r="F41" s="348">
        <v>1</v>
      </c>
      <c r="G41" s="357"/>
      <c r="H41" s="349">
        <v>0.99819999999999998</v>
      </c>
      <c r="I41" s="357"/>
      <c r="J41" s="298">
        <v>100</v>
      </c>
      <c r="K41" s="357"/>
      <c r="L41" s="298">
        <v>100</v>
      </c>
      <c r="M41" s="357"/>
      <c r="N41" s="298">
        <v>99</v>
      </c>
      <c r="O41" s="357"/>
      <c r="P41" s="830">
        <v>1</v>
      </c>
      <c r="Q41" s="357"/>
      <c r="R41" s="298">
        <f t="shared" si="96"/>
        <v>0</v>
      </c>
      <c r="S41" s="357"/>
      <c r="T41" s="298">
        <f t="shared" si="97"/>
        <v>0</v>
      </c>
      <c r="U41" s="357"/>
      <c r="V41" s="298">
        <f t="shared" si="98"/>
        <v>0</v>
      </c>
      <c r="W41" s="357"/>
      <c r="X41" s="298">
        <f t="shared" si="99"/>
        <v>0</v>
      </c>
      <c r="Y41" s="357"/>
      <c r="Z41" s="298">
        <f t="shared" si="100"/>
        <v>0</v>
      </c>
    </row>
    <row r="42" spans="1:26">
      <c r="A42" s="1105"/>
      <c r="B42" s="319" t="s">
        <v>257</v>
      </c>
      <c r="C42" s="357"/>
      <c r="D42" s="348">
        <v>1</v>
      </c>
      <c r="E42" s="357"/>
      <c r="F42" s="348">
        <v>1</v>
      </c>
      <c r="G42" s="357"/>
      <c r="H42" s="349">
        <v>0.99819999999999998</v>
      </c>
      <c r="I42" s="357"/>
      <c r="J42" s="298">
        <v>100</v>
      </c>
      <c r="K42" s="357"/>
      <c r="L42" s="298">
        <v>100</v>
      </c>
      <c r="M42" s="357"/>
      <c r="N42" s="298">
        <v>98</v>
      </c>
      <c r="O42" s="357"/>
      <c r="P42" s="830">
        <v>0.99</v>
      </c>
      <c r="Q42" s="357"/>
      <c r="R42" s="298">
        <f t="shared" si="96"/>
        <v>0</v>
      </c>
      <c r="S42" s="357"/>
      <c r="T42" s="298">
        <f t="shared" si="97"/>
        <v>0</v>
      </c>
      <c r="U42" s="357"/>
      <c r="V42" s="298">
        <f t="shared" si="98"/>
        <v>0</v>
      </c>
      <c r="W42" s="357"/>
      <c r="X42" s="298">
        <f t="shared" si="99"/>
        <v>0</v>
      </c>
      <c r="Y42" s="357"/>
      <c r="Z42" s="298">
        <f t="shared" si="100"/>
        <v>0</v>
      </c>
    </row>
    <row r="43" spans="1:26">
      <c r="A43" s="1105"/>
      <c r="B43" s="319" t="s">
        <v>258</v>
      </c>
      <c r="C43" s="357"/>
      <c r="D43" s="348">
        <v>0.9821428571428571</v>
      </c>
      <c r="E43" s="357"/>
      <c r="F43" s="348">
        <v>1</v>
      </c>
      <c r="G43" s="357"/>
      <c r="H43" s="349">
        <v>0.99819999999999998</v>
      </c>
      <c r="I43" s="357"/>
      <c r="J43" s="298">
        <v>100</v>
      </c>
      <c r="K43" s="357"/>
      <c r="L43" s="298">
        <v>100</v>
      </c>
      <c r="M43" s="357"/>
      <c r="N43" s="298">
        <v>100</v>
      </c>
      <c r="O43" s="357"/>
      <c r="P43" s="830">
        <v>0.99</v>
      </c>
      <c r="Q43" s="357"/>
      <c r="R43" s="298">
        <f t="shared" si="96"/>
        <v>0</v>
      </c>
      <c r="S43" s="357"/>
      <c r="T43" s="298">
        <f t="shared" si="97"/>
        <v>0</v>
      </c>
      <c r="U43" s="357"/>
      <c r="V43" s="298">
        <f t="shared" si="98"/>
        <v>0</v>
      </c>
      <c r="W43" s="357"/>
      <c r="X43" s="298">
        <f t="shared" si="99"/>
        <v>0</v>
      </c>
      <c r="Y43" s="357"/>
      <c r="Z43" s="298">
        <f t="shared" si="100"/>
        <v>0</v>
      </c>
    </row>
    <row r="44" spans="1:26">
      <c r="A44" s="1105"/>
      <c r="B44" s="319" t="s">
        <v>259</v>
      </c>
      <c r="C44" s="357"/>
      <c r="D44" s="348">
        <v>0.9821428571428571</v>
      </c>
      <c r="E44" s="357"/>
      <c r="F44" s="348">
        <v>1</v>
      </c>
      <c r="G44" s="357"/>
      <c r="H44" s="349">
        <v>0.97</v>
      </c>
      <c r="I44" s="357"/>
      <c r="J44" s="298">
        <v>100</v>
      </c>
      <c r="K44" s="357"/>
      <c r="L44" s="298">
        <v>98</v>
      </c>
      <c r="M44" s="357"/>
      <c r="N44" s="298">
        <v>99</v>
      </c>
      <c r="O44" s="357"/>
      <c r="P44" s="830">
        <v>1</v>
      </c>
      <c r="Q44" s="357"/>
      <c r="R44" s="298">
        <f t="shared" si="96"/>
        <v>0</v>
      </c>
      <c r="S44" s="357"/>
      <c r="T44" s="298">
        <f t="shared" si="97"/>
        <v>0</v>
      </c>
      <c r="U44" s="357"/>
      <c r="V44" s="298">
        <f t="shared" si="98"/>
        <v>0</v>
      </c>
      <c r="W44" s="357"/>
      <c r="X44" s="298">
        <f t="shared" si="99"/>
        <v>0</v>
      </c>
      <c r="Y44" s="357"/>
      <c r="Z44" s="298">
        <f t="shared" si="100"/>
        <v>0</v>
      </c>
    </row>
    <row r="45" spans="1:26">
      <c r="A45" s="1105"/>
      <c r="B45" s="319" t="s">
        <v>260</v>
      </c>
      <c r="C45" s="357"/>
      <c r="D45" s="348">
        <v>1</v>
      </c>
      <c r="E45" s="357"/>
      <c r="F45" s="348">
        <v>1</v>
      </c>
      <c r="G45" s="357"/>
      <c r="H45" s="349">
        <v>0.99819999999999998</v>
      </c>
      <c r="I45" s="357"/>
      <c r="J45" s="298">
        <v>100</v>
      </c>
      <c r="K45" s="357"/>
      <c r="L45" s="298">
        <v>100</v>
      </c>
      <c r="M45" s="357"/>
      <c r="N45" s="298">
        <v>98</v>
      </c>
      <c r="O45" s="357"/>
      <c r="P45" s="830">
        <v>0.98</v>
      </c>
      <c r="Q45" s="357"/>
      <c r="R45" s="298">
        <f t="shared" si="96"/>
        <v>0</v>
      </c>
      <c r="S45" s="357"/>
      <c r="T45" s="298">
        <f t="shared" si="97"/>
        <v>0</v>
      </c>
      <c r="U45" s="357"/>
      <c r="V45" s="298">
        <f t="shared" si="98"/>
        <v>0</v>
      </c>
      <c r="W45" s="357"/>
      <c r="X45" s="298">
        <f t="shared" si="99"/>
        <v>0</v>
      </c>
      <c r="Y45" s="357"/>
      <c r="Z45" s="298">
        <f t="shared" si="100"/>
        <v>0</v>
      </c>
    </row>
    <row r="46" spans="1:26">
      <c r="A46" s="1105"/>
      <c r="B46" s="319" t="s">
        <v>261</v>
      </c>
      <c r="C46" s="357"/>
      <c r="D46" s="348">
        <v>1</v>
      </c>
      <c r="E46" s="357"/>
      <c r="F46" s="348">
        <v>1</v>
      </c>
      <c r="G46" s="357"/>
      <c r="H46" s="349">
        <v>0.99819999999999998</v>
      </c>
      <c r="I46" s="357"/>
      <c r="J46" s="298">
        <v>100</v>
      </c>
      <c r="K46" s="357"/>
      <c r="L46" s="298">
        <v>100</v>
      </c>
      <c r="M46" s="357"/>
      <c r="N46" s="298">
        <v>99</v>
      </c>
      <c r="O46" s="357"/>
      <c r="P46" s="830">
        <v>0.96</v>
      </c>
      <c r="Q46" s="357"/>
      <c r="R46" s="298">
        <f t="shared" si="96"/>
        <v>0</v>
      </c>
      <c r="S46" s="357"/>
      <c r="T46" s="298">
        <f t="shared" si="97"/>
        <v>0</v>
      </c>
      <c r="U46" s="357"/>
      <c r="V46" s="298">
        <f t="shared" si="98"/>
        <v>0</v>
      </c>
      <c r="W46" s="357"/>
      <c r="X46" s="298">
        <f t="shared" si="99"/>
        <v>0</v>
      </c>
      <c r="Y46" s="357"/>
      <c r="Z46" s="298">
        <f t="shared" si="100"/>
        <v>0</v>
      </c>
    </row>
    <row r="47" spans="1:26">
      <c r="A47" s="1083"/>
      <c r="B47" s="319" t="s">
        <v>262</v>
      </c>
      <c r="C47" s="357"/>
      <c r="D47" s="348">
        <v>1</v>
      </c>
      <c r="E47" s="357"/>
      <c r="F47" s="348">
        <v>1</v>
      </c>
      <c r="G47" s="357"/>
      <c r="H47" s="349">
        <v>0.99819999999999998</v>
      </c>
      <c r="I47" s="357"/>
      <c r="J47" s="298">
        <v>100</v>
      </c>
      <c r="K47" s="357"/>
      <c r="L47" s="298">
        <v>100</v>
      </c>
      <c r="M47" s="357"/>
      <c r="N47" s="298">
        <v>99</v>
      </c>
      <c r="O47" s="357"/>
      <c r="P47" s="830">
        <v>0.98</v>
      </c>
      <c r="Q47" s="357"/>
      <c r="R47" s="298">
        <f t="shared" si="96"/>
        <v>0</v>
      </c>
      <c r="S47" s="357"/>
      <c r="T47" s="298">
        <f t="shared" si="97"/>
        <v>0</v>
      </c>
      <c r="U47" s="357"/>
      <c r="V47" s="298">
        <f t="shared" si="98"/>
        <v>0</v>
      </c>
      <c r="W47" s="357"/>
      <c r="X47" s="298">
        <f t="shared" si="99"/>
        <v>0</v>
      </c>
      <c r="Y47" s="357"/>
      <c r="Z47" s="298">
        <f t="shared" si="100"/>
        <v>0</v>
      </c>
    </row>
    <row r="48" spans="1:26">
      <c r="A48" s="1082" t="s">
        <v>254</v>
      </c>
      <c r="B48" s="319" t="s">
        <v>465</v>
      </c>
      <c r="C48" s="298">
        <v>52</v>
      </c>
      <c r="D48" s="348">
        <f>C48/C49</f>
        <v>0.9285714285714286</v>
      </c>
      <c r="E48" s="298">
        <v>25</v>
      </c>
      <c r="F48" s="359">
        <f>E48/E49</f>
        <v>1</v>
      </c>
      <c r="G48" s="298">
        <v>34</v>
      </c>
      <c r="H48" s="359">
        <f>G48/G49</f>
        <v>0.97142857142857142</v>
      </c>
      <c r="I48" s="298">
        <v>40</v>
      </c>
      <c r="J48" s="359">
        <f>I48/I49</f>
        <v>0.97560975609756095</v>
      </c>
      <c r="K48" s="298">
        <v>48</v>
      </c>
      <c r="L48" s="359">
        <v>0.98</v>
      </c>
      <c r="M48" s="298">
        <v>90</v>
      </c>
      <c r="N48" s="359">
        <f>M48/M49</f>
        <v>0.95744680851063835</v>
      </c>
      <c r="O48" s="298">
        <v>110</v>
      </c>
      <c r="P48" s="359">
        <f>O48/O49</f>
        <v>0.87301587301587302</v>
      </c>
      <c r="Q48" s="298"/>
      <c r="R48" s="359" t="e">
        <f>Q48/Q49</f>
        <v>#DIV/0!</v>
      </c>
      <c r="S48" s="298"/>
      <c r="T48" s="359" t="e">
        <f>S48/S49</f>
        <v>#DIV/0!</v>
      </c>
      <c r="U48" s="298"/>
      <c r="V48" s="359" t="e">
        <f>U48/U49</f>
        <v>#DIV/0!</v>
      </c>
      <c r="W48" s="298"/>
      <c r="X48" s="359" t="e">
        <f>W48/W49</f>
        <v>#DIV/0!</v>
      </c>
      <c r="Y48" s="298"/>
      <c r="Z48" s="359" t="e">
        <f>Y48/Y49</f>
        <v>#DIV/0!</v>
      </c>
    </row>
    <row r="49" spans="1:26">
      <c r="A49" s="1083"/>
      <c r="B49" s="319" t="s">
        <v>466</v>
      </c>
      <c r="C49" s="298">
        <v>56</v>
      </c>
      <c r="D49" s="354"/>
      <c r="E49" s="298">
        <v>25</v>
      </c>
      <c r="F49" s="360"/>
      <c r="G49" s="298">
        <v>35</v>
      </c>
      <c r="H49" s="360"/>
      <c r="I49" s="298">
        <v>41</v>
      </c>
      <c r="J49" s="360"/>
      <c r="K49" s="298">
        <v>49</v>
      </c>
      <c r="L49" s="360"/>
      <c r="M49" s="298">
        <v>94</v>
      </c>
      <c r="N49" s="360"/>
      <c r="O49" s="298">
        <v>126</v>
      </c>
      <c r="P49" s="360"/>
      <c r="Q49" s="298"/>
      <c r="R49" s="360"/>
      <c r="S49" s="298"/>
      <c r="T49" s="360"/>
      <c r="U49" s="298"/>
      <c r="V49" s="360"/>
      <c r="W49" s="298"/>
      <c r="X49" s="360"/>
      <c r="Y49" s="298"/>
      <c r="Z49" s="360"/>
    </row>
    <row r="50" spans="1:26">
      <c r="A50" s="1104" t="s">
        <v>393</v>
      </c>
      <c r="B50" s="319" t="s">
        <v>263</v>
      </c>
      <c r="C50" s="298">
        <v>1</v>
      </c>
      <c r="D50" s="353">
        <f>C50/C51</f>
        <v>1</v>
      </c>
      <c r="E50" s="298">
        <v>1</v>
      </c>
      <c r="F50" s="359">
        <f>E50/E51</f>
        <v>1</v>
      </c>
      <c r="G50" s="298">
        <v>0</v>
      </c>
      <c r="H50" s="359">
        <v>1</v>
      </c>
      <c r="I50" s="298">
        <v>0</v>
      </c>
      <c r="J50" s="359">
        <v>1</v>
      </c>
      <c r="K50" s="298">
        <v>0</v>
      </c>
      <c r="L50" s="359">
        <v>1</v>
      </c>
      <c r="M50" s="298">
        <v>2</v>
      </c>
      <c r="N50" s="359">
        <f>M50/M51</f>
        <v>1</v>
      </c>
      <c r="O50" s="298">
        <v>0</v>
      </c>
      <c r="P50" s="359">
        <v>1</v>
      </c>
      <c r="Q50" s="298"/>
      <c r="R50" s="359" t="e">
        <f>Q50/Q51</f>
        <v>#DIV/0!</v>
      </c>
      <c r="S50" s="298"/>
      <c r="T50" s="359" t="e">
        <f>S50/S51</f>
        <v>#DIV/0!</v>
      </c>
      <c r="U50" s="298"/>
      <c r="V50" s="359" t="e">
        <f>U50/U51</f>
        <v>#DIV/0!</v>
      </c>
      <c r="W50" s="298"/>
      <c r="X50" s="359" t="e">
        <f>W50/W51</f>
        <v>#DIV/0!</v>
      </c>
      <c r="Y50" s="298"/>
      <c r="Z50" s="359" t="e">
        <f>Y50/Y51</f>
        <v>#DIV/0!</v>
      </c>
    </row>
    <row r="51" spans="1:26">
      <c r="A51" s="1104"/>
      <c r="B51" s="319" t="s">
        <v>468</v>
      </c>
      <c r="C51" s="298">
        <v>1</v>
      </c>
      <c r="D51" s="354"/>
      <c r="E51" s="298">
        <v>1</v>
      </c>
      <c r="F51" s="360"/>
      <c r="G51" s="298">
        <v>0</v>
      </c>
      <c r="H51" s="360"/>
      <c r="I51" s="298">
        <v>0</v>
      </c>
      <c r="J51" s="360"/>
      <c r="K51" s="298">
        <v>0</v>
      </c>
      <c r="L51" s="360"/>
      <c r="M51" s="298">
        <v>2</v>
      </c>
      <c r="N51" s="360"/>
      <c r="O51" s="298">
        <v>0</v>
      </c>
      <c r="P51" s="360"/>
      <c r="Q51" s="298"/>
      <c r="R51" s="360"/>
      <c r="S51" s="298"/>
      <c r="T51" s="360"/>
      <c r="U51" s="298"/>
      <c r="V51" s="360"/>
      <c r="W51" s="298"/>
      <c r="X51" s="360"/>
      <c r="Y51" s="298"/>
      <c r="Z51" s="360"/>
    </row>
    <row r="52" spans="1:26">
      <c r="A52" s="1082" t="s">
        <v>392</v>
      </c>
      <c r="B52" s="319" t="s">
        <v>265</v>
      </c>
      <c r="C52" s="298">
        <v>1</v>
      </c>
      <c r="D52" s="353">
        <f>C52/C53</f>
        <v>1</v>
      </c>
      <c r="E52" s="298"/>
      <c r="F52" s="359" t="e">
        <f>E52/E53</f>
        <v>#DIV/0!</v>
      </c>
      <c r="G52" s="298">
        <v>0</v>
      </c>
      <c r="H52" s="359">
        <v>1</v>
      </c>
      <c r="I52" s="298">
        <v>0</v>
      </c>
      <c r="J52" s="359">
        <v>1</v>
      </c>
      <c r="K52" s="298">
        <v>0</v>
      </c>
      <c r="L52" s="359">
        <v>1</v>
      </c>
      <c r="M52" s="298">
        <v>2</v>
      </c>
      <c r="N52" s="359">
        <f>M52/M53</f>
        <v>1</v>
      </c>
      <c r="O52" s="298"/>
      <c r="P52" s="359" t="e">
        <f>O52/O53</f>
        <v>#DIV/0!</v>
      </c>
      <c r="Q52" s="298"/>
      <c r="R52" s="359" t="e">
        <f>Q52/Q53</f>
        <v>#DIV/0!</v>
      </c>
      <c r="S52" s="298"/>
      <c r="T52" s="359" t="e">
        <f>S52/S53</f>
        <v>#DIV/0!</v>
      </c>
      <c r="U52" s="298"/>
      <c r="V52" s="359" t="e">
        <f>U52/U53</f>
        <v>#DIV/0!</v>
      </c>
      <c r="W52" s="298"/>
      <c r="X52" s="359" t="e">
        <f>W52/W53</f>
        <v>#DIV/0!</v>
      </c>
      <c r="Y52" s="298"/>
      <c r="Z52" s="359" t="e">
        <f>Y52/Y53</f>
        <v>#DIV/0!</v>
      </c>
    </row>
    <row r="53" spans="1:26">
      <c r="A53" s="1083"/>
      <c r="B53" s="319" t="s">
        <v>264</v>
      </c>
      <c r="C53" s="298">
        <v>1</v>
      </c>
      <c r="D53" s="354"/>
      <c r="E53" s="298"/>
      <c r="F53" s="360"/>
      <c r="G53" s="298">
        <v>0</v>
      </c>
      <c r="H53" s="360"/>
      <c r="I53" s="298">
        <v>0</v>
      </c>
      <c r="J53" s="360"/>
      <c r="K53" s="298">
        <v>0</v>
      </c>
      <c r="L53" s="360"/>
      <c r="M53" s="298">
        <v>2</v>
      </c>
      <c r="N53" s="360"/>
      <c r="O53" s="298"/>
      <c r="P53" s="360"/>
      <c r="Q53" s="298"/>
      <c r="R53" s="360"/>
      <c r="S53" s="298"/>
      <c r="T53" s="360"/>
      <c r="U53" s="298"/>
      <c r="V53" s="360"/>
      <c r="W53" s="298"/>
      <c r="X53" s="360"/>
      <c r="Y53" s="298"/>
      <c r="Z53" s="360"/>
    </row>
    <row r="54" spans="1:26">
      <c r="A54" s="1082" t="s">
        <v>266</v>
      </c>
      <c r="B54" s="319" t="s">
        <v>475</v>
      </c>
      <c r="C54" s="298">
        <v>0</v>
      </c>
      <c r="D54" s="353" t="e">
        <f t="shared" ref="D54" si="101">C54/C55</f>
        <v>#DIV/0!</v>
      </c>
      <c r="E54" s="298">
        <v>2</v>
      </c>
      <c r="F54" s="359">
        <f t="shared" ref="F54" si="102">E54/E55</f>
        <v>1</v>
      </c>
      <c r="G54" s="298"/>
      <c r="H54" s="359" t="e">
        <f t="shared" ref="H54" si="103">G54/G55</f>
        <v>#DIV/0!</v>
      </c>
      <c r="I54" s="788"/>
      <c r="J54" s="359" t="e">
        <f t="shared" ref="J54" si="104">I54/I55</f>
        <v>#DIV/0!</v>
      </c>
      <c r="K54" s="298"/>
      <c r="L54" s="359" t="e">
        <f t="shared" ref="L54" si="105">K54/K55</f>
        <v>#DIV/0!</v>
      </c>
      <c r="M54" s="298"/>
      <c r="N54" s="359" t="e">
        <f t="shared" ref="N54" si="106">M54/M55</f>
        <v>#DIV/0!</v>
      </c>
      <c r="O54" s="298"/>
      <c r="P54" s="359" t="e">
        <f t="shared" ref="P54" si="107">O54/O55</f>
        <v>#DIV/0!</v>
      </c>
      <c r="Q54" s="298"/>
      <c r="R54" s="359" t="e">
        <f t="shared" ref="R54" si="108">Q54/Q55</f>
        <v>#DIV/0!</v>
      </c>
      <c r="S54" s="298"/>
      <c r="T54" s="359" t="e">
        <f t="shared" ref="T54" si="109">S54/S55</f>
        <v>#DIV/0!</v>
      </c>
      <c r="U54" s="298"/>
      <c r="V54" s="359" t="e">
        <f t="shared" ref="V54" si="110">U54/U55</f>
        <v>#DIV/0!</v>
      </c>
      <c r="W54" s="298"/>
      <c r="X54" s="359" t="e">
        <f t="shared" ref="X54" si="111">W54/W55</f>
        <v>#DIV/0!</v>
      </c>
      <c r="Y54" s="298"/>
      <c r="Z54" s="359" t="e">
        <f t="shared" ref="Z54" si="112">Y54/Y55</f>
        <v>#DIV/0!</v>
      </c>
    </row>
    <row r="55" spans="1:26">
      <c r="A55" s="1105"/>
      <c r="B55" s="319" t="s">
        <v>476</v>
      </c>
      <c r="C55" s="298">
        <v>0</v>
      </c>
      <c r="D55" s="354"/>
      <c r="E55" s="298">
        <v>2</v>
      </c>
      <c r="F55" s="360"/>
      <c r="G55" s="298"/>
      <c r="H55" s="360"/>
      <c r="I55" s="788"/>
      <c r="J55" s="360"/>
      <c r="K55" s="298"/>
      <c r="L55" s="360"/>
      <c r="M55" s="298"/>
      <c r="N55" s="360"/>
      <c r="O55" s="298"/>
      <c r="P55" s="360"/>
      <c r="Q55" s="298"/>
      <c r="R55" s="360"/>
      <c r="S55" s="298"/>
      <c r="T55" s="360"/>
      <c r="U55" s="298"/>
      <c r="V55" s="360"/>
      <c r="W55" s="298"/>
      <c r="X55" s="360"/>
      <c r="Y55" s="298"/>
      <c r="Z55" s="360"/>
    </row>
    <row r="56" spans="1:26">
      <c r="A56" s="1105"/>
      <c r="B56" s="319" t="s">
        <v>474</v>
      </c>
      <c r="C56" s="298">
        <v>0</v>
      </c>
      <c r="D56" s="353" t="e">
        <f t="shared" ref="D56" si="113">C56/C57</f>
        <v>#DIV/0!</v>
      </c>
      <c r="E56" s="298">
        <v>10</v>
      </c>
      <c r="F56" s="359">
        <f t="shared" ref="F56" si="114">E56/E57</f>
        <v>1</v>
      </c>
      <c r="G56" s="298"/>
      <c r="H56" s="359" t="e">
        <f t="shared" ref="H56" si="115">G56/G57</f>
        <v>#DIV/0!</v>
      </c>
      <c r="I56" s="788"/>
      <c r="J56" s="359" t="e">
        <f t="shared" ref="J56" si="116">I56/I57</f>
        <v>#DIV/0!</v>
      </c>
      <c r="K56" s="298"/>
      <c r="L56" s="359" t="e">
        <f t="shared" ref="L56" si="117">K56/K57</f>
        <v>#DIV/0!</v>
      </c>
      <c r="M56" s="298"/>
      <c r="N56" s="359" t="e">
        <f t="shared" ref="N56" si="118">M56/M57</f>
        <v>#DIV/0!</v>
      </c>
      <c r="O56" s="298"/>
      <c r="P56" s="359" t="e">
        <f t="shared" ref="P56" si="119">O56/O57</f>
        <v>#DIV/0!</v>
      </c>
      <c r="Q56" s="298"/>
      <c r="R56" s="359" t="e">
        <f t="shared" ref="R56" si="120">Q56/Q57</f>
        <v>#DIV/0!</v>
      </c>
      <c r="S56" s="298"/>
      <c r="T56" s="359" t="e">
        <f t="shared" ref="T56" si="121">S56/S57</f>
        <v>#DIV/0!</v>
      </c>
      <c r="U56" s="298"/>
      <c r="V56" s="359" t="e">
        <f t="shared" ref="V56" si="122">U56/U57</f>
        <v>#DIV/0!</v>
      </c>
      <c r="W56" s="298"/>
      <c r="X56" s="359" t="e">
        <f t="shared" ref="X56" si="123">W56/W57</f>
        <v>#DIV/0!</v>
      </c>
      <c r="Y56" s="298"/>
      <c r="Z56" s="359" t="e">
        <f t="shared" ref="Z56" si="124">Y56/Y57</f>
        <v>#DIV/0!</v>
      </c>
    </row>
    <row r="57" spans="1:26">
      <c r="A57" s="1083"/>
      <c r="B57" s="319" t="s">
        <v>469</v>
      </c>
      <c r="C57" s="298">
        <v>0</v>
      </c>
      <c r="D57" s="354"/>
      <c r="E57" s="298">
        <v>10</v>
      </c>
      <c r="F57" s="360"/>
      <c r="G57" s="298"/>
      <c r="H57" s="360"/>
      <c r="I57" s="788"/>
      <c r="J57" s="360"/>
      <c r="K57" s="298"/>
      <c r="L57" s="360"/>
      <c r="M57" s="298"/>
      <c r="N57" s="360"/>
      <c r="O57" s="298"/>
      <c r="P57" s="360"/>
      <c r="Q57" s="298"/>
      <c r="R57" s="360"/>
      <c r="S57" s="298"/>
      <c r="T57" s="360"/>
      <c r="U57" s="298"/>
      <c r="V57" s="360"/>
      <c r="W57" s="298"/>
      <c r="X57" s="360"/>
      <c r="Y57" s="298"/>
      <c r="Z57" s="360"/>
    </row>
    <row r="58" spans="1:26">
      <c r="A58" s="1082" t="s">
        <v>479</v>
      </c>
      <c r="B58" s="319" t="s">
        <v>477</v>
      </c>
      <c r="C58" s="298">
        <v>0</v>
      </c>
      <c r="D58" s="353" t="e">
        <f t="shared" ref="D58" si="125">C58/C59</f>
        <v>#DIV/0!</v>
      </c>
      <c r="E58" s="298"/>
      <c r="F58" s="353" t="e">
        <f t="shared" ref="F58" si="126">E58/E59</f>
        <v>#DIV/0!</v>
      </c>
      <c r="G58" s="298"/>
      <c r="H58" s="353" t="e">
        <f t="shared" ref="H58" si="127">G58/G59</f>
        <v>#DIV/0!</v>
      </c>
      <c r="I58" s="789"/>
      <c r="J58" s="353" t="e">
        <f t="shared" ref="J58" si="128">I58/I59</f>
        <v>#DIV/0!</v>
      </c>
      <c r="K58" s="298"/>
      <c r="L58" s="353" t="e">
        <f t="shared" ref="L58" si="129">K58/K59</f>
        <v>#DIV/0!</v>
      </c>
      <c r="M58" s="298"/>
      <c r="N58" s="353" t="e">
        <f t="shared" ref="N58" si="130">M58/M59</f>
        <v>#DIV/0!</v>
      </c>
      <c r="O58" s="298"/>
      <c r="P58" s="353" t="e">
        <f t="shared" ref="P58" si="131">O58/O59</f>
        <v>#DIV/0!</v>
      </c>
      <c r="Q58" s="298"/>
      <c r="R58" s="353" t="e">
        <f t="shared" ref="R58" si="132">Q58/Q59</f>
        <v>#DIV/0!</v>
      </c>
      <c r="S58" s="298"/>
      <c r="T58" s="353" t="e">
        <f t="shared" ref="T58" si="133">S58/S59</f>
        <v>#DIV/0!</v>
      </c>
      <c r="U58" s="298"/>
      <c r="V58" s="353" t="e">
        <f t="shared" ref="V58" si="134">U58/U59</f>
        <v>#DIV/0!</v>
      </c>
      <c r="W58" s="298"/>
      <c r="X58" s="353" t="e">
        <f t="shared" ref="X58" si="135">W58/W59</f>
        <v>#DIV/0!</v>
      </c>
      <c r="Y58" s="298"/>
      <c r="Z58" s="359" t="e">
        <f t="shared" ref="Z58" si="136">Y58/Y59</f>
        <v>#DIV/0!</v>
      </c>
    </row>
    <row r="59" spans="1:26">
      <c r="A59" s="1083"/>
      <c r="B59" s="319" t="s">
        <v>478</v>
      </c>
      <c r="C59" s="298">
        <v>0</v>
      </c>
      <c r="D59" s="354"/>
      <c r="E59" s="298"/>
      <c r="F59" s="354"/>
      <c r="G59" s="298"/>
      <c r="H59" s="354"/>
      <c r="I59" s="789"/>
      <c r="J59" s="354"/>
      <c r="K59" s="298"/>
      <c r="L59" s="354"/>
      <c r="M59" s="298"/>
      <c r="N59" s="354"/>
      <c r="O59" s="298"/>
      <c r="P59" s="354"/>
      <c r="Q59" s="298"/>
      <c r="R59" s="354"/>
      <c r="S59" s="298"/>
      <c r="T59" s="354"/>
      <c r="U59" s="298"/>
      <c r="V59" s="354"/>
      <c r="W59" s="298"/>
      <c r="X59" s="354"/>
      <c r="Y59" s="298"/>
      <c r="Z59" s="360"/>
    </row>
    <row r="60" spans="1:26">
      <c r="A60" s="1082" t="s">
        <v>484</v>
      </c>
      <c r="B60" s="319" t="s">
        <v>485</v>
      </c>
      <c r="C60" s="298">
        <v>0</v>
      </c>
      <c r="D60" s="372" t="e">
        <f t="shared" ref="D60" si="137">C60/C61</f>
        <v>#DIV/0!</v>
      </c>
      <c r="E60" s="298">
        <v>0</v>
      </c>
      <c r="F60" s="372">
        <f t="shared" ref="F60" si="138">E60/E61</f>
        <v>0</v>
      </c>
      <c r="G60" s="298"/>
      <c r="H60" s="372" t="e">
        <f t="shared" ref="H60" si="139">G60/G61</f>
        <v>#DIV/0!</v>
      </c>
      <c r="I60" s="788"/>
      <c r="J60" s="372" t="e">
        <f t="shared" ref="J60" si="140">I60/I61</f>
        <v>#DIV/0!</v>
      </c>
      <c r="K60" s="298"/>
      <c r="L60" s="372" t="e">
        <f t="shared" ref="L60" si="141">K60/K61</f>
        <v>#DIV/0!</v>
      </c>
      <c r="M60" s="298"/>
      <c r="N60" s="372" t="e">
        <f t="shared" ref="N60" si="142">M60/M61</f>
        <v>#DIV/0!</v>
      </c>
      <c r="O60" s="298"/>
      <c r="P60" s="372" t="e">
        <f t="shared" ref="P60" si="143">O60/O61</f>
        <v>#DIV/0!</v>
      </c>
      <c r="Q60" s="298"/>
      <c r="R60" s="372" t="e">
        <f t="shared" ref="R60" si="144">Q60/Q61</f>
        <v>#DIV/0!</v>
      </c>
      <c r="S60" s="298"/>
      <c r="T60" s="372" t="e">
        <f t="shared" ref="T60" si="145">S60/S61</f>
        <v>#DIV/0!</v>
      </c>
      <c r="U60" s="298"/>
      <c r="V60" s="372" t="e">
        <f t="shared" ref="V60" si="146">U60/U61</f>
        <v>#DIV/0!</v>
      </c>
      <c r="W60" s="298"/>
      <c r="X60" s="372" t="e">
        <f t="shared" ref="X60" si="147">W60/W61</f>
        <v>#DIV/0!</v>
      </c>
      <c r="Y60" s="298"/>
      <c r="Z60" s="372" t="e">
        <f t="shared" ref="Z60" si="148">Y60/Y61</f>
        <v>#DIV/0!</v>
      </c>
    </row>
    <row r="61" spans="1:26">
      <c r="A61" s="1083"/>
      <c r="B61" s="319" t="s">
        <v>451</v>
      </c>
      <c r="C61" s="298">
        <v>0</v>
      </c>
      <c r="D61" s="373"/>
      <c r="E61" s="298">
        <v>12</v>
      </c>
      <c r="F61" s="373"/>
      <c r="G61" s="298"/>
      <c r="H61" s="373"/>
      <c r="I61" s="788"/>
      <c r="J61" s="373"/>
      <c r="K61" s="298"/>
      <c r="L61" s="373"/>
      <c r="M61" s="298"/>
      <c r="N61" s="373"/>
      <c r="O61" s="298"/>
      <c r="P61" s="373"/>
      <c r="Q61" s="298"/>
      <c r="R61" s="373"/>
      <c r="S61" s="298"/>
      <c r="T61" s="373"/>
      <c r="U61" s="298"/>
      <c r="V61" s="373"/>
      <c r="W61" s="298"/>
      <c r="X61" s="373"/>
      <c r="Y61" s="298"/>
      <c r="Z61" s="373"/>
    </row>
    <row r="62" spans="1:26">
      <c r="A62" s="1082" t="s">
        <v>268</v>
      </c>
      <c r="B62" s="319" t="s">
        <v>269</v>
      </c>
      <c r="C62" s="298">
        <v>37</v>
      </c>
      <c r="D62" s="353">
        <f t="shared" ref="D62" si="149">C62/C63</f>
        <v>0.94871794871794868</v>
      </c>
      <c r="E62" s="298">
        <v>37</v>
      </c>
      <c r="F62" s="359">
        <f t="shared" ref="F62" si="150">E62/E63</f>
        <v>0.94871794871794868</v>
      </c>
      <c r="G62" s="298">
        <v>37</v>
      </c>
      <c r="H62" s="359">
        <f t="shared" ref="H62" si="151">G62/G63</f>
        <v>0.94871794871794868</v>
      </c>
      <c r="I62" s="298">
        <v>7</v>
      </c>
      <c r="J62" s="359">
        <f t="shared" ref="J62" si="152">I62/I63</f>
        <v>1</v>
      </c>
      <c r="K62" s="298"/>
      <c r="L62" s="359" t="e">
        <f t="shared" ref="L62" si="153">K62/K63</f>
        <v>#DIV/0!</v>
      </c>
      <c r="M62" s="298"/>
      <c r="N62" s="359" t="e">
        <f t="shared" ref="N62" si="154">M62/M63</f>
        <v>#DIV/0!</v>
      </c>
      <c r="O62" s="298"/>
      <c r="P62" s="359" t="e">
        <f t="shared" ref="P62" si="155">O62/O63</f>
        <v>#DIV/0!</v>
      </c>
      <c r="Q62" s="298"/>
      <c r="R62" s="359" t="e">
        <f t="shared" ref="R62" si="156">Q62/Q63</f>
        <v>#DIV/0!</v>
      </c>
      <c r="S62" s="298"/>
      <c r="T62" s="359" t="e">
        <f t="shared" ref="T62" si="157">S62/S63</f>
        <v>#DIV/0!</v>
      </c>
      <c r="U62" s="298"/>
      <c r="V62" s="359" t="e">
        <f t="shared" ref="V62" si="158">U62/U63</f>
        <v>#DIV/0!</v>
      </c>
      <c r="W62" s="298"/>
      <c r="X62" s="359" t="e">
        <f t="shared" ref="X62" si="159">W62/W63</f>
        <v>#DIV/0!</v>
      </c>
      <c r="Y62" s="298"/>
      <c r="Z62" s="359" t="e">
        <f t="shared" ref="Z62" si="160">Y62/Y63</f>
        <v>#DIV/0!</v>
      </c>
    </row>
    <row r="63" spans="1:26">
      <c r="A63" s="1083"/>
      <c r="B63" s="319" t="s">
        <v>270</v>
      </c>
      <c r="C63" s="298">
        <v>39</v>
      </c>
      <c r="D63" s="354"/>
      <c r="E63" s="298">
        <v>39</v>
      </c>
      <c r="F63" s="360"/>
      <c r="G63" s="298">
        <v>39</v>
      </c>
      <c r="H63" s="360"/>
      <c r="I63" s="298">
        <v>7</v>
      </c>
      <c r="J63" s="360"/>
      <c r="K63" s="298"/>
      <c r="L63" s="360"/>
      <c r="M63" s="298"/>
      <c r="N63" s="360"/>
      <c r="O63" s="298"/>
      <c r="P63" s="360"/>
      <c r="Q63" s="298"/>
      <c r="R63" s="360"/>
      <c r="S63" s="298"/>
      <c r="T63" s="360"/>
      <c r="U63" s="298"/>
      <c r="V63" s="360"/>
      <c r="W63" s="298"/>
      <c r="X63" s="360"/>
      <c r="Y63" s="298"/>
      <c r="Z63" s="360"/>
    </row>
    <row r="64" spans="1:26">
      <c r="A64" s="1082" t="s">
        <v>271</v>
      </c>
      <c r="B64" s="319" t="s">
        <v>621</v>
      </c>
      <c r="C64" s="298">
        <v>0</v>
      </c>
      <c r="D64" s="353" t="e">
        <f t="shared" ref="D64" si="161">C64/C65</f>
        <v>#DIV/0!</v>
      </c>
      <c r="E64" s="298">
        <v>0</v>
      </c>
      <c r="F64" s="359" t="e">
        <f t="shared" ref="F64" si="162">E64/E65</f>
        <v>#DIV/0!</v>
      </c>
      <c r="G64" s="298"/>
      <c r="H64" s="359" t="e">
        <f t="shared" ref="H64" si="163">G64/G65</f>
        <v>#DIV/0!</v>
      </c>
      <c r="I64" s="298">
        <v>18</v>
      </c>
      <c r="J64" s="359">
        <f t="shared" ref="J64" si="164">I64/I65</f>
        <v>0.81818181818181823</v>
      </c>
      <c r="K64" s="298"/>
      <c r="L64" s="359" t="e">
        <f t="shared" ref="L64" si="165">K64/K65</f>
        <v>#DIV/0!</v>
      </c>
      <c r="M64" s="298"/>
      <c r="N64" s="359" t="e">
        <f t="shared" ref="N64" si="166">M64/M65</f>
        <v>#DIV/0!</v>
      </c>
      <c r="O64" s="298"/>
      <c r="P64" s="359" t="e">
        <f t="shared" ref="P64" si="167">O64/O65</f>
        <v>#DIV/0!</v>
      </c>
      <c r="Q64" s="298"/>
      <c r="R64" s="359" t="e">
        <f t="shared" ref="R64" si="168">Q64/Q65</f>
        <v>#DIV/0!</v>
      </c>
      <c r="S64" s="298"/>
      <c r="T64" s="359" t="e">
        <f t="shared" ref="T64" si="169">S64/S65</f>
        <v>#DIV/0!</v>
      </c>
      <c r="U64" s="298"/>
      <c r="V64" s="359" t="e">
        <f t="shared" ref="V64" si="170">U64/U65</f>
        <v>#DIV/0!</v>
      </c>
      <c r="W64" s="298"/>
      <c r="X64" s="359" t="e">
        <f t="shared" ref="X64" si="171">W64/W65</f>
        <v>#DIV/0!</v>
      </c>
      <c r="Y64" s="298"/>
      <c r="Z64" s="359" t="e">
        <f t="shared" ref="Z64" si="172">Y64/Y65</f>
        <v>#DIV/0!</v>
      </c>
    </row>
    <row r="65" spans="1:26">
      <c r="A65" s="1083"/>
      <c r="B65" s="319" t="s">
        <v>622</v>
      </c>
      <c r="C65" s="298">
        <v>0</v>
      </c>
      <c r="D65" s="354"/>
      <c r="E65" s="298">
        <v>0</v>
      </c>
      <c r="F65" s="360"/>
      <c r="G65" s="298"/>
      <c r="H65" s="360"/>
      <c r="I65" s="298">
        <v>22</v>
      </c>
      <c r="J65" s="360"/>
      <c r="K65" s="298"/>
      <c r="L65" s="360"/>
      <c r="M65" s="298"/>
      <c r="N65" s="360"/>
      <c r="O65" s="298"/>
      <c r="P65" s="360"/>
      <c r="Q65" s="298"/>
      <c r="R65" s="360"/>
      <c r="S65" s="298"/>
      <c r="T65" s="360"/>
      <c r="U65" s="298"/>
      <c r="V65" s="360"/>
      <c r="W65" s="298"/>
      <c r="X65" s="360"/>
      <c r="Y65" s="298"/>
      <c r="Z65" s="360"/>
    </row>
    <row r="66" spans="1:26">
      <c r="A66" s="1082" t="s">
        <v>272</v>
      </c>
      <c r="B66" s="319" t="s">
        <v>273</v>
      </c>
      <c r="C66" s="349">
        <f>'INDICADORES DE  RIESGO'!D81</f>
        <v>0.17</v>
      </c>
      <c r="D66" s="353">
        <f t="shared" ref="D66" si="173">C66/C67</f>
        <v>0.70833333333333337</v>
      </c>
      <c r="E66" s="298">
        <v>18</v>
      </c>
      <c r="F66" s="359">
        <f t="shared" ref="F66" si="174">E66/E67</f>
        <v>0.78260869565217395</v>
      </c>
      <c r="G66" s="298">
        <v>19</v>
      </c>
      <c r="H66" s="359">
        <f t="shared" ref="H66" si="175">G66/G67</f>
        <v>0.79166666666666663</v>
      </c>
      <c r="I66" s="788"/>
      <c r="J66" s="359" t="e">
        <f t="shared" ref="J66" si="176">I66/I67</f>
        <v>#DIV/0!</v>
      </c>
      <c r="K66" s="298"/>
      <c r="L66" s="359" t="e">
        <f t="shared" ref="L66" si="177">K66/K67</f>
        <v>#DIV/0!</v>
      </c>
      <c r="M66" s="298"/>
      <c r="N66" s="359" t="e">
        <f t="shared" ref="N66" si="178">M66/M67</f>
        <v>#DIV/0!</v>
      </c>
      <c r="O66" s="298"/>
      <c r="P66" s="359" t="e">
        <f t="shared" ref="P66" si="179">O66/O67</f>
        <v>#DIV/0!</v>
      </c>
      <c r="Q66" s="298"/>
      <c r="R66" s="359" t="e">
        <f t="shared" ref="R66" si="180">Q66/Q67</f>
        <v>#DIV/0!</v>
      </c>
      <c r="S66" s="298"/>
      <c r="T66" s="359" t="e">
        <f t="shared" ref="T66" si="181">S66/S67</f>
        <v>#DIV/0!</v>
      </c>
      <c r="U66" s="298"/>
      <c r="V66" s="359" t="e">
        <f t="shared" ref="V66" si="182">U66/U67</f>
        <v>#DIV/0!</v>
      </c>
      <c r="W66" s="298"/>
      <c r="X66" s="359" t="e">
        <f t="shared" ref="X66" si="183">W66/W67</f>
        <v>#DIV/0!</v>
      </c>
      <c r="Y66" s="298"/>
      <c r="Z66" s="359" t="e">
        <f t="shared" ref="Z66" si="184">Y66/Y67</f>
        <v>#DIV/0!</v>
      </c>
    </row>
    <row r="67" spans="1:26">
      <c r="A67" s="1083"/>
      <c r="B67" s="319" t="s">
        <v>274</v>
      </c>
      <c r="C67" s="349">
        <f>'INDICADORES DE  RIESGO'!D82</f>
        <v>0.24</v>
      </c>
      <c r="D67" s="354"/>
      <c r="E67" s="298">
        <v>23</v>
      </c>
      <c r="F67" s="360"/>
      <c r="G67" s="298">
        <v>24</v>
      </c>
      <c r="H67" s="360"/>
      <c r="I67" s="788"/>
      <c r="J67" s="360"/>
      <c r="K67" s="298"/>
      <c r="L67" s="360"/>
      <c r="M67" s="298"/>
      <c r="N67" s="360"/>
      <c r="O67" s="298"/>
      <c r="P67" s="360"/>
      <c r="Q67" s="298"/>
      <c r="R67" s="360"/>
      <c r="S67" s="298"/>
      <c r="T67" s="360"/>
      <c r="U67" s="298"/>
      <c r="V67" s="360"/>
      <c r="W67" s="298"/>
      <c r="X67" s="360"/>
      <c r="Y67" s="298"/>
      <c r="Z67" s="360"/>
    </row>
    <row r="68" spans="1:26">
      <c r="A68" s="1106" t="s">
        <v>275</v>
      </c>
      <c r="B68" s="397" t="s">
        <v>273</v>
      </c>
      <c r="C68" s="396"/>
      <c r="D68" s="353" t="e">
        <f t="shared" ref="D68" si="185">C68/C69</f>
        <v>#DIV/0!</v>
      </c>
      <c r="E68" s="298"/>
      <c r="F68" s="359" t="e">
        <f t="shared" ref="F68" si="186">E68/E69</f>
        <v>#DIV/0!</v>
      </c>
      <c r="G68" s="298"/>
      <c r="H68" s="359" t="e">
        <f t="shared" ref="H68" si="187">G68/G69</f>
        <v>#DIV/0!</v>
      </c>
      <c r="I68" s="298"/>
      <c r="J68" s="359" t="e">
        <f t="shared" ref="J68" si="188">I68/I69</f>
        <v>#DIV/0!</v>
      </c>
      <c r="K68" s="298"/>
      <c r="L68" s="359" t="e">
        <f t="shared" ref="L68" si="189">K68/K69</f>
        <v>#DIV/0!</v>
      </c>
      <c r="M68" s="298"/>
      <c r="N68" s="359" t="e">
        <f t="shared" ref="N68" si="190">M68/M69</f>
        <v>#DIV/0!</v>
      </c>
      <c r="O68" s="298"/>
      <c r="P68" s="359" t="e">
        <f t="shared" ref="P68" si="191">O68/O69</f>
        <v>#DIV/0!</v>
      </c>
      <c r="Q68" s="298"/>
      <c r="R68" s="359" t="e">
        <f t="shared" ref="R68" si="192">Q68/Q69</f>
        <v>#DIV/0!</v>
      </c>
      <c r="S68" s="298"/>
      <c r="T68" s="359" t="e">
        <f t="shared" ref="T68" si="193">S68/S69</f>
        <v>#DIV/0!</v>
      </c>
      <c r="U68" s="298"/>
      <c r="V68" s="359" t="e">
        <f t="shared" ref="V68" si="194">U68/U69</f>
        <v>#DIV/0!</v>
      </c>
      <c r="W68" s="298"/>
      <c r="X68" s="359" t="e">
        <f t="shared" ref="X68" si="195">W68/W69</f>
        <v>#DIV/0!</v>
      </c>
      <c r="Y68" s="298"/>
      <c r="Z68" s="359" t="e">
        <f t="shared" ref="Z68" si="196">Y68/Y69</f>
        <v>#DIV/0!</v>
      </c>
    </row>
    <row r="69" spans="1:26">
      <c r="A69" s="1107"/>
      <c r="B69" s="397" t="s">
        <v>274</v>
      </c>
      <c r="C69" s="298"/>
      <c r="D69" s="354"/>
      <c r="E69" s="298"/>
      <c r="F69" s="360"/>
      <c r="G69" s="298"/>
      <c r="H69" s="360"/>
      <c r="I69" s="298"/>
      <c r="J69" s="360"/>
      <c r="K69" s="298"/>
      <c r="L69" s="360"/>
      <c r="M69" s="298"/>
      <c r="N69" s="360"/>
      <c r="O69" s="298"/>
      <c r="P69" s="360"/>
      <c r="Q69" s="298"/>
      <c r="R69" s="360"/>
      <c r="S69" s="298"/>
      <c r="T69" s="360"/>
      <c r="U69" s="298"/>
      <c r="V69" s="360"/>
      <c r="W69" s="298"/>
      <c r="X69" s="360"/>
      <c r="Y69" s="298"/>
      <c r="Z69" s="360"/>
    </row>
    <row r="70" spans="1:26">
      <c r="A70" s="1082" t="s">
        <v>493</v>
      </c>
      <c r="B70" s="319" t="s">
        <v>470</v>
      </c>
      <c r="C70" s="298">
        <v>18</v>
      </c>
      <c r="D70" s="353">
        <f t="shared" ref="D70:Z72" si="197">C70/C71</f>
        <v>0.94736842105263153</v>
      </c>
      <c r="E70" s="298">
        <v>19</v>
      </c>
      <c r="F70" s="359">
        <f t="shared" ref="F70" si="198">E70/E71</f>
        <v>1</v>
      </c>
      <c r="G70" s="298">
        <v>19</v>
      </c>
      <c r="H70" s="359">
        <f t="shared" ref="H70" si="199">G70/G71</f>
        <v>1</v>
      </c>
      <c r="I70" s="298"/>
      <c r="J70" s="359" t="e">
        <f t="shared" ref="J70" si="200">I70/I71</f>
        <v>#DIV/0!</v>
      </c>
      <c r="K70" s="298"/>
      <c r="L70" s="359" t="e">
        <f t="shared" ref="L70" si="201">K70/K71</f>
        <v>#DIV/0!</v>
      </c>
      <c r="M70" s="298"/>
      <c r="N70" s="359" t="e">
        <f t="shared" ref="N70" si="202">M70/M71</f>
        <v>#DIV/0!</v>
      </c>
      <c r="O70" s="298"/>
      <c r="P70" s="359" t="e">
        <f t="shared" ref="P70" si="203">O70/O71</f>
        <v>#DIV/0!</v>
      </c>
      <c r="Q70" s="298"/>
      <c r="R70" s="359" t="e">
        <f t="shared" ref="R70" si="204">Q70/Q71</f>
        <v>#DIV/0!</v>
      </c>
      <c r="S70" s="298"/>
      <c r="T70" s="359" t="e">
        <f t="shared" ref="T70" si="205">S70/S71</f>
        <v>#DIV/0!</v>
      </c>
      <c r="U70" s="298"/>
      <c r="V70" s="359" t="e">
        <f t="shared" ref="V70" si="206">U70/U71</f>
        <v>#DIV/0!</v>
      </c>
      <c r="W70" s="298"/>
      <c r="X70" s="359" t="e">
        <f t="shared" ref="X70" si="207">W70/W71</f>
        <v>#DIV/0!</v>
      </c>
      <c r="Y70" s="298"/>
      <c r="Z70" s="359" t="e">
        <f t="shared" ref="Z70" si="208">Y70/Y71</f>
        <v>#DIV/0!</v>
      </c>
    </row>
    <row r="71" spans="1:26">
      <c r="A71" s="1083"/>
      <c r="B71" s="319" t="s">
        <v>471</v>
      </c>
      <c r="C71" s="298">
        <v>19</v>
      </c>
      <c r="D71" s="354"/>
      <c r="E71" s="298">
        <v>19</v>
      </c>
      <c r="F71" s="360"/>
      <c r="G71" s="298">
        <v>19</v>
      </c>
      <c r="H71" s="360"/>
      <c r="I71" s="298"/>
      <c r="J71" s="360"/>
      <c r="K71" s="298"/>
      <c r="L71" s="360"/>
      <c r="M71" s="298"/>
      <c r="N71" s="360"/>
      <c r="O71" s="298"/>
      <c r="P71" s="360"/>
      <c r="Q71" s="298"/>
      <c r="R71" s="360"/>
      <c r="S71" s="298"/>
      <c r="T71" s="360"/>
      <c r="U71" s="298"/>
      <c r="V71" s="360"/>
      <c r="W71" s="298"/>
      <c r="X71" s="360"/>
      <c r="Y71" s="298"/>
      <c r="Z71" s="360"/>
    </row>
    <row r="72" spans="1:26">
      <c r="A72" s="1106" t="s">
        <v>480</v>
      </c>
      <c r="B72" s="397" t="s">
        <v>470</v>
      </c>
      <c r="C72" s="298"/>
      <c r="D72" s="353" t="e">
        <f t="shared" si="197"/>
        <v>#DIV/0!</v>
      </c>
      <c r="E72" s="298"/>
      <c r="F72" s="353" t="e">
        <f t="shared" si="197"/>
        <v>#DIV/0!</v>
      </c>
      <c r="G72" s="298"/>
      <c r="H72" s="353" t="e">
        <f t="shared" si="197"/>
        <v>#DIV/0!</v>
      </c>
      <c r="I72" s="298"/>
      <c r="J72" s="353" t="e">
        <f t="shared" si="197"/>
        <v>#DIV/0!</v>
      </c>
      <c r="K72" s="298"/>
      <c r="L72" s="353" t="e">
        <f t="shared" si="197"/>
        <v>#DIV/0!</v>
      </c>
      <c r="M72" s="298"/>
      <c r="N72" s="353" t="e">
        <f t="shared" si="197"/>
        <v>#DIV/0!</v>
      </c>
      <c r="O72" s="298"/>
      <c r="P72" s="353" t="e">
        <f t="shared" si="197"/>
        <v>#DIV/0!</v>
      </c>
      <c r="Q72" s="298"/>
      <c r="R72" s="353" t="e">
        <f t="shared" si="197"/>
        <v>#DIV/0!</v>
      </c>
      <c r="S72" s="298"/>
      <c r="T72" s="353" t="e">
        <f t="shared" si="197"/>
        <v>#DIV/0!</v>
      </c>
      <c r="U72" s="298"/>
      <c r="V72" s="353" t="e">
        <f t="shared" si="197"/>
        <v>#DIV/0!</v>
      </c>
      <c r="W72" s="298"/>
      <c r="X72" s="353" t="e">
        <f t="shared" si="197"/>
        <v>#DIV/0!</v>
      </c>
      <c r="Y72" s="298"/>
      <c r="Z72" s="353" t="e">
        <f t="shared" si="197"/>
        <v>#DIV/0!</v>
      </c>
    </row>
    <row r="73" spans="1:26">
      <c r="A73" s="1107"/>
      <c r="B73" s="397" t="s">
        <v>471</v>
      </c>
      <c r="C73" s="298"/>
      <c r="D73" s="354"/>
      <c r="E73" s="298"/>
      <c r="F73" s="354"/>
      <c r="G73" s="298"/>
      <c r="H73" s="354"/>
      <c r="I73" s="298"/>
      <c r="J73" s="354"/>
      <c r="K73" s="298"/>
      <c r="L73" s="354"/>
      <c r="M73" s="298"/>
      <c r="N73" s="354"/>
      <c r="O73" s="298"/>
      <c r="P73" s="354"/>
      <c r="Q73" s="298"/>
      <c r="R73" s="354"/>
      <c r="S73" s="298"/>
      <c r="T73" s="354"/>
      <c r="U73" s="298"/>
      <c r="V73" s="354"/>
      <c r="W73" s="298"/>
      <c r="X73" s="354"/>
      <c r="Y73" s="298"/>
      <c r="Z73" s="354"/>
    </row>
    <row r="74" spans="1:26">
      <c r="A74" s="344" t="s">
        <v>276</v>
      </c>
      <c r="B74" s="319" t="s">
        <v>277</v>
      </c>
      <c r="C74" s="348">
        <v>1</v>
      </c>
      <c r="D74" s="348">
        <f>C74</f>
        <v>1</v>
      </c>
      <c r="E74" s="348">
        <v>1</v>
      </c>
      <c r="F74" s="348">
        <f>E74</f>
        <v>1</v>
      </c>
      <c r="G74" s="348">
        <v>1</v>
      </c>
      <c r="H74" s="348">
        <f>G74</f>
        <v>1</v>
      </c>
      <c r="I74" s="348"/>
      <c r="J74" s="348">
        <f>I74</f>
        <v>0</v>
      </c>
      <c r="K74" s="348"/>
      <c r="L74" s="348">
        <f>K74</f>
        <v>0</v>
      </c>
      <c r="M74" s="348"/>
      <c r="N74" s="348">
        <f>M74</f>
        <v>0</v>
      </c>
      <c r="O74" s="348"/>
      <c r="P74" s="348">
        <f>O74</f>
        <v>0</v>
      </c>
      <c r="Q74" s="348"/>
      <c r="R74" s="348">
        <f>Q74</f>
        <v>0</v>
      </c>
      <c r="S74" s="348"/>
      <c r="T74" s="348">
        <f>S74</f>
        <v>0</v>
      </c>
      <c r="U74" s="348"/>
      <c r="V74" s="348">
        <f>U74</f>
        <v>0</v>
      </c>
      <c r="W74" s="348"/>
      <c r="X74" s="348">
        <f>W74</f>
        <v>0</v>
      </c>
      <c r="Y74" s="348"/>
      <c r="Z74" s="348">
        <f>Y74</f>
        <v>0</v>
      </c>
    </row>
    <row r="75" spans="1:26">
      <c r="A75" s="1046" t="s">
        <v>278</v>
      </c>
      <c r="B75" s="320" t="s">
        <v>279</v>
      </c>
      <c r="C75" s="298">
        <v>17</v>
      </c>
      <c r="D75" s="359">
        <f>C75/C76</f>
        <v>0.89473684210526316</v>
      </c>
      <c r="E75" s="298">
        <v>17</v>
      </c>
      <c r="F75" s="361">
        <f>E75/E76</f>
        <v>0.89473684210526316</v>
      </c>
      <c r="G75" s="298">
        <v>17</v>
      </c>
      <c r="H75" s="361">
        <f>G75/G76</f>
        <v>0.89473684210526316</v>
      </c>
      <c r="I75" s="298">
        <v>18</v>
      </c>
      <c r="J75" s="361">
        <f>I75/I76</f>
        <v>0.81818181818181823</v>
      </c>
      <c r="K75" s="298"/>
      <c r="L75" s="361" t="e">
        <f>K75/K76</f>
        <v>#DIV/0!</v>
      </c>
      <c r="M75" s="298"/>
      <c r="N75" s="361" t="e">
        <f>M75/M76</f>
        <v>#DIV/0!</v>
      </c>
      <c r="O75" s="298"/>
      <c r="P75" s="361" t="e">
        <f>O75/O76</f>
        <v>#DIV/0!</v>
      </c>
      <c r="Q75" s="298"/>
      <c r="R75" s="361" t="e">
        <f>Q75/Q76</f>
        <v>#DIV/0!</v>
      </c>
      <c r="S75" s="298"/>
      <c r="T75" s="361" t="e">
        <f>S75/S76</f>
        <v>#DIV/0!</v>
      </c>
      <c r="U75" s="298"/>
      <c r="V75" s="361" t="e">
        <f>U75/U76</f>
        <v>#DIV/0!</v>
      </c>
      <c r="W75" s="298"/>
      <c r="X75" s="361" t="e">
        <f>W75/W76</f>
        <v>#DIV/0!</v>
      </c>
      <c r="Y75" s="298"/>
      <c r="Z75" s="361" t="e">
        <f>Y75/Y76</f>
        <v>#DIV/0!</v>
      </c>
    </row>
    <row r="76" spans="1:26">
      <c r="A76" s="1047"/>
      <c r="B76" s="320" t="s">
        <v>280</v>
      </c>
      <c r="C76" s="298">
        <v>19</v>
      </c>
      <c r="D76" s="362"/>
      <c r="E76" s="298">
        <v>19</v>
      </c>
      <c r="F76" s="362"/>
      <c r="G76" s="298">
        <v>19</v>
      </c>
      <c r="H76" s="362"/>
      <c r="I76" s="298">
        <v>22</v>
      </c>
      <c r="J76" s="362"/>
      <c r="K76" s="298"/>
      <c r="L76" s="362"/>
      <c r="M76" s="298"/>
      <c r="N76" s="362"/>
      <c r="O76" s="298"/>
      <c r="P76" s="362"/>
      <c r="Q76" s="298"/>
      <c r="R76" s="362"/>
      <c r="S76" s="298"/>
      <c r="T76" s="362"/>
      <c r="U76" s="298"/>
      <c r="V76" s="362"/>
      <c r="W76" s="298"/>
      <c r="X76" s="362"/>
      <c r="Y76" s="298"/>
      <c r="Z76" s="362"/>
    </row>
    <row r="77" spans="1:26">
      <c r="A77" s="1046" t="s">
        <v>482</v>
      </c>
      <c r="B77" s="320" t="s">
        <v>481</v>
      </c>
      <c r="C77" s="298">
        <v>6</v>
      </c>
      <c r="D77" s="359">
        <f t="shared" ref="D77" si="209">C77/C78</f>
        <v>2.9556650246305417E-2</v>
      </c>
      <c r="E77" s="298">
        <v>0</v>
      </c>
      <c r="F77" s="359">
        <f t="shared" ref="F77" si="210">E77/E78</f>
        <v>0</v>
      </c>
      <c r="G77" s="298">
        <v>4</v>
      </c>
      <c r="H77" s="361">
        <f t="shared" ref="H77" si="211">G77/G78</f>
        <v>1.6260162601626018E-2</v>
      </c>
      <c r="I77" s="298">
        <v>0</v>
      </c>
      <c r="J77" s="361">
        <v>100</v>
      </c>
      <c r="K77" s="298"/>
      <c r="L77" s="361" t="e">
        <f t="shared" ref="L77" si="212">K77/K78</f>
        <v>#DIV/0!</v>
      </c>
      <c r="M77" s="298"/>
      <c r="N77" s="361" t="e">
        <f t="shared" ref="N77" si="213">M77/M78</f>
        <v>#DIV/0!</v>
      </c>
      <c r="O77" s="298"/>
      <c r="P77" s="361" t="e">
        <f t="shared" ref="P77" si="214">O77/O78</f>
        <v>#DIV/0!</v>
      </c>
      <c r="Q77" s="298"/>
      <c r="R77" s="361" t="e">
        <f t="shared" ref="R77" si="215">Q77/Q78</f>
        <v>#DIV/0!</v>
      </c>
      <c r="S77" s="298"/>
      <c r="T77" s="361" t="e">
        <f t="shared" ref="T77" si="216">S77/S78</f>
        <v>#DIV/0!</v>
      </c>
      <c r="U77" s="298"/>
      <c r="V77" s="361" t="e">
        <f t="shared" ref="V77" si="217">U77/U78</f>
        <v>#DIV/0!</v>
      </c>
      <c r="W77" s="298"/>
      <c r="X77" s="361" t="e">
        <f t="shared" ref="X77" si="218">W77/W78</f>
        <v>#DIV/0!</v>
      </c>
      <c r="Y77" s="298"/>
      <c r="Z77" s="361" t="e">
        <f t="shared" ref="Z77" si="219">Y77/Y78</f>
        <v>#DIV/0!</v>
      </c>
    </row>
    <row r="78" spans="1:26">
      <c r="A78" s="1047"/>
      <c r="B78" s="320" t="s">
        <v>249</v>
      </c>
      <c r="C78" s="298">
        <v>203</v>
      </c>
      <c r="D78" s="362"/>
      <c r="E78" s="298">
        <v>186</v>
      </c>
      <c r="F78" s="362"/>
      <c r="G78" s="298">
        <v>246</v>
      </c>
      <c r="H78" s="362"/>
      <c r="I78" s="298">
        <v>223</v>
      </c>
      <c r="J78" s="362"/>
      <c r="K78" s="298"/>
      <c r="L78" s="362"/>
      <c r="M78" s="298"/>
      <c r="N78" s="362"/>
      <c r="O78" s="298"/>
      <c r="P78" s="362"/>
      <c r="Q78" s="298"/>
      <c r="R78" s="362"/>
      <c r="S78" s="298"/>
      <c r="T78" s="362"/>
      <c r="U78" s="298"/>
      <c r="V78" s="362"/>
      <c r="W78" s="298"/>
      <c r="X78" s="362"/>
      <c r="Y78" s="298"/>
      <c r="Z78" s="362"/>
    </row>
    <row r="79" spans="1:26">
      <c r="A79" s="1046" t="s">
        <v>281</v>
      </c>
      <c r="B79" s="320" t="s">
        <v>623</v>
      </c>
      <c r="C79" s="298">
        <v>18</v>
      </c>
      <c r="D79" s="359">
        <f t="shared" ref="D79" si="220">C79/C80</f>
        <v>1</v>
      </c>
      <c r="E79" s="298">
        <v>9</v>
      </c>
      <c r="F79" s="359">
        <f t="shared" ref="F79" si="221">E79/E80</f>
        <v>1</v>
      </c>
      <c r="G79" s="298">
        <v>8</v>
      </c>
      <c r="H79" s="359">
        <f t="shared" ref="H79" si="222">G79/G80</f>
        <v>1</v>
      </c>
      <c r="I79" s="298">
        <v>221</v>
      </c>
      <c r="J79" s="359">
        <f t="shared" ref="J79" si="223">I79/I80</f>
        <v>0.99103139013452912</v>
      </c>
      <c r="K79" s="298"/>
      <c r="L79" s="359" t="e">
        <f t="shared" ref="L79" si="224">K79/K80</f>
        <v>#DIV/0!</v>
      </c>
      <c r="M79" s="298"/>
      <c r="N79" s="359" t="e">
        <f t="shared" ref="N79" si="225">M79/M80</f>
        <v>#DIV/0!</v>
      </c>
      <c r="O79" s="298"/>
      <c r="P79" s="359" t="e">
        <f t="shared" ref="P79" si="226">O79/O80</f>
        <v>#DIV/0!</v>
      </c>
      <c r="Q79" s="298"/>
      <c r="R79" s="359" t="e">
        <f t="shared" ref="R79" si="227">Q79/Q80</f>
        <v>#DIV/0!</v>
      </c>
      <c r="S79" s="298"/>
      <c r="T79" s="359" t="e">
        <f t="shared" ref="T79" si="228">S79/S80</f>
        <v>#DIV/0!</v>
      </c>
      <c r="U79" s="298"/>
      <c r="V79" s="359" t="e">
        <f t="shared" ref="V79" si="229">U79/U80</f>
        <v>#DIV/0!</v>
      </c>
      <c r="W79" s="298"/>
      <c r="X79" s="359" t="e">
        <f t="shared" ref="X79" si="230">W79/W80</f>
        <v>#DIV/0!</v>
      </c>
      <c r="Y79" s="298"/>
      <c r="Z79" s="359" t="e">
        <f t="shared" ref="Z79" si="231">Y79/Y80</f>
        <v>#DIV/0!</v>
      </c>
    </row>
    <row r="80" spans="1:26">
      <c r="A80" s="1047"/>
      <c r="B80" s="320" t="s">
        <v>283</v>
      </c>
      <c r="C80" s="298">
        <v>18</v>
      </c>
      <c r="D80" s="360"/>
      <c r="E80" s="298">
        <v>9</v>
      </c>
      <c r="F80" s="360"/>
      <c r="G80" s="298">
        <v>8</v>
      </c>
      <c r="H80" s="360"/>
      <c r="I80" s="298">
        <v>223</v>
      </c>
      <c r="J80" s="360"/>
      <c r="K80" s="298"/>
      <c r="L80" s="360"/>
      <c r="M80" s="298"/>
      <c r="N80" s="360"/>
      <c r="O80" s="298"/>
      <c r="P80" s="360"/>
      <c r="Q80" s="298"/>
      <c r="R80" s="360"/>
      <c r="S80" s="298"/>
      <c r="T80" s="360"/>
      <c r="U80" s="298"/>
      <c r="V80" s="360"/>
      <c r="W80" s="298"/>
      <c r="X80" s="360"/>
      <c r="Y80" s="298"/>
      <c r="Z80" s="360"/>
    </row>
    <row r="81" spans="1:26">
      <c r="A81" s="596" t="s">
        <v>566</v>
      </c>
      <c r="B81" s="320"/>
      <c r="C81" s="298"/>
      <c r="D81" s="714"/>
      <c r="E81" s="718"/>
      <c r="F81" s="714"/>
      <c r="G81" s="298">
        <v>4</v>
      </c>
      <c r="H81" s="714"/>
      <c r="I81" s="298"/>
      <c r="J81" s="714"/>
      <c r="K81" s="298"/>
      <c r="L81" s="714"/>
      <c r="M81" s="298"/>
      <c r="N81" s="714"/>
      <c r="O81" s="298"/>
      <c r="P81" s="714"/>
      <c r="Q81" s="298"/>
      <c r="R81" s="714"/>
      <c r="S81" s="298"/>
      <c r="T81" s="714"/>
      <c r="U81" s="298"/>
      <c r="V81" s="714"/>
      <c r="W81" s="298"/>
      <c r="X81" s="714"/>
      <c r="Y81" s="298"/>
      <c r="Z81" s="714"/>
    </row>
    <row r="82" spans="1:26">
      <c r="A82" s="1046" t="s">
        <v>389</v>
      </c>
      <c r="B82" s="320" t="s">
        <v>265</v>
      </c>
      <c r="C82" s="298">
        <v>1</v>
      </c>
      <c r="D82" s="359">
        <f t="shared" ref="D82" si="232">C82/C83</f>
        <v>1</v>
      </c>
      <c r="E82" s="298">
        <v>0</v>
      </c>
      <c r="F82" s="359" t="e">
        <f t="shared" ref="F82" si="233">E82/E83</f>
        <v>#DIV/0!</v>
      </c>
      <c r="G82" s="298">
        <v>3</v>
      </c>
      <c r="H82" s="359">
        <f t="shared" ref="H82" si="234">G82/G83</f>
        <v>0.75</v>
      </c>
      <c r="I82" s="298">
        <v>1</v>
      </c>
      <c r="J82" s="359">
        <f t="shared" ref="J82" si="235">I82/I83</f>
        <v>1</v>
      </c>
      <c r="K82" s="298"/>
      <c r="L82" s="359" t="e">
        <f t="shared" ref="L82" si="236">K82/K83</f>
        <v>#DIV/0!</v>
      </c>
      <c r="M82" s="298"/>
      <c r="N82" s="359" t="e">
        <f t="shared" ref="N82" si="237">M82/M83</f>
        <v>#DIV/0!</v>
      </c>
      <c r="O82" s="298"/>
      <c r="P82" s="359" t="e">
        <f t="shared" ref="P82" si="238">O82/O83</f>
        <v>#DIV/0!</v>
      </c>
      <c r="Q82" s="298"/>
      <c r="R82" s="359" t="e">
        <f t="shared" ref="R82" si="239">Q82/Q83</f>
        <v>#DIV/0!</v>
      </c>
      <c r="S82" s="298"/>
      <c r="T82" s="359" t="e">
        <f t="shared" ref="T82" si="240">S82/S83</f>
        <v>#DIV/0!</v>
      </c>
      <c r="U82" s="298"/>
      <c r="V82" s="359" t="e">
        <f t="shared" ref="V82" si="241">U82/U83</f>
        <v>#DIV/0!</v>
      </c>
      <c r="W82" s="298"/>
      <c r="X82" s="359" t="e">
        <f t="shared" ref="X82" si="242">W82/W83</f>
        <v>#DIV/0!</v>
      </c>
      <c r="Y82" s="298"/>
      <c r="Z82" s="359" t="e">
        <f t="shared" ref="Z82" si="243">Y82/Y83</f>
        <v>#DIV/0!</v>
      </c>
    </row>
    <row r="83" spans="1:26" ht="15" customHeight="1">
      <c r="A83" s="1047"/>
      <c r="B83" s="320" t="s">
        <v>264</v>
      </c>
      <c r="C83" s="298">
        <v>1</v>
      </c>
      <c r="D83" s="360"/>
      <c r="E83" s="298">
        <v>0</v>
      </c>
      <c r="F83" s="360"/>
      <c r="G83" s="298">
        <v>4</v>
      </c>
      <c r="H83" s="360"/>
      <c r="I83" s="298">
        <v>1</v>
      </c>
      <c r="J83" s="360"/>
      <c r="K83" s="298"/>
      <c r="L83" s="360"/>
      <c r="M83" s="298"/>
      <c r="N83" s="360"/>
      <c r="O83" s="298"/>
      <c r="P83" s="360"/>
      <c r="Q83" s="298"/>
      <c r="R83" s="360"/>
      <c r="S83" s="298"/>
      <c r="T83" s="360"/>
      <c r="U83" s="298"/>
      <c r="V83" s="360"/>
      <c r="W83" s="298"/>
      <c r="X83" s="360"/>
      <c r="Y83" s="298"/>
      <c r="Z83" s="360"/>
    </row>
    <row r="84" spans="1:26">
      <c r="A84" s="345" t="s">
        <v>285</v>
      </c>
      <c r="B84" s="321" t="s">
        <v>286</v>
      </c>
      <c r="C84" s="348">
        <v>1</v>
      </c>
      <c r="D84" s="348">
        <f>C84</f>
        <v>1</v>
      </c>
      <c r="E84" s="348">
        <v>1</v>
      </c>
      <c r="F84" s="348">
        <f>E84</f>
        <v>1</v>
      </c>
      <c r="G84" s="348">
        <v>1</v>
      </c>
      <c r="H84" s="348">
        <f>G84</f>
        <v>1</v>
      </c>
      <c r="I84" s="348">
        <v>1</v>
      </c>
      <c r="J84" s="348">
        <f>I84</f>
        <v>1</v>
      </c>
      <c r="K84" s="348"/>
      <c r="L84" s="348">
        <f>K84</f>
        <v>0</v>
      </c>
      <c r="M84" s="348"/>
      <c r="N84" s="348">
        <f>M84</f>
        <v>0</v>
      </c>
      <c r="O84" s="348"/>
      <c r="P84" s="348">
        <f>O84</f>
        <v>0</v>
      </c>
      <c r="Q84" s="348"/>
      <c r="R84" s="348">
        <f>Q84</f>
        <v>0</v>
      </c>
      <c r="S84" s="348"/>
      <c r="T84" s="348">
        <f>S84</f>
        <v>0</v>
      </c>
      <c r="U84" s="348"/>
      <c r="V84" s="348">
        <f>U84</f>
        <v>0</v>
      </c>
      <c r="W84" s="348"/>
      <c r="X84" s="348">
        <f>W84</f>
        <v>0</v>
      </c>
      <c r="Y84" s="348"/>
      <c r="Z84" s="348">
        <f>Y84</f>
        <v>0</v>
      </c>
    </row>
    <row r="85" spans="1:26">
      <c r="A85" s="1051" t="s">
        <v>287</v>
      </c>
      <c r="B85" s="321" t="s">
        <v>289</v>
      </c>
      <c r="C85" s="298">
        <v>0</v>
      </c>
      <c r="D85" s="359" t="e">
        <f t="shared" ref="D85:D113" si="244">C85/C86</f>
        <v>#DIV/0!</v>
      </c>
      <c r="E85" s="298">
        <v>8</v>
      </c>
      <c r="F85" s="359">
        <f t="shared" ref="F85" si="245">E85/E86</f>
        <v>0.88888888888888884</v>
      </c>
      <c r="G85" s="298">
        <v>8</v>
      </c>
      <c r="H85" s="359">
        <f t="shared" ref="H85" si="246">G85/G86</f>
        <v>0.88888888888888884</v>
      </c>
      <c r="I85" s="298">
        <v>7</v>
      </c>
      <c r="J85" s="359">
        <f t="shared" ref="J85" si="247">I85/I86</f>
        <v>1</v>
      </c>
      <c r="K85" s="298"/>
      <c r="L85" s="359" t="e">
        <f t="shared" ref="L85" si="248">K85/K86</f>
        <v>#DIV/0!</v>
      </c>
      <c r="M85" s="298"/>
      <c r="N85" s="359" t="e">
        <f t="shared" ref="N85" si="249">M85/M86</f>
        <v>#DIV/0!</v>
      </c>
      <c r="O85" s="298"/>
      <c r="P85" s="359" t="e">
        <f t="shared" ref="P85" si="250">O85/O86</f>
        <v>#DIV/0!</v>
      </c>
      <c r="Q85" s="298"/>
      <c r="R85" s="359" t="e">
        <f t="shared" ref="R85" si="251">Q85/Q86</f>
        <v>#DIV/0!</v>
      </c>
      <c r="S85" s="298"/>
      <c r="T85" s="359" t="e">
        <f t="shared" ref="T85" si="252">S85/S86</f>
        <v>#DIV/0!</v>
      </c>
      <c r="U85" s="298"/>
      <c r="V85" s="359" t="e">
        <f t="shared" ref="V85" si="253">U85/U86</f>
        <v>#DIV/0!</v>
      </c>
      <c r="W85" s="298"/>
      <c r="X85" s="359" t="e">
        <f t="shared" ref="X85" si="254">W85/W86</f>
        <v>#DIV/0!</v>
      </c>
      <c r="Y85" s="298"/>
      <c r="Z85" s="359" t="e">
        <f t="shared" ref="Z85" si="255">Y85/Y86</f>
        <v>#DIV/0!</v>
      </c>
    </row>
    <row r="86" spans="1:26">
      <c r="A86" s="1052"/>
      <c r="B86" s="321" t="s">
        <v>288</v>
      </c>
      <c r="C86" s="298">
        <v>0</v>
      </c>
      <c r="D86" s="360"/>
      <c r="E86" s="298">
        <v>9</v>
      </c>
      <c r="F86" s="360"/>
      <c r="G86" s="298">
        <v>9</v>
      </c>
      <c r="H86" s="360"/>
      <c r="I86" s="298">
        <v>7</v>
      </c>
      <c r="J86" s="360"/>
      <c r="K86" s="298"/>
      <c r="L86" s="360"/>
      <c r="M86" s="298"/>
      <c r="N86" s="360"/>
      <c r="O86" s="298"/>
      <c r="P86" s="360"/>
      <c r="Q86" s="298"/>
      <c r="R86" s="360"/>
      <c r="S86" s="298"/>
      <c r="T86" s="360"/>
      <c r="U86" s="298"/>
      <c r="V86" s="360"/>
      <c r="W86" s="298"/>
      <c r="X86" s="360"/>
      <c r="Y86" s="298"/>
      <c r="Z86" s="360"/>
    </row>
    <row r="87" spans="1:26">
      <c r="A87" s="597" t="s">
        <v>566</v>
      </c>
      <c r="B87" s="321"/>
      <c r="C87" s="298"/>
      <c r="D87" s="714"/>
      <c r="E87" s="718"/>
      <c r="F87" s="714"/>
      <c r="G87" s="298">
        <v>1</v>
      </c>
      <c r="H87" s="714"/>
      <c r="I87" s="298"/>
      <c r="J87" s="714"/>
      <c r="K87" s="298"/>
      <c r="L87" s="714"/>
      <c r="M87" s="298"/>
      <c r="N87" s="714"/>
      <c r="O87" s="298"/>
      <c r="P87" s="714"/>
      <c r="Q87" s="298"/>
      <c r="R87" s="714"/>
      <c r="S87" s="298"/>
      <c r="T87" s="714"/>
      <c r="U87" s="298"/>
      <c r="V87" s="714"/>
      <c r="W87" s="298"/>
      <c r="X87" s="714"/>
      <c r="Y87" s="298"/>
      <c r="Z87" s="714"/>
    </row>
    <row r="88" spans="1:26">
      <c r="A88" s="1051" t="s">
        <v>391</v>
      </c>
      <c r="B88" s="321" t="s">
        <v>265</v>
      </c>
      <c r="C88" s="298">
        <v>3</v>
      </c>
      <c r="D88" s="359">
        <f t="shared" si="244"/>
        <v>0.23076923076923078</v>
      </c>
      <c r="E88" s="298">
        <v>3</v>
      </c>
      <c r="F88" s="359">
        <f t="shared" ref="F88" si="256">E88/E89</f>
        <v>1</v>
      </c>
      <c r="G88" s="298">
        <v>1</v>
      </c>
      <c r="H88" s="359">
        <f t="shared" ref="H88" si="257">G88/G89</f>
        <v>1</v>
      </c>
      <c r="I88" s="298"/>
      <c r="J88" s="359" t="e">
        <f t="shared" ref="J88" si="258">I88/I89</f>
        <v>#DIV/0!</v>
      </c>
      <c r="K88" s="298"/>
      <c r="L88" s="359" t="e">
        <f t="shared" ref="L88" si="259">K88/K89</f>
        <v>#DIV/0!</v>
      </c>
      <c r="M88" s="298"/>
      <c r="N88" s="359" t="e">
        <f t="shared" ref="N88" si="260">M88/M89</f>
        <v>#DIV/0!</v>
      </c>
      <c r="O88" s="298"/>
      <c r="P88" s="359" t="e">
        <f t="shared" ref="P88" si="261">O88/O89</f>
        <v>#DIV/0!</v>
      </c>
      <c r="Q88" s="298"/>
      <c r="R88" s="359" t="e">
        <f t="shared" ref="R88" si="262">Q88/Q89</f>
        <v>#DIV/0!</v>
      </c>
      <c r="S88" s="298"/>
      <c r="T88" s="359" t="e">
        <f t="shared" ref="T88" si="263">S88/S89</f>
        <v>#DIV/0!</v>
      </c>
      <c r="U88" s="298"/>
      <c r="V88" s="359" t="e">
        <f t="shared" ref="V88" si="264">U88/U89</f>
        <v>#DIV/0!</v>
      </c>
      <c r="W88" s="298"/>
      <c r="X88" s="359" t="e">
        <f t="shared" ref="X88" si="265">W88/W89</f>
        <v>#DIV/0!</v>
      </c>
      <c r="Y88" s="298"/>
      <c r="Z88" s="359" t="e">
        <f t="shared" ref="Z88" si="266">Y88/Y89</f>
        <v>#DIV/0!</v>
      </c>
    </row>
    <row r="89" spans="1:26">
      <c r="A89" s="1052"/>
      <c r="B89" s="321" t="s">
        <v>264</v>
      </c>
      <c r="C89" s="298">
        <v>13</v>
      </c>
      <c r="D89" s="360"/>
      <c r="E89" s="298">
        <v>3</v>
      </c>
      <c r="F89" s="360"/>
      <c r="G89" s="298">
        <v>1</v>
      </c>
      <c r="H89" s="360"/>
      <c r="I89" s="298"/>
      <c r="J89" s="360"/>
      <c r="K89" s="298"/>
      <c r="L89" s="360"/>
      <c r="M89" s="298"/>
      <c r="N89" s="360"/>
      <c r="O89" s="298"/>
      <c r="P89" s="360"/>
      <c r="Q89" s="298"/>
      <c r="R89" s="360"/>
      <c r="S89" s="298"/>
      <c r="T89" s="360"/>
      <c r="U89" s="298"/>
      <c r="V89" s="360"/>
      <c r="W89" s="298"/>
      <c r="X89" s="360"/>
      <c r="Y89" s="298"/>
      <c r="Z89" s="360"/>
    </row>
    <row r="90" spans="1:26">
      <c r="A90" s="1051" t="s">
        <v>424</v>
      </c>
      <c r="B90" s="321" t="s">
        <v>494</v>
      </c>
      <c r="C90" s="298">
        <v>8</v>
      </c>
      <c r="D90" s="359">
        <f t="shared" si="244"/>
        <v>0.72727272727272729</v>
      </c>
      <c r="E90" s="718"/>
      <c r="F90" s="359" t="e">
        <f t="shared" ref="F90" si="267">E90/E91</f>
        <v>#DIV/0!</v>
      </c>
      <c r="G90" s="298">
        <v>0</v>
      </c>
      <c r="H90" s="359">
        <v>1</v>
      </c>
      <c r="I90" s="298"/>
      <c r="J90" s="359" t="e">
        <f t="shared" ref="J90" si="268">I90/I91</f>
        <v>#DIV/0!</v>
      </c>
      <c r="K90" s="298"/>
      <c r="L90" s="359" t="e">
        <f t="shared" ref="L90" si="269">K90/K91</f>
        <v>#DIV/0!</v>
      </c>
      <c r="M90" s="298"/>
      <c r="N90" s="359" t="e">
        <f t="shared" ref="N90" si="270">M90/M91</f>
        <v>#DIV/0!</v>
      </c>
      <c r="O90" s="298"/>
      <c r="P90" s="359" t="e">
        <f t="shared" ref="P90" si="271">O90/O91</f>
        <v>#DIV/0!</v>
      </c>
      <c r="Q90" s="298"/>
      <c r="R90" s="359" t="e">
        <f t="shared" ref="R90" si="272">Q90/Q91</f>
        <v>#DIV/0!</v>
      </c>
      <c r="S90" s="298"/>
      <c r="T90" s="359" t="e">
        <f t="shared" ref="T90" si="273">S90/S91</f>
        <v>#DIV/0!</v>
      </c>
      <c r="U90" s="298"/>
      <c r="V90" s="359" t="e">
        <f t="shared" ref="V90" si="274">U90/U91</f>
        <v>#DIV/0!</v>
      </c>
      <c r="W90" s="298"/>
      <c r="X90" s="359" t="e">
        <f t="shared" ref="X90" si="275">W90/W91</f>
        <v>#DIV/0!</v>
      </c>
      <c r="Y90" s="298"/>
      <c r="Z90" s="359" t="e">
        <f t="shared" ref="Z90" si="276">Y90/Y91</f>
        <v>#DIV/0!</v>
      </c>
    </row>
    <row r="91" spans="1:26">
      <c r="A91" s="1052"/>
      <c r="B91" s="321" t="s">
        <v>425</v>
      </c>
      <c r="C91" s="298">
        <v>11</v>
      </c>
      <c r="D91" s="360"/>
      <c r="E91" s="718"/>
      <c r="F91" s="360"/>
      <c r="G91" s="298">
        <v>0</v>
      </c>
      <c r="H91" s="360"/>
      <c r="I91" s="298"/>
      <c r="J91" s="360"/>
      <c r="K91" s="298"/>
      <c r="L91" s="360"/>
      <c r="M91" s="298"/>
      <c r="N91" s="360"/>
      <c r="O91" s="298"/>
      <c r="P91" s="360"/>
      <c r="Q91" s="298"/>
      <c r="R91" s="360"/>
      <c r="S91" s="298"/>
      <c r="T91" s="360"/>
      <c r="U91" s="298"/>
      <c r="V91" s="360"/>
      <c r="W91" s="298"/>
      <c r="X91" s="360"/>
      <c r="Y91" s="298"/>
      <c r="Z91" s="360"/>
    </row>
    <row r="92" spans="1:26">
      <c r="A92" s="1051" t="s">
        <v>291</v>
      </c>
      <c r="B92" s="321" t="s">
        <v>290</v>
      </c>
      <c r="C92" s="298">
        <v>0</v>
      </c>
      <c r="D92" s="359" t="e">
        <f t="shared" si="244"/>
        <v>#DIV/0!</v>
      </c>
      <c r="E92" s="298">
        <v>1530</v>
      </c>
      <c r="F92" s="359">
        <v>0</v>
      </c>
      <c r="G92" s="298">
        <v>1246</v>
      </c>
      <c r="H92" s="398">
        <f t="shared" ref="H92" si="277">G92/G93</f>
        <v>34.611111111111114</v>
      </c>
      <c r="I92" s="298"/>
      <c r="J92" s="359" t="e">
        <f t="shared" ref="J92" si="278">I92/I93</f>
        <v>#DIV/0!</v>
      </c>
      <c r="K92" s="298"/>
      <c r="L92" s="359" t="e">
        <f t="shared" ref="L92" si="279">K92/K93</f>
        <v>#DIV/0!</v>
      </c>
      <c r="M92" s="298"/>
      <c r="N92" s="359" t="e">
        <f t="shared" ref="N92" si="280">M92/M93</f>
        <v>#DIV/0!</v>
      </c>
      <c r="O92" s="298"/>
      <c r="P92" s="359" t="e">
        <f t="shared" ref="P92" si="281">O92/O93</f>
        <v>#DIV/0!</v>
      </c>
      <c r="Q92" s="298"/>
      <c r="R92" s="359" t="e">
        <f t="shared" ref="R92" si="282">Q92/Q93</f>
        <v>#DIV/0!</v>
      </c>
      <c r="S92" s="298"/>
      <c r="T92" s="359" t="e">
        <f t="shared" ref="T92" si="283">S92/S93</f>
        <v>#DIV/0!</v>
      </c>
      <c r="U92" s="298"/>
      <c r="V92" s="359" t="e">
        <f t="shared" ref="V92" si="284">U92/U93</f>
        <v>#DIV/0!</v>
      </c>
      <c r="W92" s="298"/>
      <c r="X92" s="359" t="e">
        <f t="shared" ref="X92" si="285">W92/W93</f>
        <v>#DIV/0!</v>
      </c>
      <c r="Y92" s="298"/>
      <c r="Z92" s="359" t="e">
        <f t="shared" ref="Z92" si="286">Y92/Y93</f>
        <v>#DIV/0!</v>
      </c>
    </row>
    <row r="93" spans="1:26">
      <c r="A93" s="1052"/>
      <c r="B93" s="321" t="s">
        <v>292</v>
      </c>
      <c r="C93" s="298">
        <v>0</v>
      </c>
      <c r="D93" s="360"/>
      <c r="E93" s="298">
        <v>50</v>
      </c>
      <c r="F93" s="360">
        <v>0</v>
      </c>
      <c r="G93" s="298">
        <v>36</v>
      </c>
      <c r="H93" s="360">
        <v>0</v>
      </c>
      <c r="I93" s="298"/>
      <c r="J93" s="360"/>
      <c r="K93" s="298"/>
      <c r="L93" s="360"/>
      <c r="M93" s="298"/>
      <c r="N93" s="360"/>
      <c r="O93" s="298"/>
      <c r="P93" s="360"/>
      <c r="Q93" s="298"/>
      <c r="R93" s="360"/>
      <c r="S93" s="298"/>
      <c r="T93" s="360"/>
      <c r="U93" s="298"/>
      <c r="V93" s="360"/>
      <c r="W93" s="298"/>
      <c r="X93" s="360"/>
      <c r="Y93" s="298"/>
      <c r="Z93" s="360"/>
    </row>
    <row r="94" spans="1:26">
      <c r="A94" s="1051" t="s">
        <v>300</v>
      </c>
      <c r="B94" s="321" t="s">
        <v>293</v>
      </c>
      <c r="C94" s="298">
        <v>0</v>
      </c>
      <c r="D94" s="359" t="e">
        <f t="shared" si="244"/>
        <v>#DIV/0!</v>
      </c>
      <c r="E94" s="298">
        <v>0</v>
      </c>
      <c r="F94" s="359">
        <v>0</v>
      </c>
      <c r="G94" s="298">
        <v>0</v>
      </c>
      <c r="H94" s="359">
        <f t="shared" ref="H94" si="287">G94/G95</f>
        <v>0</v>
      </c>
      <c r="I94" s="298"/>
      <c r="J94" s="359" t="e">
        <f t="shared" ref="J94" si="288">I94/I95</f>
        <v>#DIV/0!</v>
      </c>
      <c r="K94" s="298"/>
      <c r="L94" s="359" t="e">
        <f t="shared" ref="L94" si="289">K94/K95</f>
        <v>#DIV/0!</v>
      </c>
      <c r="M94" s="298"/>
      <c r="N94" s="359" t="e">
        <f t="shared" ref="N94" si="290">M94/M95</f>
        <v>#DIV/0!</v>
      </c>
      <c r="O94" s="298"/>
      <c r="P94" s="359" t="e">
        <f t="shared" ref="P94" si="291">O94/O95</f>
        <v>#DIV/0!</v>
      </c>
      <c r="Q94" s="298"/>
      <c r="R94" s="359" t="e">
        <f t="shared" ref="R94" si="292">Q94/Q95</f>
        <v>#DIV/0!</v>
      </c>
      <c r="S94" s="298"/>
      <c r="T94" s="359" t="e">
        <f t="shared" ref="T94" si="293">S94/S95</f>
        <v>#DIV/0!</v>
      </c>
      <c r="U94" s="298"/>
      <c r="V94" s="359" t="e">
        <f t="shared" ref="V94" si="294">U94/U95</f>
        <v>#DIV/0!</v>
      </c>
      <c r="W94" s="298"/>
      <c r="X94" s="359" t="e">
        <f t="shared" ref="X94" si="295">W94/W95</f>
        <v>#DIV/0!</v>
      </c>
      <c r="Y94" s="298"/>
      <c r="Z94" s="359" t="e">
        <f t="shared" ref="Z94" si="296">Y94/Y95</f>
        <v>#DIV/0!</v>
      </c>
    </row>
    <row r="95" spans="1:26">
      <c r="A95" s="1052"/>
      <c r="B95" s="321" t="s">
        <v>294</v>
      </c>
      <c r="C95" s="298">
        <v>0</v>
      </c>
      <c r="D95" s="360"/>
      <c r="E95" s="298">
        <v>5</v>
      </c>
      <c r="F95" s="360"/>
      <c r="G95" s="298">
        <v>11</v>
      </c>
      <c r="H95" s="360"/>
      <c r="I95" s="298"/>
      <c r="J95" s="360"/>
      <c r="K95" s="298"/>
      <c r="L95" s="360"/>
      <c r="M95" s="298"/>
      <c r="N95" s="360"/>
      <c r="O95" s="298"/>
      <c r="P95" s="360"/>
      <c r="Q95" s="298"/>
      <c r="R95" s="360"/>
      <c r="S95" s="298"/>
      <c r="T95" s="360"/>
      <c r="U95" s="298"/>
      <c r="V95" s="360"/>
      <c r="W95" s="298"/>
      <c r="X95" s="360"/>
      <c r="Y95" s="298"/>
      <c r="Z95" s="360"/>
    </row>
    <row r="96" spans="1:26">
      <c r="A96" s="597" t="s">
        <v>566</v>
      </c>
      <c r="B96" s="321"/>
      <c r="C96" s="298"/>
      <c r="D96" s="714"/>
      <c r="E96" s="298"/>
      <c r="F96" s="714"/>
      <c r="G96" s="298">
        <v>1</v>
      </c>
      <c r="H96" s="714"/>
      <c r="I96" s="298"/>
      <c r="J96" s="714"/>
      <c r="K96" s="298"/>
      <c r="L96" s="714"/>
      <c r="M96" s="298"/>
      <c r="N96" s="714"/>
      <c r="O96" s="298"/>
      <c r="P96" s="714"/>
      <c r="Q96" s="298"/>
      <c r="R96" s="714"/>
      <c r="S96" s="298"/>
      <c r="T96" s="714"/>
      <c r="U96" s="298"/>
      <c r="V96" s="714"/>
      <c r="W96" s="298"/>
      <c r="X96" s="714"/>
      <c r="Y96" s="298"/>
      <c r="Z96" s="714"/>
    </row>
    <row r="97" spans="1:26">
      <c r="A97" s="1051" t="s">
        <v>483</v>
      </c>
      <c r="B97" s="321" t="s">
        <v>265</v>
      </c>
      <c r="C97" s="298">
        <v>1</v>
      </c>
      <c r="D97" s="359">
        <f t="shared" si="244"/>
        <v>1</v>
      </c>
      <c r="E97" s="298">
        <v>1</v>
      </c>
      <c r="F97" s="359">
        <f t="shared" ref="F97" si="297">E97/E98</f>
        <v>1</v>
      </c>
      <c r="G97" s="298">
        <v>1</v>
      </c>
      <c r="H97" s="359">
        <f t="shared" ref="H97" si="298">G97/G98</f>
        <v>1</v>
      </c>
      <c r="I97" s="298"/>
      <c r="J97" s="359" t="e">
        <f t="shared" ref="J97" si="299">I97/I98</f>
        <v>#DIV/0!</v>
      </c>
      <c r="K97" s="298"/>
      <c r="L97" s="359" t="e">
        <f t="shared" ref="L97" si="300">K97/K98</f>
        <v>#DIV/0!</v>
      </c>
      <c r="M97" s="298"/>
      <c r="N97" s="359" t="e">
        <f t="shared" ref="N97" si="301">M97/M98</f>
        <v>#DIV/0!</v>
      </c>
      <c r="O97" s="298"/>
      <c r="P97" s="359" t="e">
        <f t="shared" ref="P97" si="302">O97/O98</f>
        <v>#DIV/0!</v>
      </c>
      <c r="Q97" s="298"/>
      <c r="R97" s="359" t="e">
        <f t="shared" ref="R97" si="303">Q97/Q98</f>
        <v>#DIV/0!</v>
      </c>
      <c r="S97" s="298"/>
      <c r="T97" s="359" t="e">
        <f t="shared" ref="T97" si="304">S97/S98</f>
        <v>#DIV/0!</v>
      </c>
      <c r="U97" s="298"/>
      <c r="V97" s="359" t="e">
        <f t="shared" ref="V97" si="305">U97/U98</f>
        <v>#DIV/0!</v>
      </c>
      <c r="W97" s="298"/>
      <c r="X97" s="359" t="e">
        <f t="shared" ref="X97" si="306">W97/W98</f>
        <v>#DIV/0!</v>
      </c>
      <c r="Y97" s="298"/>
      <c r="Z97" s="359" t="e">
        <f t="shared" ref="Z97" si="307">Y97/Y98</f>
        <v>#DIV/0!</v>
      </c>
    </row>
    <row r="98" spans="1:26">
      <c r="A98" s="1052"/>
      <c r="B98" s="321" t="s">
        <v>264</v>
      </c>
      <c r="C98" s="298">
        <v>1</v>
      </c>
      <c r="D98" s="360"/>
      <c r="E98" s="298">
        <v>1</v>
      </c>
      <c r="F98" s="360"/>
      <c r="G98" s="298">
        <v>1</v>
      </c>
      <c r="H98" s="360"/>
      <c r="I98" s="298"/>
      <c r="J98" s="360"/>
      <c r="K98" s="298"/>
      <c r="L98" s="360"/>
      <c r="M98" s="298"/>
      <c r="N98" s="360"/>
      <c r="O98" s="298"/>
      <c r="P98" s="360"/>
      <c r="Q98" s="298"/>
      <c r="R98" s="360"/>
      <c r="S98" s="298"/>
      <c r="T98" s="360"/>
      <c r="U98" s="298"/>
      <c r="V98" s="360"/>
      <c r="W98" s="298"/>
      <c r="X98" s="360"/>
      <c r="Y98" s="298"/>
      <c r="Z98" s="360"/>
    </row>
    <row r="99" spans="1:26">
      <c r="A99" s="1053" t="s">
        <v>512</v>
      </c>
      <c r="B99" s="322" t="s">
        <v>513</v>
      </c>
      <c r="C99" s="298">
        <v>0</v>
      </c>
      <c r="D99" s="359" t="e">
        <f t="shared" ref="D99" si="308">C99/C100</f>
        <v>#DIV/0!</v>
      </c>
      <c r="E99" s="298">
        <v>0</v>
      </c>
      <c r="F99" s="359" t="e">
        <f t="shared" ref="F99" si="309">E99/E100</f>
        <v>#DIV/0!</v>
      </c>
      <c r="G99" s="298">
        <v>27</v>
      </c>
      <c r="H99" s="359">
        <f t="shared" ref="H99" si="310">G99/G100</f>
        <v>0.9642857142857143</v>
      </c>
      <c r="I99" s="298">
        <v>0</v>
      </c>
      <c r="J99" s="359" t="e">
        <f t="shared" ref="J99" si="311">I99/I100</f>
        <v>#DIV/0!</v>
      </c>
      <c r="K99" s="298">
        <v>0</v>
      </c>
      <c r="L99" s="359" t="e">
        <f t="shared" ref="L99" si="312">K99/K100</f>
        <v>#DIV/0!</v>
      </c>
      <c r="M99" s="298">
        <v>0</v>
      </c>
      <c r="N99" s="359" t="e">
        <f t="shared" ref="N99" si="313">M99/M100</f>
        <v>#DIV/0!</v>
      </c>
      <c r="O99" s="298">
        <v>0</v>
      </c>
      <c r="P99" s="359" t="e">
        <f t="shared" ref="P99" si="314">O99/O100</f>
        <v>#DIV/0!</v>
      </c>
      <c r="Q99" s="298">
        <v>0</v>
      </c>
      <c r="R99" s="359" t="e">
        <f t="shared" ref="R99" si="315">Q99/Q100</f>
        <v>#DIV/0!</v>
      </c>
      <c r="S99" s="298">
        <v>0</v>
      </c>
      <c r="T99" s="359" t="e">
        <f t="shared" ref="T99" si="316">S99/S100</f>
        <v>#DIV/0!</v>
      </c>
      <c r="U99" s="298">
        <v>0</v>
      </c>
      <c r="V99" s="359" t="e">
        <f t="shared" ref="V99" si="317">U99/U100</f>
        <v>#DIV/0!</v>
      </c>
      <c r="W99" s="298">
        <v>0</v>
      </c>
      <c r="X99" s="359" t="e">
        <f t="shared" ref="X99" si="318">W99/W100</f>
        <v>#DIV/0!</v>
      </c>
      <c r="Y99" s="298">
        <v>0</v>
      </c>
      <c r="Z99" s="359" t="e">
        <f t="shared" ref="Z99" si="319">Y99/Y100</f>
        <v>#DIV/0!</v>
      </c>
    </row>
    <row r="100" spans="1:26">
      <c r="A100" s="1054"/>
      <c r="B100" s="322" t="s">
        <v>514</v>
      </c>
      <c r="C100" s="298">
        <v>0</v>
      </c>
      <c r="D100" s="360"/>
      <c r="E100" s="298">
        <v>0</v>
      </c>
      <c r="F100" s="360"/>
      <c r="G100" s="298">
        <v>28</v>
      </c>
      <c r="H100" s="360"/>
      <c r="I100" s="298">
        <v>0</v>
      </c>
      <c r="J100" s="360"/>
      <c r="K100" s="298">
        <v>0</v>
      </c>
      <c r="L100" s="360"/>
      <c r="M100" s="298">
        <v>0</v>
      </c>
      <c r="N100" s="360"/>
      <c r="O100" s="298">
        <v>0</v>
      </c>
      <c r="P100" s="360"/>
      <c r="Q100" s="298">
        <v>0</v>
      </c>
      <c r="R100" s="360"/>
      <c r="S100" s="298">
        <v>0</v>
      </c>
      <c r="T100" s="360"/>
      <c r="U100" s="298">
        <v>0</v>
      </c>
      <c r="V100" s="360"/>
      <c r="W100" s="298">
        <v>0</v>
      </c>
      <c r="X100" s="360"/>
      <c r="Y100" s="298">
        <v>0</v>
      </c>
      <c r="Z100" s="360"/>
    </row>
    <row r="101" spans="1:26">
      <c r="A101" s="1053" t="s">
        <v>297</v>
      </c>
      <c r="B101" s="322" t="s">
        <v>296</v>
      </c>
      <c r="C101" s="298">
        <v>264</v>
      </c>
      <c r="D101" s="398">
        <f t="shared" si="244"/>
        <v>33</v>
      </c>
      <c r="E101" s="298">
        <v>1530</v>
      </c>
      <c r="F101" s="398">
        <f t="shared" ref="F101" si="320">E101/E102</f>
        <v>30.6</v>
      </c>
      <c r="G101" s="298">
        <v>28</v>
      </c>
      <c r="H101" s="398">
        <f t="shared" ref="H101" si="321">G101/G102</f>
        <v>0.8</v>
      </c>
      <c r="I101" s="298"/>
      <c r="J101" s="398" t="e">
        <f t="shared" ref="J101" si="322">I101/I102</f>
        <v>#DIV/0!</v>
      </c>
      <c r="K101" s="298"/>
      <c r="L101" s="398" t="e">
        <f t="shared" ref="L101" si="323">K101/K102</f>
        <v>#DIV/0!</v>
      </c>
      <c r="M101" s="298"/>
      <c r="N101" s="398" t="e">
        <f t="shared" ref="N101" si="324">M101/M102</f>
        <v>#DIV/0!</v>
      </c>
      <c r="O101" s="298"/>
      <c r="P101" s="398" t="e">
        <f t="shared" ref="P101" si="325">O101/O102</f>
        <v>#DIV/0!</v>
      </c>
      <c r="Q101" s="298"/>
      <c r="R101" s="398" t="e">
        <f t="shared" ref="R101" si="326">Q101/Q102</f>
        <v>#DIV/0!</v>
      </c>
      <c r="S101" s="298"/>
      <c r="T101" s="398" t="e">
        <f t="shared" ref="T101" si="327">S101/S102</f>
        <v>#DIV/0!</v>
      </c>
      <c r="U101" s="298"/>
      <c r="V101" s="398" t="e">
        <f t="shared" ref="V101" si="328">U101/U102</f>
        <v>#DIV/0!</v>
      </c>
      <c r="W101" s="298"/>
      <c r="X101" s="398" t="e">
        <f t="shared" ref="X101" si="329">W101/W102</f>
        <v>#DIV/0!</v>
      </c>
      <c r="Y101" s="298"/>
      <c r="Z101" s="398" t="e">
        <f t="shared" ref="Z101" si="330">Y101/Y102</f>
        <v>#DIV/0!</v>
      </c>
    </row>
    <row r="102" spans="1:26">
      <c r="A102" s="1054"/>
      <c r="B102" s="322" t="s">
        <v>298</v>
      </c>
      <c r="C102" s="298">
        <v>8</v>
      </c>
      <c r="D102" s="456">
        <v>0</v>
      </c>
      <c r="E102" s="298">
        <v>50</v>
      </c>
      <c r="F102" s="456">
        <v>0.3</v>
      </c>
      <c r="G102" s="298">
        <v>35</v>
      </c>
      <c r="H102" s="456">
        <v>0.47</v>
      </c>
      <c r="I102" s="298"/>
      <c r="J102" s="456"/>
      <c r="K102" s="298"/>
      <c r="L102" s="456"/>
      <c r="M102" s="298"/>
      <c r="N102" s="456"/>
      <c r="O102" s="298"/>
      <c r="P102" s="456"/>
      <c r="Q102" s="298"/>
      <c r="R102" s="456"/>
      <c r="S102" s="298"/>
      <c r="T102" s="456"/>
      <c r="U102" s="298"/>
      <c r="V102" s="456"/>
      <c r="W102" s="298"/>
      <c r="X102" s="456"/>
      <c r="Y102" s="298"/>
      <c r="Z102" s="456"/>
    </row>
    <row r="103" spans="1:26">
      <c r="A103" s="1053" t="s">
        <v>295</v>
      </c>
      <c r="B103" s="322" t="s">
        <v>296</v>
      </c>
      <c r="C103" s="298">
        <v>687</v>
      </c>
      <c r="D103" s="398">
        <f t="shared" si="244"/>
        <v>29.869565217391305</v>
      </c>
      <c r="E103" s="298">
        <v>30</v>
      </c>
      <c r="F103" s="398">
        <f t="shared" ref="F103" si="331">E103/E104</f>
        <v>6</v>
      </c>
      <c r="G103" s="298">
        <v>26</v>
      </c>
      <c r="H103" s="398">
        <f t="shared" ref="H103" si="332">G103/G104</f>
        <v>0.76470588235294112</v>
      </c>
      <c r="I103" s="298"/>
      <c r="J103" s="398" t="e">
        <f t="shared" ref="J103" si="333">I103/I104</f>
        <v>#DIV/0!</v>
      </c>
      <c r="K103" s="298"/>
      <c r="L103" s="398" t="e">
        <f t="shared" ref="L103" si="334">K103/K104</f>
        <v>#DIV/0!</v>
      </c>
      <c r="M103" s="298"/>
      <c r="N103" s="398" t="e">
        <f t="shared" ref="N103" si="335">M103/M104</f>
        <v>#DIV/0!</v>
      </c>
      <c r="O103" s="298"/>
      <c r="P103" s="398" t="e">
        <f t="shared" ref="P103" si="336">O103/O104</f>
        <v>#DIV/0!</v>
      </c>
      <c r="Q103" s="298"/>
      <c r="R103" s="398" t="e">
        <f t="shared" ref="R103" si="337">Q103/Q104</f>
        <v>#DIV/0!</v>
      </c>
      <c r="S103" s="298"/>
      <c r="T103" s="398" t="e">
        <f t="shared" ref="T103" si="338">S103/S104</f>
        <v>#DIV/0!</v>
      </c>
      <c r="U103" s="298"/>
      <c r="V103" s="398" t="e">
        <f t="shared" ref="V103" si="339">U103/U104</f>
        <v>#DIV/0!</v>
      </c>
      <c r="W103" s="298"/>
      <c r="X103" s="398" t="e">
        <f t="shared" ref="X103" si="340">W103/W104</f>
        <v>#DIV/0!</v>
      </c>
      <c r="Y103" s="298"/>
      <c r="Z103" s="398" t="e">
        <f t="shared" ref="Z103" si="341">Y103/Y104</f>
        <v>#DIV/0!</v>
      </c>
    </row>
    <row r="104" spans="1:26">
      <c r="A104" s="1054"/>
      <c r="B104" s="322" t="s">
        <v>299</v>
      </c>
      <c r="C104" s="298">
        <v>23</v>
      </c>
      <c r="D104" s="456">
        <v>0</v>
      </c>
      <c r="E104" s="298">
        <v>5</v>
      </c>
      <c r="F104" s="456">
        <v>0.8</v>
      </c>
      <c r="G104" s="298">
        <v>34</v>
      </c>
      <c r="H104" s="456">
        <v>0.84</v>
      </c>
      <c r="I104" s="298"/>
      <c r="J104" s="456"/>
      <c r="K104" s="298"/>
      <c r="L104" s="456"/>
      <c r="M104" s="298"/>
      <c r="N104" s="456"/>
      <c r="O104" s="298"/>
      <c r="P104" s="456"/>
      <c r="Q104" s="298"/>
      <c r="R104" s="456"/>
      <c r="S104" s="298"/>
      <c r="T104" s="456"/>
      <c r="U104" s="298"/>
      <c r="V104" s="456"/>
      <c r="W104" s="298"/>
      <c r="X104" s="456"/>
      <c r="Y104" s="298"/>
      <c r="Z104" s="456"/>
    </row>
    <row r="105" spans="1:26">
      <c r="A105" s="371" t="s">
        <v>301</v>
      </c>
      <c r="B105" s="322" t="s">
        <v>574</v>
      </c>
      <c r="C105" s="298"/>
      <c r="D105" s="359">
        <f>'INDICADORES DE  RIESGO'!D17</f>
        <v>0</v>
      </c>
      <c r="E105" s="349"/>
      <c r="F105" s="359">
        <f>'INDICADORES DE  RIESGO'!F17</f>
        <v>1</v>
      </c>
      <c r="G105" s="349"/>
      <c r="H105" s="359">
        <f>'INDICADORES DE  RIESGO'!H17</f>
        <v>0.31</v>
      </c>
      <c r="I105" s="349"/>
      <c r="J105" s="359">
        <f>'INDICADORES DE  RIESGO'!J17</f>
        <v>0</v>
      </c>
      <c r="K105" s="349"/>
      <c r="L105" s="359">
        <f>'INDICADORES DE  RIESGO'!L17</f>
        <v>0</v>
      </c>
      <c r="M105" s="349"/>
      <c r="N105" s="359">
        <f>'INDICADORES DE  RIESGO'!N17</f>
        <v>0</v>
      </c>
      <c r="O105" s="349"/>
      <c r="P105" s="359">
        <f>'INDICADORES DE  RIESGO'!P17</f>
        <v>0</v>
      </c>
      <c r="Q105" s="298"/>
      <c r="R105" s="359">
        <f>'INDICADORES DE  RIESGO'!R17</f>
        <v>0</v>
      </c>
      <c r="S105" s="298"/>
      <c r="T105" s="359">
        <f>'INDICADORES DE  RIESGO'!T17</f>
        <v>0</v>
      </c>
      <c r="U105" s="298"/>
      <c r="V105" s="359">
        <f>'INDICADORES DE  RIESGO'!V17</f>
        <v>0</v>
      </c>
      <c r="W105" s="298"/>
      <c r="X105" s="359">
        <f>'INDICADORES DE  RIESGO'!X17</f>
        <v>0</v>
      </c>
      <c r="Y105" s="298"/>
      <c r="Z105" s="359">
        <f>'INDICADORES DE  RIESGO'!Z17</f>
        <v>0</v>
      </c>
    </row>
    <row r="106" spans="1:26">
      <c r="A106" s="580" t="s">
        <v>566</v>
      </c>
      <c r="B106" s="322"/>
      <c r="C106" s="298">
        <v>0</v>
      </c>
      <c r="D106" s="359">
        <v>0</v>
      </c>
      <c r="E106" s="349">
        <v>0</v>
      </c>
      <c r="F106" s="359">
        <v>0</v>
      </c>
      <c r="G106" s="349">
        <v>0</v>
      </c>
      <c r="H106" s="359"/>
      <c r="I106" s="349"/>
      <c r="J106" s="359"/>
      <c r="K106" s="349"/>
      <c r="L106" s="359"/>
      <c r="M106" s="349"/>
      <c r="N106" s="359"/>
      <c r="O106" s="349"/>
      <c r="P106" s="359"/>
      <c r="Q106" s="298"/>
      <c r="R106" s="359"/>
      <c r="S106" s="298"/>
      <c r="T106" s="359"/>
      <c r="U106" s="298"/>
      <c r="V106" s="359"/>
      <c r="W106" s="298"/>
      <c r="X106" s="359"/>
      <c r="Y106" s="298"/>
      <c r="Z106" s="359"/>
    </row>
    <row r="107" spans="1:26">
      <c r="A107" s="1053" t="s">
        <v>515</v>
      </c>
      <c r="B107" s="322" t="s">
        <v>265</v>
      </c>
      <c r="C107" s="298">
        <v>1</v>
      </c>
      <c r="D107" s="359">
        <f t="shared" ref="D107" si="342">C107/C108</f>
        <v>1</v>
      </c>
      <c r="E107" s="298">
        <v>2</v>
      </c>
      <c r="F107" s="359">
        <f t="shared" ref="F107" si="343">E107/E108</f>
        <v>1</v>
      </c>
      <c r="G107" s="298">
        <v>1</v>
      </c>
      <c r="H107" s="359">
        <f t="shared" ref="H107" si="344">G107/G108</f>
        <v>1</v>
      </c>
      <c r="I107" s="298"/>
      <c r="J107" s="359" t="e">
        <f t="shared" ref="J107" si="345">I107/I108</f>
        <v>#DIV/0!</v>
      </c>
      <c r="K107" s="298"/>
      <c r="L107" s="359" t="e">
        <f t="shared" ref="L107" si="346">K107/K108</f>
        <v>#DIV/0!</v>
      </c>
      <c r="M107" s="298"/>
      <c r="N107" s="359" t="e">
        <f t="shared" ref="N107" si="347">M107/M108</f>
        <v>#DIV/0!</v>
      </c>
      <c r="O107" s="298"/>
      <c r="P107" s="359" t="e">
        <f t="shared" ref="P107" si="348">O107/O108</f>
        <v>#DIV/0!</v>
      </c>
      <c r="Q107" s="298"/>
      <c r="R107" s="359" t="e">
        <f t="shared" ref="R107" si="349">Q107/Q108</f>
        <v>#DIV/0!</v>
      </c>
      <c r="S107" s="298"/>
      <c r="T107" s="359" t="e">
        <f t="shared" ref="T107" si="350">S107/S108</f>
        <v>#DIV/0!</v>
      </c>
      <c r="U107" s="298"/>
      <c r="V107" s="359" t="e">
        <f t="shared" ref="V107" si="351">U107/U108</f>
        <v>#DIV/0!</v>
      </c>
      <c r="W107" s="298"/>
      <c r="X107" s="359" t="e">
        <f t="shared" ref="X107" si="352">W107/W108</f>
        <v>#DIV/0!</v>
      </c>
      <c r="Y107" s="298"/>
      <c r="Z107" s="359" t="e">
        <f t="shared" ref="Z107" si="353">Y107/Y108</f>
        <v>#DIV/0!</v>
      </c>
    </row>
    <row r="108" spans="1:26">
      <c r="A108" s="1054"/>
      <c r="B108" s="322" t="s">
        <v>264</v>
      </c>
      <c r="C108" s="356">
        <v>1</v>
      </c>
      <c r="D108" s="715">
        <v>1</v>
      </c>
      <c r="E108" s="356">
        <v>2</v>
      </c>
      <c r="F108" s="715">
        <v>1</v>
      </c>
      <c r="G108" s="356">
        <v>1</v>
      </c>
      <c r="H108" s="715"/>
      <c r="I108" s="356"/>
      <c r="J108" s="715"/>
      <c r="K108" s="356"/>
      <c r="L108" s="715"/>
      <c r="M108" s="356"/>
      <c r="N108" s="715"/>
      <c r="O108" s="356"/>
      <c r="P108" s="715"/>
      <c r="Q108" s="356"/>
      <c r="R108" s="715"/>
      <c r="S108" s="356"/>
      <c r="T108" s="715"/>
      <c r="U108" s="356"/>
      <c r="V108" s="715"/>
      <c r="W108" s="356"/>
      <c r="X108" s="715"/>
      <c r="Y108" s="356"/>
      <c r="Z108" s="715"/>
    </row>
    <row r="109" spans="1:26">
      <c r="A109" s="1055" t="s">
        <v>303</v>
      </c>
      <c r="B109" s="315" t="s">
        <v>305</v>
      </c>
      <c r="C109" s="298">
        <v>17</v>
      </c>
      <c r="D109" s="359">
        <f t="shared" si="244"/>
        <v>0.89473684210526316</v>
      </c>
      <c r="E109" s="298">
        <v>21</v>
      </c>
      <c r="F109" s="359">
        <f t="shared" ref="F109" si="354">E109/E110</f>
        <v>0.91304347826086951</v>
      </c>
      <c r="G109" s="298">
        <v>24</v>
      </c>
      <c r="H109" s="359">
        <f t="shared" ref="H109" si="355">G109/G110</f>
        <v>0.8571428571428571</v>
      </c>
      <c r="I109" s="298"/>
      <c r="J109" s="359" t="e">
        <f t="shared" ref="J109" si="356">I109/I110</f>
        <v>#DIV/0!</v>
      </c>
      <c r="K109" s="298"/>
      <c r="L109" s="359" t="e">
        <f t="shared" ref="L109" si="357">K109/K110</f>
        <v>#DIV/0!</v>
      </c>
      <c r="M109" s="298"/>
      <c r="N109" s="359" t="e">
        <f t="shared" ref="N109" si="358">M109/M110</f>
        <v>#DIV/0!</v>
      </c>
      <c r="O109" s="298"/>
      <c r="P109" s="359" t="e">
        <f t="shared" ref="P109" si="359">O109/O110</f>
        <v>#DIV/0!</v>
      </c>
      <c r="Q109" s="298"/>
      <c r="R109" s="359" t="e">
        <f t="shared" ref="R109" si="360">Q109/Q110</f>
        <v>#DIV/0!</v>
      </c>
      <c r="S109" s="298"/>
      <c r="T109" s="359" t="e">
        <f t="shared" ref="T109" si="361">S109/S110</f>
        <v>#DIV/0!</v>
      </c>
      <c r="U109" s="298"/>
      <c r="V109" s="359" t="e">
        <f t="shared" ref="V109" si="362">U109/U110</f>
        <v>#DIV/0!</v>
      </c>
      <c r="W109" s="298"/>
      <c r="X109" s="359" t="e">
        <f t="shared" ref="X109" si="363">W109/W110</f>
        <v>#DIV/0!</v>
      </c>
      <c r="Y109" s="298"/>
      <c r="Z109" s="359" t="e">
        <f t="shared" ref="Z109" si="364">Y109/Y110</f>
        <v>#DIV/0!</v>
      </c>
    </row>
    <row r="110" spans="1:26">
      <c r="A110" s="1056"/>
      <c r="B110" s="315" t="s">
        <v>304</v>
      </c>
      <c r="C110" s="298">
        <v>19</v>
      </c>
      <c r="D110" s="360"/>
      <c r="E110" s="298">
        <v>23</v>
      </c>
      <c r="F110" s="360"/>
      <c r="G110" s="298">
        <v>28</v>
      </c>
      <c r="H110" s="360"/>
      <c r="I110" s="298"/>
      <c r="J110" s="360"/>
      <c r="K110" s="298"/>
      <c r="L110" s="360"/>
      <c r="M110" s="298"/>
      <c r="N110" s="360"/>
      <c r="O110" s="298"/>
      <c r="P110" s="360"/>
      <c r="Q110" s="298"/>
      <c r="R110" s="360"/>
      <c r="S110" s="298"/>
      <c r="T110" s="360"/>
      <c r="U110" s="298"/>
      <c r="V110" s="360"/>
      <c r="W110" s="298"/>
      <c r="X110" s="360"/>
      <c r="Y110" s="298"/>
      <c r="Z110" s="360"/>
    </row>
    <row r="111" spans="1:26">
      <c r="A111" s="1055" t="s">
        <v>306</v>
      </c>
      <c r="B111" s="315" t="s">
        <v>308</v>
      </c>
      <c r="C111" s="298">
        <v>56</v>
      </c>
      <c r="D111" s="359">
        <f t="shared" si="244"/>
        <v>1</v>
      </c>
      <c r="E111" s="298">
        <v>25</v>
      </c>
      <c r="F111" s="359">
        <f t="shared" ref="F111" si="365">E111/E112</f>
        <v>1</v>
      </c>
      <c r="G111" s="298">
        <v>35</v>
      </c>
      <c r="H111" s="359">
        <f t="shared" ref="H111" si="366">G111/G112</f>
        <v>1</v>
      </c>
      <c r="I111" s="298"/>
      <c r="J111" s="359" t="e">
        <f t="shared" ref="J111" si="367">I111/I112</f>
        <v>#DIV/0!</v>
      </c>
      <c r="K111" s="298"/>
      <c r="L111" s="359" t="e">
        <f t="shared" ref="L111" si="368">K111/K112</f>
        <v>#DIV/0!</v>
      </c>
      <c r="M111" s="298"/>
      <c r="N111" s="359" t="e">
        <f t="shared" ref="N111" si="369">M111/M112</f>
        <v>#DIV/0!</v>
      </c>
      <c r="O111" s="298"/>
      <c r="P111" s="359" t="e">
        <f t="shared" ref="P111" si="370">O111/O112</f>
        <v>#DIV/0!</v>
      </c>
      <c r="Q111" s="298"/>
      <c r="R111" s="359" t="e">
        <f t="shared" ref="R111" si="371">Q111/Q112</f>
        <v>#DIV/0!</v>
      </c>
      <c r="S111" s="298"/>
      <c r="T111" s="359" t="e">
        <f t="shared" ref="T111" si="372">S111/S112</f>
        <v>#DIV/0!</v>
      </c>
      <c r="U111" s="298"/>
      <c r="V111" s="359" t="e">
        <f t="shared" ref="V111" si="373">U111/U112</f>
        <v>#DIV/0!</v>
      </c>
      <c r="W111" s="298"/>
      <c r="X111" s="359" t="e">
        <f t="shared" ref="X111" si="374">W111/W112</f>
        <v>#DIV/0!</v>
      </c>
      <c r="Y111" s="298"/>
      <c r="Z111" s="359" t="e">
        <f t="shared" ref="Z111" si="375">Y111/Y112</f>
        <v>#DIV/0!</v>
      </c>
    </row>
    <row r="112" spans="1:26">
      <c r="A112" s="1056"/>
      <c r="B112" s="315" t="s">
        <v>307</v>
      </c>
      <c r="C112" s="298">
        <v>56</v>
      </c>
      <c r="D112" s="360"/>
      <c r="E112" s="298">
        <v>25</v>
      </c>
      <c r="F112" s="360"/>
      <c r="G112" s="298">
        <v>35</v>
      </c>
      <c r="H112" s="360"/>
      <c r="I112" s="298"/>
      <c r="J112" s="360"/>
      <c r="K112" s="298"/>
      <c r="L112" s="360"/>
      <c r="M112" s="298"/>
      <c r="N112" s="360"/>
      <c r="O112" s="298"/>
      <c r="P112" s="360"/>
      <c r="Q112" s="298"/>
      <c r="R112" s="360"/>
      <c r="S112" s="298"/>
      <c r="T112" s="360"/>
      <c r="U112" s="298"/>
      <c r="V112" s="360"/>
      <c r="W112" s="298"/>
      <c r="X112" s="360"/>
      <c r="Y112" s="298"/>
      <c r="Z112" s="360"/>
    </row>
    <row r="113" spans="1:26">
      <c r="A113" s="1055" t="s">
        <v>309</v>
      </c>
      <c r="B113" s="315" t="s">
        <v>310</v>
      </c>
      <c r="C113" s="298">
        <v>28</v>
      </c>
      <c r="D113" s="359">
        <f t="shared" si="244"/>
        <v>1</v>
      </c>
      <c r="E113" s="298">
        <v>33</v>
      </c>
      <c r="F113" s="359">
        <f t="shared" ref="F113" si="376">E113/E114</f>
        <v>0.89189189189189189</v>
      </c>
      <c r="G113" s="298">
        <v>25</v>
      </c>
      <c r="H113" s="359">
        <f t="shared" ref="H113" si="377">G113/G114</f>
        <v>0.67567567567567566</v>
      </c>
      <c r="I113" s="298"/>
      <c r="J113" s="359" t="e">
        <f t="shared" ref="J113" si="378">I113/I114</f>
        <v>#DIV/0!</v>
      </c>
      <c r="K113" s="298"/>
      <c r="L113" s="359" t="e">
        <f t="shared" ref="L113" si="379">K113/K114</f>
        <v>#DIV/0!</v>
      </c>
      <c r="M113" s="298"/>
      <c r="N113" s="359" t="e">
        <f t="shared" ref="N113" si="380">M113/M114</f>
        <v>#DIV/0!</v>
      </c>
      <c r="O113" s="298"/>
      <c r="P113" s="359" t="e">
        <f t="shared" ref="P113" si="381">O113/O114</f>
        <v>#DIV/0!</v>
      </c>
      <c r="Q113" s="298"/>
      <c r="R113" s="359" t="e">
        <f t="shared" ref="R113" si="382">Q113/Q114</f>
        <v>#DIV/0!</v>
      </c>
      <c r="S113" s="298"/>
      <c r="T113" s="359" t="e">
        <f t="shared" ref="T113" si="383">S113/S114</f>
        <v>#DIV/0!</v>
      </c>
      <c r="U113" s="298"/>
      <c r="V113" s="359" t="e">
        <f t="shared" ref="V113" si="384">U113/U114</f>
        <v>#DIV/0!</v>
      </c>
      <c r="W113" s="298"/>
      <c r="X113" s="359" t="e">
        <f t="shared" ref="X113" si="385">W113/W114</f>
        <v>#DIV/0!</v>
      </c>
      <c r="Y113" s="298"/>
      <c r="Z113" s="359" t="e">
        <f t="shared" ref="Z113" si="386">Y113/Y114</f>
        <v>#DIV/0!</v>
      </c>
    </row>
    <row r="114" spans="1:26">
      <c r="A114" s="1056"/>
      <c r="B114" s="315" t="s">
        <v>311</v>
      </c>
      <c r="C114" s="298">
        <v>28</v>
      </c>
      <c r="D114" s="360"/>
      <c r="E114" s="298">
        <v>37</v>
      </c>
      <c r="F114" s="360"/>
      <c r="G114" s="298">
        <v>37</v>
      </c>
      <c r="H114" s="360"/>
      <c r="I114" s="298"/>
      <c r="J114" s="360"/>
      <c r="K114" s="298"/>
      <c r="L114" s="360"/>
      <c r="M114" s="298"/>
      <c r="N114" s="360"/>
      <c r="O114" s="298"/>
      <c r="P114" s="360"/>
      <c r="Q114" s="298"/>
      <c r="R114" s="360"/>
      <c r="S114" s="298"/>
      <c r="T114" s="360"/>
      <c r="U114" s="298"/>
      <c r="V114" s="360"/>
      <c r="W114" s="298"/>
      <c r="X114" s="360"/>
      <c r="Y114" s="298"/>
      <c r="Z114" s="360"/>
    </row>
    <row r="115" spans="1:26">
      <c r="A115" s="1055" t="s">
        <v>516</v>
      </c>
      <c r="B115" s="315" t="s">
        <v>387</v>
      </c>
      <c r="C115" s="298">
        <v>2</v>
      </c>
      <c r="D115" s="359">
        <f t="shared" ref="D115" si="387">C115/C116</f>
        <v>1</v>
      </c>
      <c r="E115" s="298">
        <v>0</v>
      </c>
      <c r="F115" s="359" t="e">
        <f t="shared" ref="F115" si="388">E115/E116</f>
        <v>#DIV/0!</v>
      </c>
      <c r="G115" s="298">
        <v>0</v>
      </c>
      <c r="H115" s="359" t="e">
        <f t="shared" ref="H115" si="389">G115/G116</f>
        <v>#DIV/0!</v>
      </c>
      <c r="I115" s="298">
        <v>0</v>
      </c>
      <c r="J115" s="359" t="e">
        <f t="shared" ref="J115" si="390">I115/I116</f>
        <v>#DIV/0!</v>
      </c>
      <c r="K115" s="298">
        <v>0</v>
      </c>
      <c r="L115" s="359" t="e">
        <f t="shared" ref="L115" si="391">K115/K116</f>
        <v>#DIV/0!</v>
      </c>
      <c r="M115" s="298">
        <v>0</v>
      </c>
      <c r="N115" s="359" t="e">
        <f t="shared" ref="N115" si="392">M115/M116</f>
        <v>#DIV/0!</v>
      </c>
      <c r="O115" s="298">
        <v>0</v>
      </c>
      <c r="P115" s="359" t="e">
        <f t="shared" ref="P115" si="393">O115/O116</f>
        <v>#DIV/0!</v>
      </c>
      <c r="Q115" s="298">
        <v>0</v>
      </c>
      <c r="R115" s="359" t="e">
        <f t="shared" ref="R115" si="394">Q115/Q116</f>
        <v>#DIV/0!</v>
      </c>
      <c r="S115" s="298">
        <v>0</v>
      </c>
      <c r="T115" s="359" t="e">
        <f t="shared" ref="T115" si="395">S115/S116</f>
        <v>#DIV/0!</v>
      </c>
      <c r="U115" s="298">
        <v>0</v>
      </c>
      <c r="V115" s="359" t="e">
        <f t="shared" ref="V115" si="396">U115/U116</f>
        <v>#DIV/0!</v>
      </c>
      <c r="W115" s="298">
        <v>0</v>
      </c>
      <c r="X115" s="359" t="e">
        <f t="shared" ref="X115" si="397">W115/W116</f>
        <v>#DIV/0!</v>
      </c>
      <c r="Y115" s="298">
        <v>0</v>
      </c>
      <c r="Z115" s="359" t="e">
        <f t="shared" ref="Z115" si="398">Y115/Y116</f>
        <v>#DIV/0!</v>
      </c>
    </row>
    <row r="116" spans="1:26">
      <c r="A116" s="1056"/>
      <c r="B116" s="315" t="s">
        <v>426</v>
      </c>
      <c r="C116" s="298">
        <v>2</v>
      </c>
      <c r="D116" s="360"/>
      <c r="E116" s="298">
        <v>0</v>
      </c>
      <c r="F116" s="360"/>
      <c r="G116" s="298">
        <v>0</v>
      </c>
      <c r="H116" s="360"/>
      <c r="I116" s="298">
        <v>0</v>
      </c>
      <c r="J116" s="360"/>
      <c r="K116" s="298">
        <v>0</v>
      </c>
      <c r="L116" s="360"/>
      <c r="M116" s="298">
        <v>0</v>
      </c>
      <c r="N116" s="360"/>
      <c r="O116" s="298">
        <v>0</v>
      </c>
      <c r="P116" s="360"/>
      <c r="Q116" s="298">
        <v>0</v>
      </c>
      <c r="R116" s="360"/>
      <c r="S116" s="298">
        <v>0</v>
      </c>
      <c r="T116" s="360"/>
      <c r="U116" s="298">
        <v>0</v>
      </c>
      <c r="V116" s="360"/>
      <c r="W116" s="298">
        <v>0</v>
      </c>
      <c r="X116" s="360"/>
      <c r="Y116" s="298">
        <v>0</v>
      </c>
      <c r="Z116" s="360"/>
    </row>
    <row r="117" spans="1:26">
      <c r="A117" s="1109" t="s">
        <v>312</v>
      </c>
      <c r="B117" s="315" t="s">
        <v>305</v>
      </c>
      <c r="C117" s="298">
        <v>0</v>
      </c>
      <c r="D117" s="359">
        <v>1</v>
      </c>
      <c r="E117" s="298">
        <v>0</v>
      </c>
      <c r="F117" s="359">
        <v>1</v>
      </c>
      <c r="G117" s="298">
        <v>0</v>
      </c>
      <c r="H117" s="359">
        <v>1</v>
      </c>
      <c r="I117" s="298"/>
      <c r="J117" s="359" t="e">
        <f t="shared" ref="J117" si="399">I117/I118</f>
        <v>#DIV/0!</v>
      </c>
      <c r="K117" s="298"/>
      <c r="L117" s="359" t="e">
        <f t="shared" ref="L117" si="400">K117/K118</f>
        <v>#DIV/0!</v>
      </c>
      <c r="M117" s="298"/>
      <c r="N117" s="359" t="e">
        <f t="shared" ref="N117" si="401">M117/M118</f>
        <v>#DIV/0!</v>
      </c>
      <c r="O117" s="298"/>
      <c r="P117" s="359" t="e">
        <f t="shared" ref="P117" si="402">O117/O118</f>
        <v>#DIV/0!</v>
      </c>
      <c r="Q117" s="298"/>
      <c r="R117" s="359" t="e">
        <f t="shared" ref="R117" si="403">Q117/Q118</f>
        <v>#DIV/0!</v>
      </c>
      <c r="S117" s="298"/>
      <c r="T117" s="359" t="e">
        <f t="shared" ref="T117" si="404">S117/S118</f>
        <v>#DIV/0!</v>
      </c>
      <c r="U117" s="298"/>
      <c r="V117" s="359" t="e">
        <f t="shared" ref="V117" si="405">U117/U118</f>
        <v>#DIV/0!</v>
      </c>
      <c r="W117" s="298"/>
      <c r="X117" s="359" t="e">
        <f t="shared" ref="X117" si="406">W117/W118</f>
        <v>#DIV/0!</v>
      </c>
      <c r="Y117" s="298"/>
      <c r="Z117" s="359" t="e">
        <f t="shared" ref="Z117" si="407">Y117/Y118</f>
        <v>#DIV/0!</v>
      </c>
    </row>
    <row r="118" spans="1:26">
      <c r="A118" s="1110"/>
      <c r="B118" s="315" t="s">
        <v>304</v>
      </c>
      <c r="C118" s="298">
        <v>0</v>
      </c>
      <c r="D118" s="360"/>
      <c r="E118" s="298">
        <v>0</v>
      </c>
      <c r="F118" s="360"/>
      <c r="G118" s="298">
        <v>0</v>
      </c>
      <c r="H118" s="360"/>
      <c r="I118" s="298"/>
      <c r="J118" s="360"/>
      <c r="K118" s="298"/>
      <c r="L118" s="360"/>
      <c r="M118" s="298"/>
      <c r="N118" s="360"/>
      <c r="O118" s="298"/>
      <c r="P118" s="360"/>
      <c r="Q118" s="298"/>
      <c r="R118" s="360"/>
      <c r="S118" s="298"/>
      <c r="T118" s="360"/>
      <c r="U118" s="298"/>
      <c r="V118" s="360"/>
      <c r="W118" s="298"/>
      <c r="X118" s="360"/>
      <c r="Y118" s="298"/>
      <c r="Z118" s="360"/>
    </row>
    <row r="119" spans="1:26">
      <c r="A119" s="1055" t="s">
        <v>321</v>
      </c>
      <c r="B119" s="315" t="s">
        <v>313</v>
      </c>
      <c r="C119" s="298">
        <v>0</v>
      </c>
      <c r="D119" s="359">
        <v>1</v>
      </c>
      <c r="E119" s="298">
        <v>0</v>
      </c>
      <c r="F119" s="359">
        <v>1</v>
      </c>
      <c r="G119" s="298">
        <v>0</v>
      </c>
      <c r="H119" s="359">
        <v>1</v>
      </c>
      <c r="I119" s="298"/>
      <c r="J119" s="359" t="e">
        <f t="shared" ref="J119" si="408">I119/I120</f>
        <v>#DIV/0!</v>
      </c>
      <c r="K119" s="298"/>
      <c r="L119" s="359" t="e">
        <f t="shared" ref="L119" si="409">K119/K120</f>
        <v>#DIV/0!</v>
      </c>
      <c r="M119" s="298"/>
      <c r="N119" s="359" t="e">
        <f t="shared" ref="N119" si="410">M119/M120</f>
        <v>#DIV/0!</v>
      </c>
      <c r="O119" s="298"/>
      <c r="P119" s="359" t="e">
        <f t="shared" ref="P119" si="411">O119/O120</f>
        <v>#DIV/0!</v>
      </c>
      <c r="Q119" s="298"/>
      <c r="R119" s="359" t="e">
        <f t="shared" ref="R119" si="412">Q119/Q120</f>
        <v>#DIV/0!</v>
      </c>
      <c r="S119" s="298"/>
      <c r="T119" s="359" t="e">
        <f t="shared" ref="T119" si="413">S119/S120</f>
        <v>#DIV/0!</v>
      </c>
      <c r="U119" s="298"/>
      <c r="V119" s="359" t="e">
        <f t="shared" ref="V119" si="414">U119/U120</f>
        <v>#DIV/0!</v>
      </c>
      <c r="W119" s="298"/>
      <c r="X119" s="359" t="e">
        <f t="shared" ref="X119" si="415">W119/W120</f>
        <v>#DIV/0!</v>
      </c>
      <c r="Y119" s="298"/>
      <c r="Z119" s="359" t="e">
        <f t="shared" ref="Z119" si="416">Y119/Y120</f>
        <v>#DIV/0!</v>
      </c>
    </row>
    <row r="120" spans="1:26">
      <c r="A120" s="1056"/>
      <c r="B120" s="315" t="s">
        <v>314</v>
      </c>
      <c r="C120" s="298">
        <v>0</v>
      </c>
      <c r="D120" s="360"/>
      <c r="E120" s="298">
        <v>7</v>
      </c>
      <c r="F120" s="360"/>
      <c r="G120" s="298">
        <v>8</v>
      </c>
      <c r="H120" s="360"/>
      <c r="I120" s="298"/>
      <c r="J120" s="360"/>
      <c r="K120" s="298"/>
      <c r="L120" s="360"/>
      <c r="M120" s="298"/>
      <c r="N120" s="360"/>
      <c r="O120" s="298"/>
      <c r="P120" s="360"/>
      <c r="Q120" s="298"/>
      <c r="R120" s="360"/>
      <c r="S120" s="298"/>
      <c r="T120" s="360"/>
      <c r="U120" s="298"/>
      <c r="V120" s="360"/>
      <c r="W120" s="298"/>
      <c r="X120" s="360"/>
      <c r="Y120" s="298"/>
      <c r="Z120" s="360"/>
    </row>
    <row r="121" spans="1:26">
      <c r="A121" s="599" t="s">
        <v>566</v>
      </c>
      <c r="B121" s="315"/>
      <c r="C121" s="298"/>
      <c r="D121" s="714">
        <v>0</v>
      </c>
      <c r="E121" s="298"/>
      <c r="F121" s="714">
        <v>1</v>
      </c>
      <c r="G121" s="298">
        <v>0</v>
      </c>
      <c r="H121" s="714">
        <v>0</v>
      </c>
      <c r="I121" s="298"/>
      <c r="J121" s="714"/>
      <c r="K121" s="298"/>
      <c r="L121" s="714"/>
      <c r="M121" s="298"/>
      <c r="N121" s="714"/>
      <c r="O121" s="298"/>
      <c r="P121" s="714"/>
      <c r="Q121" s="298"/>
      <c r="R121" s="714"/>
      <c r="S121" s="298"/>
      <c r="T121" s="714"/>
      <c r="U121" s="298"/>
      <c r="V121" s="714"/>
      <c r="W121" s="298"/>
      <c r="X121" s="714"/>
      <c r="Y121" s="298"/>
      <c r="Z121" s="714"/>
    </row>
    <row r="122" spans="1:26">
      <c r="A122" s="1055" t="s">
        <v>389</v>
      </c>
      <c r="B122" s="315" t="s">
        <v>265</v>
      </c>
      <c r="C122" s="298">
        <v>0</v>
      </c>
      <c r="D122" s="359">
        <v>1</v>
      </c>
      <c r="E122" s="298">
        <v>0</v>
      </c>
      <c r="F122" s="359">
        <v>1</v>
      </c>
      <c r="G122" s="298">
        <v>1</v>
      </c>
      <c r="H122" s="359">
        <f t="shared" ref="H122" si="417">G122/G123</f>
        <v>1</v>
      </c>
      <c r="I122" s="298"/>
      <c r="J122" s="359" t="e">
        <f t="shared" ref="J122" si="418">I122/I123</f>
        <v>#DIV/0!</v>
      </c>
      <c r="K122" s="298"/>
      <c r="L122" s="359" t="e">
        <f t="shared" ref="L122" si="419">K122/K123</f>
        <v>#DIV/0!</v>
      </c>
      <c r="M122" s="298"/>
      <c r="N122" s="359" t="e">
        <f t="shared" ref="N122" si="420">M122/M123</f>
        <v>#DIV/0!</v>
      </c>
      <c r="O122" s="298"/>
      <c r="P122" s="359" t="e">
        <f t="shared" ref="P122" si="421">O122/O123</f>
        <v>#DIV/0!</v>
      </c>
      <c r="Q122" s="298"/>
      <c r="R122" s="359" t="e">
        <f t="shared" ref="R122" si="422">Q122/Q123</f>
        <v>#DIV/0!</v>
      </c>
      <c r="S122" s="298"/>
      <c r="T122" s="359" t="e">
        <f t="shared" ref="T122" si="423">S122/S123</f>
        <v>#DIV/0!</v>
      </c>
      <c r="U122" s="298"/>
      <c r="V122" s="359" t="e">
        <f t="shared" ref="V122" si="424">U122/U123</f>
        <v>#DIV/0!</v>
      </c>
      <c r="W122" s="298"/>
      <c r="X122" s="359" t="e">
        <f t="shared" ref="X122" si="425">W122/W123</f>
        <v>#DIV/0!</v>
      </c>
      <c r="Y122" s="298"/>
      <c r="Z122" s="359" t="e">
        <f t="shared" ref="Z122" si="426">Y122/Y123</f>
        <v>#DIV/0!</v>
      </c>
    </row>
    <row r="123" spans="1:26">
      <c r="A123" s="1056"/>
      <c r="B123" s="315" t="s">
        <v>264</v>
      </c>
      <c r="C123" s="298">
        <v>0</v>
      </c>
      <c r="D123" s="360"/>
      <c r="E123" s="298">
        <v>0</v>
      </c>
      <c r="F123" s="360"/>
      <c r="G123" s="298">
        <v>1</v>
      </c>
      <c r="H123" s="360"/>
      <c r="I123" s="298"/>
      <c r="J123" s="360"/>
      <c r="K123" s="298"/>
      <c r="L123" s="360"/>
      <c r="M123" s="298"/>
      <c r="N123" s="360"/>
      <c r="O123" s="298"/>
      <c r="P123" s="360"/>
      <c r="Q123" s="298"/>
      <c r="R123" s="360"/>
      <c r="S123" s="298"/>
      <c r="T123" s="360"/>
      <c r="U123" s="298"/>
      <c r="V123" s="360"/>
      <c r="W123" s="298"/>
      <c r="X123" s="360"/>
      <c r="Y123" s="298"/>
      <c r="Z123" s="360"/>
    </row>
    <row r="124" spans="1:26">
      <c r="A124" s="1071" t="s">
        <v>315</v>
      </c>
      <c r="B124" s="323" t="s">
        <v>387</v>
      </c>
      <c r="C124" s="298">
        <v>3</v>
      </c>
      <c r="D124" s="359">
        <f t="shared" ref="D124" si="427">C124/C125</f>
        <v>1</v>
      </c>
      <c r="E124" s="298">
        <v>3</v>
      </c>
      <c r="F124" s="359">
        <f t="shared" ref="F124" si="428">E124/E125</f>
        <v>1</v>
      </c>
      <c r="G124" s="298">
        <v>3</v>
      </c>
      <c r="H124" s="359">
        <f t="shared" ref="H124" si="429">G124/G125</f>
        <v>1</v>
      </c>
      <c r="I124" s="298"/>
      <c r="J124" s="359" t="e">
        <f t="shared" ref="J124" si="430">I124/I125</f>
        <v>#DIV/0!</v>
      </c>
      <c r="K124" s="298"/>
      <c r="L124" s="359" t="e">
        <f t="shared" ref="L124" si="431">K124/K125</f>
        <v>#DIV/0!</v>
      </c>
      <c r="M124" s="298"/>
      <c r="N124" s="359" t="e">
        <f t="shared" ref="N124" si="432">M124/M125</f>
        <v>#DIV/0!</v>
      </c>
      <c r="O124" s="298"/>
      <c r="P124" s="359" t="e">
        <f t="shared" ref="P124" si="433">O124/O125</f>
        <v>#DIV/0!</v>
      </c>
      <c r="Q124" s="298"/>
      <c r="R124" s="359" t="e">
        <f t="shared" ref="R124" si="434">Q124/Q125</f>
        <v>#DIV/0!</v>
      </c>
      <c r="S124" s="298"/>
      <c r="T124" s="359" t="e">
        <f t="shared" ref="T124" si="435">S124/S125</f>
        <v>#DIV/0!</v>
      </c>
      <c r="U124" s="298"/>
      <c r="V124" s="359" t="e">
        <f t="shared" ref="V124" si="436">U124/U125</f>
        <v>#DIV/0!</v>
      </c>
      <c r="W124" s="298"/>
      <c r="X124" s="359" t="e">
        <f t="shared" ref="X124" si="437">W124/W125</f>
        <v>#DIV/0!</v>
      </c>
      <c r="Y124" s="298"/>
      <c r="Z124" s="359" t="e">
        <f t="shared" ref="Z124" si="438">Y124/Y125</f>
        <v>#DIV/0!</v>
      </c>
    </row>
    <row r="125" spans="1:26">
      <c r="A125" s="1072"/>
      <c r="B125" s="323" t="s">
        <v>426</v>
      </c>
      <c r="C125" s="298">
        <v>3</v>
      </c>
      <c r="D125" s="360"/>
      <c r="E125" s="298">
        <v>3</v>
      </c>
      <c r="F125" s="360"/>
      <c r="G125" s="298">
        <v>3</v>
      </c>
      <c r="H125" s="360"/>
      <c r="I125" s="298"/>
      <c r="J125" s="360"/>
      <c r="K125" s="298"/>
      <c r="L125" s="360"/>
      <c r="M125" s="298"/>
      <c r="N125" s="360"/>
      <c r="O125" s="298"/>
      <c r="P125" s="360"/>
      <c r="Q125" s="298"/>
      <c r="R125" s="360"/>
      <c r="S125" s="298"/>
      <c r="T125" s="360"/>
      <c r="U125" s="298"/>
      <c r="V125" s="360"/>
      <c r="W125" s="298"/>
      <c r="X125" s="360"/>
      <c r="Y125" s="298"/>
      <c r="Z125" s="360"/>
    </row>
    <row r="126" spans="1:26">
      <c r="A126" s="1111" t="s">
        <v>316</v>
      </c>
      <c r="B126" s="323" t="s">
        <v>317</v>
      </c>
      <c r="C126" s="298">
        <v>0</v>
      </c>
      <c r="D126" s="359" t="e">
        <f t="shared" ref="D126" si="439">C126/C127</f>
        <v>#DIV/0!</v>
      </c>
      <c r="E126" s="298">
        <v>4</v>
      </c>
      <c r="F126" s="359">
        <f t="shared" ref="F126" si="440">E126/E127</f>
        <v>0.66666666666666663</v>
      </c>
      <c r="G126" s="298">
        <v>12</v>
      </c>
      <c r="H126" s="359">
        <f t="shared" ref="H126" si="441">G126/G127</f>
        <v>0.70588235294117652</v>
      </c>
      <c r="I126" s="298"/>
      <c r="J126" s="359" t="e">
        <f t="shared" ref="J126" si="442">I126/I127</f>
        <v>#DIV/0!</v>
      </c>
      <c r="K126" s="298"/>
      <c r="L126" s="359" t="e">
        <f t="shared" ref="L126" si="443">K126/K127</f>
        <v>#DIV/0!</v>
      </c>
      <c r="M126" s="298"/>
      <c r="N126" s="359" t="e">
        <f t="shared" ref="N126" si="444">M126/M127</f>
        <v>#DIV/0!</v>
      </c>
      <c r="O126" s="298"/>
      <c r="P126" s="359" t="e">
        <f t="shared" ref="P126" si="445">O126/O127</f>
        <v>#DIV/0!</v>
      </c>
      <c r="Q126" s="298"/>
      <c r="R126" s="359" t="e">
        <f t="shared" ref="R126" si="446">Q126/Q127</f>
        <v>#DIV/0!</v>
      </c>
      <c r="S126" s="298"/>
      <c r="T126" s="359" t="e">
        <f t="shared" ref="T126" si="447">S126/S127</f>
        <v>#DIV/0!</v>
      </c>
      <c r="U126" s="298"/>
      <c r="V126" s="359" t="e">
        <f t="shared" ref="V126" si="448">U126/U127</f>
        <v>#DIV/0!</v>
      </c>
      <c r="W126" s="298"/>
      <c r="X126" s="359" t="e">
        <f t="shared" ref="X126" si="449">W126/W127</f>
        <v>#DIV/0!</v>
      </c>
      <c r="Y126" s="298"/>
      <c r="Z126" s="359" t="e">
        <f t="shared" ref="Z126" si="450">Y126/Y127</f>
        <v>#DIV/0!</v>
      </c>
    </row>
    <row r="127" spans="1:26">
      <c r="A127" s="1112"/>
      <c r="B127" s="323" t="s">
        <v>318</v>
      </c>
      <c r="C127" s="298">
        <v>0</v>
      </c>
      <c r="D127" s="360"/>
      <c r="E127" s="298">
        <v>6</v>
      </c>
      <c r="F127" s="360"/>
      <c r="G127" s="298">
        <v>17</v>
      </c>
      <c r="H127" s="360"/>
      <c r="I127" s="298"/>
      <c r="J127" s="360"/>
      <c r="K127" s="298"/>
      <c r="L127" s="360"/>
      <c r="M127" s="298"/>
      <c r="N127" s="360"/>
      <c r="O127" s="298"/>
      <c r="P127" s="360"/>
      <c r="Q127" s="298"/>
      <c r="R127" s="360"/>
      <c r="S127" s="298"/>
      <c r="T127" s="360"/>
      <c r="U127" s="298"/>
      <c r="V127" s="360"/>
      <c r="W127" s="298"/>
      <c r="X127" s="360"/>
      <c r="Y127" s="298"/>
      <c r="Z127" s="360"/>
    </row>
    <row r="128" spans="1:26">
      <c r="A128" s="1071" t="s">
        <v>319</v>
      </c>
      <c r="B128" s="323" t="s">
        <v>320</v>
      </c>
      <c r="C128" s="298">
        <v>0</v>
      </c>
      <c r="D128" s="359">
        <v>1</v>
      </c>
      <c r="E128" s="298">
        <v>1</v>
      </c>
      <c r="F128" s="359">
        <f t="shared" ref="F128" si="451">E128/E129</f>
        <v>0.2</v>
      </c>
      <c r="G128" s="298">
        <v>0</v>
      </c>
      <c r="H128" s="359">
        <v>1</v>
      </c>
      <c r="I128" s="298"/>
      <c r="J128" s="359" t="e">
        <f t="shared" ref="J128" si="452">I128/I129</f>
        <v>#DIV/0!</v>
      </c>
      <c r="K128" s="298"/>
      <c r="L128" s="359" t="e">
        <f t="shared" ref="L128" si="453">K128/K129</f>
        <v>#DIV/0!</v>
      </c>
      <c r="M128" s="298"/>
      <c r="N128" s="359" t="e">
        <f t="shared" ref="N128" si="454">M128/M129</f>
        <v>#DIV/0!</v>
      </c>
      <c r="O128" s="298"/>
      <c r="P128" s="359" t="e">
        <f t="shared" ref="P128" si="455">O128/O129</f>
        <v>#DIV/0!</v>
      </c>
      <c r="Q128" s="298"/>
      <c r="R128" s="359" t="e">
        <f t="shared" ref="R128" si="456">Q128/Q129</f>
        <v>#DIV/0!</v>
      </c>
      <c r="S128" s="298"/>
      <c r="T128" s="359" t="e">
        <f t="shared" ref="T128" si="457">S128/S129</f>
        <v>#DIV/0!</v>
      </c>
      <c r="U128" s="298"/>
      <c r="V128" s="359" t="e">
        <f t="shared" ref="V128" si="458">U128/U129</f>
        <v>#DIV/0!</v>
      </c>
      <c r="W128" s="298"/>
      <c r="X128" s="359" t="e">
        <f t="shared" ref="X128" si="459">W128/W129</f>
        <v>#DIV/0!</v>
      </c>
      <c r="Y128" s="298"/>
      <c r="Z128" s="359" t="e">
        <f t="shared" ref="Z128" si="460">Y128/Y129</f>
        <v>#DIV/0!</v>
      </c>
    </row>
    <row r="129" spans="1:26">
      <c r="A129" s="1072"/>
      <c r="B129" s="323" t="s">
        <v>284</v>
      </c>
      <c r="C129" s="298">
        <v>0</v>
      </c>
      <c r="D129" s="360"/>
      <c r="E129" s="298">
        <v>5</v>
      </c>
      <c r="F129" s="360"/>
      <c r="G129" s="298"/>
      <c r="H129" s="360"/>
      <c r="I129" s="298"/>
      <c r="J129" s="360"/>
      <c r="K129" s="298"/>
      <c r="L129" s="360"/>
      <c r="M129" s="298"/>
      <c r="N129" s="360"/>
      <c r="O129" s="298"/>
      <c r="P129" s="360"/>
      <c r="Q129" s="298"/>
      <c r="R129" s="360"/>
      <c r="S129" s="298"/>
      <c r="T129" s="360"/>
      <c r="U129" s="298"/>
      <c r="V129" s="360"/>
      <c r="W129" s="298"/>
      <c r="X129" s="360"/>
      <c r="Y129" s="298"/>
      <c r="Z129" s="360"/>
    </row>
    <row r="130" spans="1:26">
      <c r="A130" s="600" t="s">
        <v>566</v>
      </c>
      <c r="B130" s="323"/>
      <c r="C130" s="298"/>
      <c r="D130" s="714"/>
      <c r="E130" s="298">
        <v>1</v>
      </c>
      <c r="F130" s="714">
        <v>1</v>
      </c>
      <c r="G130" s="298"/>
      <c r="H130" s="714">
        <v>0</v>
      </c>
      <c r="I130" s="298"/>
      <c r="J130" s="714"/>
      <c r="K130" s="298"/>
      <c r="L130" s="714"/>
      <c r="M130" s="298"/>
      <c r="N130" s="714"/>
      <c r="O130" s="298"/>
      <c r="P130" s="714"/>
      <c r="Q130" s="298"/>
      <c r="R130" s="714"/>
      <c r="S130" s="298"/>
      <c r="T130" s="714"/>
      <c r="U130" s="298"/>
      <c r="V130" s="714"/>
      <c r="W130" s="298"/>
      <c r="X130" s="714"/>
      <c r="Y130" s="298"/>
      <c r="Z130" s="714"/>
    </row>
    <row r="131" spans="1:26">
      <c r="A131" s="1071" t="s">
        <v>517</v>
      </c>
      <c r="B131" s="323" t="s">
        <v>265</v>
      </c>
      <c r="C131" s="298">
        <v>0</v>
      </c>
      <c r="D131" s="359">
        <v>1</v>
      </c>
      <c r="E131" s="298">
        <v>1</v>
      </c>
      <c r="F131" s="359">
        <f t="shared" ref="F131" si="461">E131/E132</f>
        <v>1</v>
      </c>
      <c r="G131" s="298">
        <v>1</v>
      </c>
      <c r="H131" s="359">
        <f t="shared" ref="H131" si="462">G131/G132</f>
        <v>1</v>
      </c>
      <c r="I131" s="298"/>
      <c r="J131" s="359" t="e">
        <f t="shared" ref="J131" si="463">I131/I132</f>
        <v>#DIV/0!</v>
      </c>
      <c r="K131" s="298"/>
      <c r="L131" s="359" t="e">
        <f t="shared" ref="L131" si="464">K131/K132</f>
        <v>#DIV/0!</v>
      </c>
      <c r="M131" s="298"/>
      <c r="N131" s="359" t="e">
        <f t="shared" ref="N131" si="465">M131/M132</f>
        <v>#DIV/0!</v>
      </c>
      <c r="O131" s="298"/>
      <c r="P131" s="359" t="e">
        <f t="shared" ref="P131" si="466">O131/O132</f>
        <v>#DIV/0!</v>
      </c>
      <c r="Q131" s="298"/>
      <c r="R131" s="359" t="e">
        <f t="shared" ref="R131" si="467">Q131/Q132</f>
        <v>#DIV/0!</v>
      </c>
      <c r="S131" s="298"/>
      <c r="T131" s="359" t="e">
        <f t="shared" ref="T131" si="468">S131/S132</f>
        <v>#DIV/0!</v>
      </c>
      <c r="U131" s="298"/>
      <c r="V131" s="359" t="e">
        <f t="shared" ref="V131" si="469">U131/U132</f>
        <v>#DIV/0!</v>
      </c>
      <c r="W131" s="298"/>
      <c r="X131" s="359" t="e">
        <f t="shared" ref="X131" si="470">W131/W132</f>
        <v>#DIV/0!</v>
      </c>
      <c r="Y131" s="298"/>
      <c r="Z131" s="359" t="e">
        <f t="shared" ref="Z131" si="471">Y131/Y132</f>
        <v>#DIV/0!</v>
      </c>
    </row>
    <row r="132" spans="1:26">
      <c r="A132" s="1072"/>
      <c r="B132" s="323" t="s">
        <v>264</v>
      </c>
      <c r="C132" s="298">
        <v>0</v>
      </c>
      <c r="D132" s="360"/>
      <c r="E132" s="298">
        <v>1</v>
      </c>
      <c r="F132" s="360"/>
      <c r="G132" s="298">
        <v>1</v>
      </c>
      <c r="H132" s="360"/>
      <c r="I132" s="298"/>
      <c r="J132" s="360"/>
      <c r="K132" s="298"/>
      <c r="L132" s="360"/>
      <c r="M132" s="298"/>
      <c r="N132" s="360"/>
      <c r="O132" s="298"/>
      <c r="P132" s="360"/>
      <c r="Q132" s="298"/>
      <c r="R132" s="360"/>
      <c r="S132" s="298"/>
      <c r="T132" s="360"/>
      <c r="U132" s="298"/>
      <c r="V132" s="360"/>
      <c r="W132" s="298"/>
      <c r="X132" s="360"/>
      <c r="Y132" s="298"/>
      <c r="Z132" s="360"/>
    </row>
    <row r="133" spans="1:26">
      <c r="A133" s="1046" t="s">
        <v>518</v>
      </c>
      <c r="B133" s="320" t="s">
        <v>519</v>
      </c>
      <c r="C133" s="298">
        <v>1</v>
      </c>
      <c r="D133" s="359">
        <f t="shared" ref="D133" si="472">C133/C134</f>
        <v>1</v>
      </c>
      <c r="E133" s="298">
        <v>1</v>
      </c>
      <c r="F133" s="359">
        <f t="shared" ref="F133" si="473">E133/E134</f>
        <v>1</v>
      </c>
      <c r="G133" s="298">
        <v>1</v>
      </c>
      <c r="H133" s="359">
        <f t="shared" ref="H133" si="474">G133/G134</f>
        <v>1</v>
      </c>
      <c r="I133" s="298"/>
      <c r="J133" s="359" t="e">
        <f t="shared" ref="J133" si="475">I133/I134</f>
        <v>#DIV/0!</v>
      </c>
      <c r="K133" s="298"/>
      <c r="L133" s="359" t="e">
        <f t="shared" ref="L133" si="476">K133/K134</f>
        <v>#DIV/0!</v>
      </c>
      <c r="M133" s="298"/>
      <c r="N133" s="359" t="e">
        <f t="shared" ref="N133" si="477">M133/M134</f>
        <v>#DIV/0!</v>
      </c>
      <c r="O133" s="298"/>
      <c r="P133" s="359" t="e">
        <f t="shared" ref="P133" si="478">O133/O134</f>
        <v>#DIV/0!</v>
      </c>
      <c r="Q133" s="298"/>
      <c r="R133" s="359" t="e">
        <f t="shared" ref="R133" si="479">Q133/Q134</f>
        <v>#DIV/0!</v>
      </c>
      <c r="S133" s="298"/>
      <c r="T133" s="359" t="e">
        <f t="shared" ref="T133" si="480">S133/S134</f>
        <v>#DIV/0!</v>
      </c>
      <c r="U133" s="298"/>
      <c r="V133" s="359" t="e">
        <f t="shared" ref="V133" si="481">U133/U134</f>
        <v>#DIV/0!</v>
      </c>
      <c r="W133" s="298"/>
      <c r="X133" s="359" t="e">
        <f t="shared" ref="X133" si="482">W133/W134</f>
        <v>#DIV/0!</v>
      </c>
      <c r="Y133" s="298"/>
      <c r="Z133" s="359" t="e">
        <f t="shared" ref="Z133" si="483">Y133/Y134</f>
        <v>#DIV/0!</v>
      </c>
    </row>
    <row r="134" spans="1:26">
      <c r="A134" s="1047"/>
      <c r="B134" s="320" t="s">
        <v>520</v>
      </c>
      <c r="C134" s="298">
        <v>1</v>
      </c>
      <c r="D134" s="360"/>
      <c r="E134" s="298">
        <v>1</v>
      </c>
      <c r="F134" s="360"/>
      <c r="G134" s="298">
        <v>1</v>
      </c>
      <c r="H134" s="360"/>
      <c r="I134" s="298"/>
      <c r="J134" s="360"/>
      <c r="K134" s="298"/>
      <c r="L134" s="360"/>
      <c r="M134" s="298"/>
      <c r="N134" s="360"/>
      <c r="O134" s="298"/>
      <c r="P134" s="360"/>
      <c r="Q134" s="298"/>
      <c r="R134" s="360"/>
      <c r="S134" s="298"/>
      <c r="T134" s="360"/>
      <c r="U134" s="298"/>
      <c r="V134" s="360"/>
      <c r="W134" s="298"/>
      <c r="X134" s="360"/>
      <c r="Y134" s="298"/>
      <c r="Z134" s="360"/>
    </row>
    <row r="135" spans="1:26">
      <c r="A135" s="1073" t="s">
        <v>322</v>
      </c>
      <c r="B135" s="320" t="s">
        <v>323</v>
      </c>
      <c r="C135" s="298">
        <v>17</v>
      </c>
      <c r="D135" s="359">
        <f t="shared" ref="D135" si="484">C135/C136</f>
        <v>0.89473684210526316</v>
      </c>
      <c r="E135" s="298">
        <v>4</v>
      </c>
      <c r="F135" s="359">
        <f t="shared" ref="F135" si="485">E135/E136</f>
        <v>0.66666666666666663</v>
      </c>
      <c r="G135" s="298">
        <v>17</v>
      </c>
      <c r="H135" s="359">
        <f t="shared" ref="H135" si="486">G135/G136</f>
        <v>0.89473684210526316</v>
      </c>
      <c r="I135" s="298"/>
      <c r="J135" s="359" t="e">
        <f t="shared" ref="J135" si="487">I135/I136</f>
        <v>#DIV/0!</v>
      </c>
      <c r="K135" s="298"/>
      <c r="L135" s="359" t="e">
        <f t="shared" ref="L135" si="488">K135/K136</f>
        <v>#DIV/0!</v>
      </c>
      <c r="M135" s="298"/>
      <c r="N135" s="359" t="e">
        <f t="shared" ref="N135" si="489">M135/M136</f>
        <v>#DIV/0!</v>
      </c>
      <c r="O135" s="298"/>
      <c r="P135" s="359" t="e">
        <f t="shared" ref="P135" si="490">O135/O136</f>
        <v>#DIV/0!</v>
      </c>
      <c r="Q135" s="298"/>
      <c r="R135" s="359" t="e">
        <f t="shared" ref="R135" si="491">Q135/Q136</f>
        <v>#DIV/0!</v>
      </c>
      <c r="S135" s="298"/>
      <c r="T135" s="359" t="e">
        <f t="shared" ref="T135" si="492">S135/S136</f>
        <v>#DIV/0!</v>
      </c>
      <c r="U135" s="298"/>
      <c r="V135" s="359" t="e">
        <f t="shared" ref="V135" si="493">U135/U136</f>
        <v>#DIV/0!</v>
      </c>
      <c r="W135" s="298"/>
      <c r="X135" s="359" t="e">
        <f t="shared" ref="X135" si="494">W135/W136</f>
        <v>#DIV/0!</v>
      </c>
      <c r="Y135" s="298"/>
      <c r="Z135" s="359" t="e">
        <f t="shared" ref="Z135" si="495">Y135/Y136</f>
        <v>#DIV/0!</v>
      </c>
    </row>
    <row r="136" spans="1:26">
      <c r="A136" s="1074"/>
      <c r="B136" s="320" t="s">
        <v>324</v>
      </c>
      <c r="C136" s="298">
        <v>19</v>
      </c>
      <c r="D136" s="360"/>
      <c r="E136" s="298">
        <v>6</v>
      </c>
      <c r="F136" s="360"/>
      <c r="G136" s="298">
        <v>19</v>
      </c>
      <c r="H136" s="360"/>
      <c r="I136" s="298"/>
      <c r="J136" s="360"/>
      <c r="K136" s="298"/>
      <c r="L136" s="360"/>
      <c r="M136" s="298"/>
      <c r="N136" s="360"/>
      <c r="O136" s="298"/>
      <c r="P136" s="360"/>
      <c r="Q136" s="298"/>
      <c r="R136" s="360"/>
      <c r="S136" s="298"/>
      <c r="T136" s="360"/>
      <c r="U136" s="298"/>
      <c r="V136" s="360"/>
      <c r="W136" s="298"/>
      <c r="X136" s="360"/>
      <c r="Y136" s="298"/>
      <c r="Z136" s="360"/>
    </row>
    <row r="137" spans="1:26">
      <c r="A137" s="1046" t="s">
        <v>325</v>
      </c>
      <c r="B137" s="320" t="s">
        <v>327</v>
      </c>
      <c r="C137" s="298">
        <v>3</v>
      </c>
      <c r="D137" s="359">
        <f t="shared" ref="D137" si="496">C137/C138</f>
        <v>1.4778325123152709E-2</v>
      </c>
      <c r="E137" s="298">
        <v>5</v>
      </c>
      <c r="F137" s="359">
        <f t="shared" ref="F137" si="497">E137/E138</f>
        <v>2.3696682464454975E-2</v>
      </c>
      <c r="G137" s="298">
        <v>3</v>
      </c>
      <c r="H137" s="359">
        <f t="shared" ref="H137" si="498">G137/G138</f>
        <v>1.2195121951219513E-2</v>
      </c>
      <c r="I137" s="298"/>
      <c r="J137" s="359" t="e">
        <f t="shared" ref="J137" si="499">I137/I138</f>
        <v>#DIV/0!</v>
      </c>
      <c r="K137" s="298"/>
      <c r="L137" s="359" t="e">
        <f t="shared" ref="L137" si="500">K137/K138</f>
        <v>#DIV/0!</v>
      </c>
      <c r="M137" s="298"/>
      <c r="N137" s="359" t="e">
        <f t="shared" ref="N137" si="501">M137/M138</f>
        <v>#DIV/0!</v>
      </c>
      <c r="O137" s="298"/>
      <c r="P137" s="359" t="e">
        <f t="shared" ref="P137" si="502">O137/O138</f>
        <v>#DIV/0!</v>
      </c>
      <c r="Q137" s="298"/>
      <c r="R137" s="359" t="e">
        <f t="shared" ref="R137" si="503">Q137/Q138</f>
        <v>#DIV/0!</v>
      </c>
      <c r="S137" s="298"/>
      <c r="T137" s="359" t="e">
        <f t="shared" ref="T137" si="504">S137/S138</f>
        <v>#DIV/0!</v>
      </c>
      <c r="U137" s="298"/>
      <c r="V137" s="359" t="e">
        <f t="shared" ref="V137" si="505">U137/U138</f>
        <v>#DIV/0!</v>
      </c>
      <c r="W137" s="298"/>
      <c r="X137" s="359" t="e">
        <f t="shared" ref="X137" si="506">W137/W138</f>
        <v>#DIV/0!</v>
      </c>
      <c r="Y137" s="298"/>
      <c r="Z137" s="359" t="e">
        <f t="shared" ref="Z137" si="507">Y137/Y138</f>
        <v>#DIV/0!</v>
      </c>
    </row>
    <row r="138" spans="1:26">
      <c r="A138" s="1047"/>
      <c r="B138" s="320" t="s">
        <v>326</v>
      </c>
      <c r="C138" s="298">
        <v>203</v>
      </c>
      <c r="D138" s="360"/>
      <c r="E138" s="298">
        <v>211</v>
      </c>
      <c r="F138" s="360"/>
      <c r="G138" s="298">
        <v>246</v>
      </c>
      <c r="H138" s="360"/>
      <c r="I138" s="298"/>
      <c r="J138" s="360"/>
      <c r="K138" s="298"/>
      <c r="L138" s="360"/>
      <c r="M138" s="298"/>
      <c r="N138" s="360"/>
      <c r="O138" s="298"/>
      <c r="P138" s="360"/>
      <c r="Q138" s="298"/>
      <c r="R138" s="360"/>
      <c r="S138" s="298"/>
      <c r="T138" s="360"/>
      <c r="U138" s="298"/>
      <c r="V138" s="360"/>
      <c r="W138" s="298"/>
      <c r="X138" s="360"/>
      <c r="Y138" s="298"/>
      <c r="Z138" s="360"/>
    </row>
    <row r="139" spans="1:26">
      <c r="A139" s="1046" t="s">
        <v>328</v>
      </c>
      <c r="B139" s="320" t="s">
        <v>329</v>
      </c>
      <c r="C139" s="298">
        <v>56</v>
      </c>
      <c r="D139" s="359">
        <f t="shared" ref="D139" si="508">C139/C140</f>
        <v>1</v>
      </c>
      <c r="E139" s="298">
        <v>25</v>
      </c>
      <c r="F139" s="359">
        <f t="shared" ref="F139" si="509">E139/E140</f>
        <v>1</v>
      </c>
      <c r="G139" s="298">
        <v>35</v>
      </c>
      <c r="H139" s="359">
        <f t="shared" ref="H139" si="510">G139/G140</f>
        <v>1</v>
      </c>
      <c r="I139" s="298"/>
      <c r="J139" s="359" t="e">
        <f t="shared" ref="J139" si="511">I139/I140</f>
        <v>#DIV/0!</v>
      </c>
      <c r="K139" s="298"/>
      <c r="L139" s="359" t="e">
        <f t="shared" ref="L139" si="512">K139/K140</f>
        <v>#DIV/0!</v>
      </c>
      <c r="M139" s="298"/>
      <c r="N139" s="359" t="e">
        <f t="shared" ref="N139" si="513">M139/M140</f>
        <v>#DIV/0!</v>
      </c>
      <c r="O139" s="298"/>
      <c r="P139" s="359" t="e">
        <f t="shared" ref="P139" si="514">O139/O140</f>
        <v>#DIV/0!</v>
      </c>
      <c r="Q139" s="298"/>
      <c r="R139" s="359" t="e">
        <f t="shared" ref="R139" si="515">Q139/Q140</f>
        <v>#DIV/0!</v>
      </c>
      <c r="S139" s="298"/>
      <c r="T139" s="359" t="e">
        <f t="shared" ref="T139" si="516">S139/S140</f>
        <v>#DIV/0!</v>
      </c>
      <c r="U139" s="298"/>
      <c r="V139" s="359" t="e">
        <f t="shared" ref="V139" si="517">U139/U140</f>
        <v>#DIV/0!</v>
      </c>
      <c r="W139" s="298"/>
      <c r="X139" s="359" t="e">
        <f t="shared" ref="X139" si="518">W139/W140</f>
        <v>#DIV/0!</v>
      </c>
      <c r="Y139" s="298"/>
      <c r="Z139" s="359" t="e">
        <f t="shared" ref="Z139" si="519">Y139/Y140</f>
        <v>#DIV/0!</v>
      </c>
    </row>
    <row r="140" spans="1:26">
      <c r="A140" s="1047"/>
      <c r="B140" s="320" t="s">
        <v>330</v>
      </c>
      <c r="C140" s="298">
        <v>56</v>
      </c>
      <c r="D140" s="360"/>
      <c r="E140" s="298">
        <v>25</v>
      </c>
      <c r="F140" s="360"/>
      <c r="G140" s="298">
        <v>35</v>
      </c>
      <c r="H140" s="360"/>
      <c r="I140" s="298"/>
      <c r="J140" s="360"/>
      <c r="K140" s="298"/>
      <c r="L140" s="360"/>
      <c r="M140" s="298"/>
      <c r="N140" s="360"/>
      <c r="O140" s="298"/>
      <c r="P140" s="360"/>
      <c r="Q140" s="298"/>
      <c r="R140" s="360"/>
      <c r="S140" s="298"/>
      <c r="T140" s="360"/>
      <c r="U140" s="298"/>
      <c r="V140" s="360"/>
      <c r="W140" s="298"/>
      <c r="X140" s="360"/>
      <c r="Y140" s="298"/>
      <c r="Z140" s="360"/>
    </row>
    <row r="141" spans="1:26">
      <c r="A141" s="596" t="s">
        <v>566</v>
      </c>
      <c r="B141" s="320"/>
      <c r="C141" s="298"/>
      <c r="D141" s="714"/>
      <c r="E141" s="298">
        <v>0</v>
      </c>
      <c r="F141" s="714">
        <v>0</v>
      </c>
      <c r="G141" s="298">
        <v>100</v>
      </c>
      <c r="H141" s="714"/>
      <c r="I141" s="298"/>
      <c r="J141" s="714"/>
      <c r="K141" s="298"/>
      <c r="L141" s="714"/>
      <c r="M141" s="298"/>
      <c r="N141" s="714"/>
      <c r="O141" s="298"/>
      <c r="P141" s="714"/>
      <c r="Q141" s="298"/>
      <c r="R141" s="714"/>
      <c r="S141" s="298"/>
      <c r="T141" s="714"/>
      <c r="U141" s="298"/>
      <c r="V141" s="714"/>
      <c r="W141" s="298"/>
      <c r="X141" s="714"/>
      <c r="Y141" s="298"/>
      <c r="Z141" s="714"/>
    </row>
    <row r="142" spans="1:26">
      <c r="A142" s="1073" t="s">
        <v>390</v>
      </c>
      <c r="B142" s="320" t="s">
        <v>265</v>
      </c>
      <c r="C142" s="298">
        <v>0</v>
      </c>
      <c r="D142" s="359" t="e">
        <f t="shared" ref="D142" si="520">C142/C143</f>
        <v>#DIV/0!</v>
      </c>
      <c r="E142" s="298">
        <v>3</v>
      </c>
      <c r="F142" s="359">
        <f t="shared" ref="F142" si="521">E142/E143</f>
        <v>1</v>
      </c>
      <c r="G142" s="298">
        <v>1</v>
      </c>
      <c r="H142" s="359">
        <f t="shared" ref="H142" si="522">G142/G143</f>
        <v>1</v>
      </c>
      <c r="I142" s="298"/>
      <c r="J142" s="359" t="e">
        <f t="shared" ref="J142" si="523">I142/I143</f>
        <v>#DIV/0!</v>
      </c>
      <c r="K142" s="298"/>
      <c r="L142" s="359" t="e">
        <f t="shared" ref="L142" si="524">K142/K143</f>
        <v>#DIV/0!</v>
      </c>
      <c r="M142" s="298"/>
      <c r="N142" s="359" t="e">
        <f t="shared" ref="N142" si="525">M142/M143</f>
        <v>#DIV/0!</v>
      </c>
      <c r="O142" s="298"/>
      <c r="P142" s="359" t="e">
        <f t="shared" ref="P142" si="526">O142/O143</f>
        <v>#DIV/0!</v>
      </c>
      <c r="Q142" s="298"/>
      <c r="R142" s="359" t="e">
        <f t="shared" ref="R142" si="527">Q142/Q143</f>
        <v>#DIV/0!</v>
      </c>
      <c r="S142" s="298"/>
      <c r="T142" s="359" t="e">
        <f t="shared" ref="T142" si="528">S142/S143</f>
        <v>#DIV/0!</v>
      </c>
      <c r="U142" s="298"/>
      <c r="V142" s="359" t="e">
        <f t="shared" ref="V142" si="529">U142/U143</f>
        <v>#DIV/0!</v>
      </c>
      <c r="W142" s="298"/>
      <c r="X142" s="359" t="e">
        <f t="shared" ref="X142" si="530">W142/W143</f>
        <v>#DIV/0!</v>
      </c>
      <c r="Y142" s="298"/>
      <c r="Z142" s="359" t="e">
        <f t="shared" ref="Z142" si="531">Y142/Y143</f>
        <v>#DIV/0!</v>
      </c>
    </row>
    <row r="143" spans="1:26">
      <c r="A143" s="1074"/>
      <c r="B143" s="320" t="s">
        <v>264</v>
      </c>
      <c r="C143" s="298">
        <v>0</v>
      </c>
      <c r="D143" s="360"/>
      <c r="E143" s="298">
        <v>3</v>
      </c>
      <c r="F143" s="360"/>
      <c r="G143" s="298">
        <v>1</v>
      </c>
      <c r="H143" s="360"/>
      <c r="I143" s="298"/>
      <c r="J143" s="360"/>
      <c r="K143" s="298"/>
      <c r="L143" s="360"/>
      <c r="M143" s="298"/>
      <c r="N143" s="360"/>
      <c r="O143" s="298"/>
      <c r="P143" s="360"/>
      <c r="Q143" s="298"/>
      <c r="R143" s="360"/>
      <c r="S143" s="298"/>
      <c r="T143" s="360"/>
      <c r="U143" s="298"/>
      <c r="V143" s="360"/>
      <c r="W143" s="298"/>
      <c r="X143" s="360"/>
      <c r="Y143" s="298"/>
      <c r="Z143" s="360"/>
    </row>
    <row r="144" spans="1:26">
      <c r="A144" s="345" t="s">
        <v>331</v>
      </c>
      <c r="B144" s="321" t="s">
        <v>472</v>
      </c>
      <c r="C144" s="348">
        <v>1</v>
      </c>
      <c r="D144" s="348">
        <f>C144</f>
        <v>1</v>
      </c>
      <c r="E144" s="348">
        <v>1</v>
      </c>
      <c r="F144" s="348">
        <f>E144</f>
        <v>1</v>
      </c>
      <c r="G144" s="348">
        <v>1</v>
      </c>
      <c r="H144" s="348">
        <f>G144</f>
        <v>1</v>
      </c>
      <c r="I144" s="348"/>
      <c r="J144" s="348">
        <f>I144</f>
        <v>0</v>
      </c>
      <c r="K144" s="348"/>
      <c r="L144" s="348">
        <f>K144</f>
        <v>0</v>
      </c>
      <c r="M144" s="348"/>
      <c r="N144" s="348">
        <f>M144</f>
        <v>0</v>
      </c>
      <c r="O144" s="348"/>
      <c r="P144" s="348">
        <f>O144</f>
        <v>0</v>
      </c>
      <c r="Q144" s="348"/>
      <c r="R144" s="348">
        <f>Q144</f>
        <v>0</v>
      </c>
      <c r="S144" s="348"/>
      <c r="T144" s="348">
        <f>S144</f>
        <v>0</v>
      </c>
      <c r="U144" s="348"/>
      <c r="V144" s="348">
        <f>U144</f>
        <v>0</v>
      </c>
      <c r="W144" s="348"/>
      <c r="X144" s="348">
        <f>W144</f>
        <v>0</v>
      </c>
      <c r="Y144" s="348"/>
      <c r="Z144" s="348">
        <f>Y144</f>
        <v>0</v>
      </c>
    </row>
    <row r="145" spans="1:26">
      <c r="A145" s="1069" t="s">
        <v>521</v>
      </c>
      <c r="B145" s="321" t="s">
        <v>427</v>
      </c>
      <c r="C145" s="298">
        <v>0</v>
      </c>
      <c r="D145" s="359" t="e">
        <f>C145/C146</f>
        <v>#DIV/0!</v>
      </c>
      <c r="E145" s="298"/>
      <c r="F145" s="359" t="e">
        <f>E145/E146</f>
        <v>#DIV/0!</v>
      </c>
      <c r="G145" s="298">
        <v>3</v>
      </c>
      <c r="H145" s="359">
        <f>G145/G146</f>
        <v>0.15789473684210525</v>
      </c>
      <c r="I145" s="298"/>
      <c r="J145" s="359" t="e">
        <f>I145/I146</f>
        <v>#DIV/0!</v>
      </c>
      <c r="K145" s="298"/>
      <c r="L145" s="359" t="e">
        <f>K145/K146</f>
        <v>#DIV/0!</v>
      </c>
      <c r="M145" s="298"/>
      <c r="N145" s="359" t="e">
        <f>M145/M146</f>
        <v>#DIV/0!</v>
      </c>
      <c r="O145" s="298"/>
      <c r="P145" s="359" t="e">
        <f>O145/O146</f>
        <v>#DIV/0!</v>
      </c>
      <c r="Q145" s="298"/>
      <c r="R145" s="359" t="e">
        <f>Q145/Q146</f>
        <v>#DIV/0!</v>
      </c>
      <c r="S145" s="298"/>
      <c r="T145" s="359" t="e">
        <f>S145/S146</f>
        <v>#DIV/0!</v>
      </c>
      <c r="U145" s="298"/>
      <c r="V145" s="359" t="e">
        <f>U145/U146</f>
        <v>#DIV/0!</v>
      </c>
      <c r="W145" s="298"/>
      <c r="X145" s="359" t="e">
        <f>W145/W146</f>
        <v>#DIV/0!</v>
      </c>
      <c r="Y145" s="298"/>
      <c r="Z145" s="359" t="e">
        <f>Y145/Y146</f>
        <v>#DIV/0!</v>
      </c>
    </row>
    <row r="146" spans="1:26">
      <c r="A146" s="1070"/>
      <c r="B146" s="321" t="s">
        <v>428</v>
      </c>
      <c r="C146" s="298">
        <v>0</v>
      </c>
      <c r="D146" s="360"/>
      <c r="E146" s="298"/>
      <c r="F146" s="360"/>
      <c r="G146" s="298">
        <v>19</v>
      </c>
      <c r="H146" s="360"/>
      <c r="I146" s="298"/>
      <c r="J146" s="360"/>
      <c r="K146" s="298"/>
      <c r="L146" s="360"/>
      <c r="M146" s="298"/>
      <c r="N146" s="360"/>
      <c r="O146" s="298"/>
      <c r="P146" s="360"/>
      <c r="Q146" s="298"/>
      <c r="R146" s="360"/>
      <c r="S146" s="298"/>
      <c r="T146" s="360"/>
      <c r="U146" s="298"/>
      <c r="V146" s="360"/>
      <c r="W146" s="298"/>
      <c r="X146" s="360"/>
      <c r="Y146" s="298"/>
      <c r="Z146" s="360"/>
    </row>
    <row r="147" spans="1:26">
      <c r="A147" s="1051" t="s">
        <v>332</v>
      </c>
      <c r="B147" s="321" t="s">
        <v>333</v>
      </c>
      <c r="C147" s="298">
        <v>0</v>
      </c>
      <c r="D147" s="359">
        <v>1</v>
      </c>
      <c r="E147" s="298">
        <v>1</v>
      </c>
      <c r="F147" s="359">
        <v>1</v>
      </c>
      <c r="G147" s="298">
        <v>0</v>
      </c>
      <c r="H147" s="359">
        <v>1</v>
      </c>
      <c r="I147" s="298"/>
      <c r="J147" s="359" t="e">
        <f t="shared" ref="J147" si="532">I147/I148</f>
        <v>#DIV/0!</v>
      </c>
      <c r="K147" s="298"/>
      <c r="L147" s="359" t="e">
        <f t="shared" ref="L147" si="533">K147/K148</f>
        <v>#DIV/0!</v>
      </c>
      <c r="M147" s="298"/>
      <c r="N147" s="359" t="e">
        <f t="shared" ref="N147" si="534">M147/M148</f>
        <v>#DIV/0!</v>
      </c>
      <c r="O147" s="298"/>
      <c r="P147" s="359" t="e">
        <f t="shared" ref="P147" si="535">O147/O148</f>
        <v>#DIV/0!</v>
      </c>
      <c r="Q147" s="298"/>
      <c r="R147" s="359" t="e">
        <f t="shared" ref="R147" si="536">Q147/Q148</f>
        <v>#DIV/0!</v>
      </c>
      <c r="S147" s="298"/>
      <c r="T147" s="359" t="e">
        <f t="shared" ref="T147" si="537">S147/S148</f>
        <v>#DIV/0!</v>
      </c>
      <c r="U147" s="298"/>
      <c r="V147" s="359" t="e">
        <f t="shared" ref="V147" si="538">U147/U148</f>
        <v>#DIV/0!</v>
      </c>
      <c r="W147" s="298"/>
      <c r="X147" s="359" t="e">
        <f t="shared" ref="X147" si="539">W147/W148</f>
        <v>#DIV/0!</v>
      </c>
      <c r="Y147" s="298"/>
      <c r="Z147" s="359" t="e">
        <f t="shared" ref="Z147" si="540">Y147/Y148</f>
        <v>#DIV/0!</v>
      </c>
    </row>
    <row r="148" spans="1:26">
      <c r="A148" s="1052"/>
      <c r="B148" s="321" t="s">
        <v>249</v>
      </c>
      <c r="C148" s="298">
        <v>0</v>
      </c>
      <c r="D148" s="360"/>
      <c r="E148" s="298">
        <v>211</v>
      </c>
      <c r="F148" s="360"/>
      <c r="G148" s="298">
        <v>246</v>
      </c>
      <c r="H148" s="360"/>
      <c r="I148" s="298"/>
      <c r="J148" s="360"/>
      <c r="K148" s="298"/>
      <c r="L148" s="360"/>
      <c r="M148" s="298"/>
      <c r="N148" s="360"/>
      <c r="O148" s="298"/>
      <c r="P148" s="360"/>
      <c r="Q148" s="298"/>
      <c r="R148" s="360"/>
      <c r="S148" s="298"/>
      <c r="T148" s="360"/>
      <c r="U148" s="298"/>
      <c r="V148" s="360"/>
      <c r="W148" s="298"/>
      <c r="X148" s="360"/>
      <c r="Y148" s="298"/>
      <c r="Z148" s="360"/>
    </row>
    <row r="149" spans="1:26">
      <c r="A149" s="1051" t="s">
        <v>522</v>
      </c>
      <c r="B149" s="321" t="s">
        <v>334</v>
      </c>
      <c r="C149" s="298"/>
      <c r="D149" s="359" t="e">
        <f t="shared" ref="D149" si="541">C149/C150</f>
        <v>#DIV/0!</v>
      </c>
      <c r="E149" s="298">
        <v>1</v>
      </c>
      <c r="F149" s="359">
        <f t="shared" ref="F149" si="542">E149/E150</f>
        <v>1</v>
      </c>
      <c r="G149" s="298">
        <v>2</v>
      </c>
      <c r="H149" s="359">
        <f t="shared" ref="H149" si="543">G149/G150</f>
        <v>1</v>
      </c>
      <c r="I149" s="298"/>
      <c r="J149" s="359" t="e">
        <f t="shared" ref="J149" si="544">I149/I150</f>
        <v>#DIV/0!</v>
      </c>
      <c r="K149" s="298"/>
      <c r="L149" s="359" t="e">
        <f t="shared" ref="L149" si="545">K149/K150</f>
        <v>#DIV/0!</v>
      </c>
      <c r="M149" s="298"/>
      <c r="N149" s="359" t="e">
        <f t="shared" ref="N149" si="546">M149/M150</f>
        <v>#DIV/0!</v>
      </c>
      <c r="O149" s="298"/>
      <c r="P149" s="359" t="e">
        <f t="shared" ref="P149" si="547">O149/O150</f>
        <v>#DIV/0!</v>
      </c>
      <c r="Q149" s="298"/>
      <c r="R149" s="359" t="e">
        <f t="shared" ref="R149" si="548">Q149/Q150</f>
        <v>#DIV/0!</v>
      </c>
      <c r="S149" s="298"/>
      <c r="T149" s="359" t="e">
        <f t="shared" ref="T149" si="549">S149/S150</f>
        <v>#DIV/0!</v>
      </c>
      <c r="U149" s="298"/>
      <c r="V149" s="359" t="e">
        <f t="shared" ref="V149" si="550">U149/U150</f>
        <v>#DIV/0!</v>
      </c>
      <c r="W149" s="298"/>
      <c r="X149" s="359" t="e">
        <f t="shared" ref="X149" si="551">W149/W150</f>
        <v>#DIV/0!</v>
      </c>
      <c r="Y149" s="298"/>
      <c r="Z149" s="359" t="e">
        <f t="shared" ref="Z149" si="552">Y149/Y150</f>
        <v>#DIV/0!</v>
      </c>
    </row>
    <row r="150" spans="1:26">
      <c r="A150" s="1052"/>
      <c r="B150" s="321" t="s">
        <v>335</v>
      </c>
      <c r="C150" s="298"/>
      <c r="D150" s="360"/>
      <c r="E150" s="298">
        <v>1</v>
      </c>
      <c r="F150" s="360"/>
      <c r="G150" s="298">
        <v>2</v>
      </c>
      <c r="H150" s="360"/>
      <c r="I150" s="298"/>
      <c r="J150" s="360"/>
      <c r="K150" s="298"/>
      <c r="L150" s="360"/>
      <c r="M150" s="298"/>
      <c r="N150" s="360"/>
      <c r="O150" s="298"/>
      <c r="P150" s="360"/>
      <c r="Q150" s="298"/>
      <c r="R150" s="360"/>
      <c r="S150" s="298"/>
      <c r="T150" s="360"/>
      <c r="U150" s="298"/>
      <c r="V150" s="360"/>
      <c r="W150" s="298"/>
      <c r="X150" s="360"/>
      <c r="Y150" s="298"/>
      <c r="Z150" s="360"/>
    </row>
    <row r="151" spans="1:26">
      <c r="A151" s="597" t="s">
        <v>566</v>
      </c>
      <c r="B151" s="321"/>
      <c r="C151" s="298"/>
      <c r="D151" s="714"/>
      <c r="E151" s="298">
        <v>1</v>
      </c>
      <c r="F151" s="714"/>
      <c r="G151" s="298">
        <v>0</v>
      </c>
      <c r="H151" s="714"/>
      <c r="I151" s="298"/>
      <c r="J151" s="714"/>
      <c r="K151" s="298"/>
      <c r="L151" s="714"/>
      <c r="M151" s="298"/>
      <c r="N151" s="714"/>
      <c r="O151" s="298"/>
      <c r="P151" s="714"/>
      <c r="Q151" s="298"/>
      <c r="R151" s="714"/>
      <c r="S151" s="298"/>
      <c r="T151" s="714"/>
      <c r="U151" s="298"/>
      <c r="V151" s="714"/>
      <c r="W151" s="298"/>
      <c r="X151" s="714"/>
      <c r="Y151" s="298"/>
      <c r="Z151" s="714"/>
    </row>
    <row r="152" spans="1:26">
      <c r="A152" s="1051" t="s">
        <v>436</v>
      </c>
      <c r="B152" s="321" t="s">
        <v>265</v>
      </c>
      <c r="C152" s="298">
        <v>0</v>
      </c>
      <c r="D152" s="359" t="e">
        <f t="shared" ref="D152" si="553">C152/C153</f>
        <v>#DIV/0!</v>
      </c>
      <c r="E152" s="298">
        <v>1</v>
      </c>
      <c r="F152" s="359">
        <f t="shared" ref="F152" si="554">E152/E153</f>
        <v>1</v>
      </c>
      <c r="G152" s="298">
        <v>1</v>
      </c>
      <c r="H152" s="359">
        <f t="shared" ref="H152" si="555">G152/G153</f>
        <v>1</v>
      </c>
      <c r="I152" s="298"/>
      <c r="J152" s="359" t="e">
        <f t="shared" ref="J152" si="556">I152/I153</f>
        <v>#DIV/0!</v>
      </c>
      <c r="K152" s="298"/>
      <c r="L152" s="359" t="e">
        <f t="shared" ref="L152" si="557">K152/K153</f>
        <v>#DIV/0!</v>
      </c>
      <c r="M152" s="298"/>
      <c r="N152" s="359" t="e">
        <f t="shared" ref="N152" si="558">M152/M153</f>
        <v>#DIV/0!</v>
      </c>
      <c r="O152" s="298"/>
      <c r="P152" s="359" t="e">
        <f t="shared" ref="P152" si="559">O152/O153</f>
        <v>#DIV/0!</v>
      </c>
      <c r="Q152" s="298"/>
      <c r="R152" s="359" t="e">
        <f t="shared" ref="R152" si="560">Q152/Q153</f>
        <v>#DIV/0!</v>
      </c>
      <c r="S152" s="298"/>
      <c r="T152" s="359" t="e">
        <f t="shared" ref="T152" si="561">S152/S153</f>
        <v>#DIV/0!</v>
      </c>
      <c r="U152" s="298"/>
      <c r="V152" s="359" t="e">
        <f t="shared" ref="V152" si="562">U152/U153</f>
        <v>#DIV/0!</v>
      </c>
      <c r="W152" s="298"/>
      <c r="X152" s="359" t="e">
        <f t="shared" ref="X152" si="563">W152/W153</f>
        <v>#DIV/0!</v>
      </c>
      <c r="Y152" s="298"/>
      <c r="Z152" s="359" t="e">
        <f t="shared" ref="Z152" si="564">Y152/Y153</f>
        <v>#DIV/0!</v>
      </c>
    </row>
    <row r="153" spans="1:26">
      <c r="A153" s="1052"/>
      <c r="B153" s="321" t="s">
        <v>264</v>
      </c>
      <c r="C153" s="298">
        <v>0</v>
      </c>
      <c r="D153" s="360"/>
      <c r="E153" s="298">
        <v>1</v>
      </c>
      <c r="F153" s="360"/>
      <c r="G153" s="298">
        <v>1</v>
      </c>
      <c r="H153" s="360"/>
      <c r="I153" s="298"/>
      <c r="J153" s="360"/>
      <c r="K153" s="298"/>
      <c r="L153" s="360"/>
      <c r="M153" s="298"/>
      <c r="N153" s="360"/>
      <c r="O153" s="298"/>
      <c r="P153" s="360"/>
      <c r="Q153" s="298"/>
      <c r="R153" s="360"/>
      <c r="S153" s="298"/>
      <c r="T153" s="360"/>
      <c r="U153" s="298"/>
      <c r="V153" s="360"/>
      <c r="W153" s="298"/>
      <c r="X153" s="360"/>
      <c r="Y153" s="298"/>
      <c r="Z153" s="360"/>
    </row>
    <row r="154" spans="1:26">
      <c r="A154" s="346" t="s">
        <v>429</v>
      </c>
      <c r="B154" s="322" t="s">
        <v>473</v>
      </c>
      <c r="C154" s="348">
        <v>1</v>
      </c>
      <c r="D154" s="348">
        <f>C154</f>
        <v>1</v>
      </c>
      <c r="E154" s="348">
        <v>1</v>
      </c>
      <c r="F154" s="348">
        <f>E154</f>
        <v>1</v>
      </c>
      <c r="G154" s="348">
        <v>1</v>
      </c>
      <c r="H154" s="348">
        <f>G154</f>
        <v>1</v>
      </c>
      <c r="I154" s="348"/>
      <c r="J154" s="348">
        <f>I154</f>
        <v>0</v>
      </c>
      <c r="K154" s="348"/>
      <c r="L154" s="348">
        <f>K154</f>
        <v>0</v>
      </c>
      <c r="M154" s="348"/>
      <c r="N154" s="348">
        <f>M154</f>
        <v>0</v>
      </c>
      <c r="O154" s="348"/>
      <c r="P154" s="348">
        <f>O154</f>
        <v>0</v>
      </c>
      <c r="Q154" s="348"/>
      <c r="R154" s="348">
        <f>Q154</f>
        <v>0</v>
      </c>
      <c r="S154" s="348"/>
      <c r="T154" s="348">
        <f>S154</f>
        <v>0</v>
      </c>
      <c r="U154" s="348"/>
      <c r="V154" s="348">
        <f>U154</f>
        <v>0</v>
      </c>
      <c r="W154" s="348"/>
      <c r="X154" s="348">
        <f>W154</f>
        <v>0</v>
      </c>
      <c r="Y154" s="348"/>
      <c r="Z154" s="348">
        <f>Y154</f>
        <v>0</v>
      </c>
    </row>
    <row r="155" spans="1:26">
      <c r="A155" s="1090" t="s">
        <v>430</v>
      </c>
      <c r="B155" s="322" t="s">
        <v>343</v>
      </c>
      <c r="C155" s="298">
        <v>0</v>
      </c>
      <c r="D155" s="359">
        <v>0</v>
      </c>
      <c r="E155" s="298">
        <v>4</v>
      </c>
      <c r="F155" s="359">
        <f t="shared" ref="F155" si="565">E155/E156</f>
        <v>0.66666666666666663</v>
      </c>
      <c r="G155" s="298">
        <v>9</v>
      </c>
      <c r="H155" s="359">
        <f t="shared" ref="H155" si="566">G155/G156</f>
        <v>1</v>
      </c>
      <c r="I155" s="298"/>
      <c r="J155" s="359" t="e">
        <f t="shared" ref="J155" si="567">I155/I156</f>
        <v>#DIV/0!</v>
      </c>
      <c r="K155" s="298"/>
      <c r="L155" s="359" t="e">
        <f t="shared" ref="L155" si="568">K155/K156</f>
        <v>#DIV/0!</v>
      </c>
      <c r="M155" s="298"/>
      <c r="N155" s="359" t="e">
        <f t="shared" ref="N155" si="569">M155/M156</f>
        <v>#DIV/0!</v>
      </c>
      <c r="O155" s="298"/>
      <c r="P155" s="359" t="e">
        <f t="shared" ref="P155" si="570">O155/O156</f>
        <v>#DIV/0!</v>
      </c>
      <c r="Q155" s="298"/>
      <c r="R155" s="359" t="e">
        <f t="shared" ref="R155" si="571">Q155/Q156</f>
        <v>#DIV/0!</v>
      </c>
      <c r="S155" s="298"/>
      <c r="T155" s="359" t="e">
        <f t="shared" ref="T155" si="572">S155/S156</f>
        <v>#DIV/0!</v>
      </c>
      <c r="U155" s="298"/>
      <c r="V155" s="359" t="e">
        <f t="shared" ref="V155" si="573">U155/U156</f>
        <v>#DIV/0!</v>
      </c>
      <c r="W155" s="298"/>
      <c r="X155" s="359" t="e">
        <f t="shared" ref="X155" si="574">W155/W156</f>
        <v>#DIV/0!</v>
      </c>
      <c r="Y155" s="298"/>
      <c r="Z155" s="359" t="e">
        <f t="shared" ref="Z155" si="575">Y155/Y156</f>
        <v>#DIV/0!</v>
      </c>
    </row>
    <row r="156" spans="1:26">
      <c r="A156" s="1091"/>
      <c r="B156" s="322" t="s">
        <v>346</v>
      </c>
      <c r="C156" s="298">
        <v>0</v>
      </c>
      <c r="D156" s="360"/>
      <c r="E156" s="298">
        <v>6</v>
      </c>
      <c r="F156" s="360"/>
      <c r="G156" s="298">
        <v>9</v>
      </c>
      <c r="H156" s="360"/>
      <c r="I156" s="298"/>
      <c r="J156" s="360"/>
      <c r="K156" s="298"/>
      <c r="L156" s="360"/>
      <c r="M156" s="298"/>
      <c r="N156" s="360"/>
      <c r="O156" s="298"/>
      <c r="P156" s="360"/>
      <c r="Q156" s="298"/>
      <c r="R156" s="360"/>
      <c r="S156" s="298"/>
      <c r="T156" s="360"/>
      <c r="U156" s="298"/>
      <c r="V156" s="360"/>
      <c r="W156" s="298"/>
      <c r="X156" s="360"/>
      <c r="Y156" s="298"/>
      <c r="Z156" s="360"/>
    </row>
    <row r="157" spans="1:26">
      <c r="A157" s="1053" t="s">
        <v>431</v>
      </c>
      <c r="B157" s="322" t="s">
        <v>398</v>
      </c>
      <c r="C157" s="298">
        <v>3</v>
      </c>
      <c r="D157" s="359">
        <f t="shared" ref="D157:D162" si="576">C157/C158</f>
        <v>1.4778325123152709E-2</v>
      </c>
      <c r="E157" s="298">
        <v>5</v>
      </c>
      <c r="F157" s="359">
        <f t="shared" ref="F157" si="577">E157/E158</f>
        <v>2.3696682464454975E-2</v>
      </c>
      <c r="G157" s="298">
        <v>3</v>
      </c>
      <c r="H157" s="740">
        <f t="shared" ref="H157" si="578">G157/G158</f>
        <v>1.2195121951219513E-2</v>
      </c>
      <c r="I157" s="298"/>
      <c r="J157" s="359" t="e">
        <f t="shared" ref="J157" si="579">I157/I158</f>
        <v>#DIV/0!</v>
      </c>
      <c r="K157" s="298"/>
      <c r="L157" s="359" t="e">
        <f t="shared" ref="L157" si="580">K157/K158</f>
        <v>#DIV/0!</v>
      </c>
      <c r="M157" s="298"/>
      <c r="N157" s="359" t="e">
        <f t="shared" ref="N157" si="581">M157/M158</f>
        <v>#DIV/0!</v>
      </c>
      <c r="O157" s="298"/>
      <c r="P157" s="359" t="e">
        <f t="shared" ref="P157" si="582">O157/O158</f>
        <v>#DIV/0!</v>
      </c>
      <c r="Q157" s="298"/>
      <c r="R157" s="359" t="e">
        <f t="shared" ref="R157" si="583">Q157/Q158</f>
        <v>#DIV/0!</v>
      </c>
      <c r="S157" s="298"/>
      <c r="T157" s="359" t="e">
        <f t="shared" ref="T157" si="584">S157/S158</f>
        <v>#DIV/0!</v>
      </c>
      <c r="U157" s="298"/>
      <c r="V157" s="359" t="e">
        <f t="shared" ref="V157" si="585">U157/U158</f>
        <v>#DIV/0!</v>
      </c>
      <c r="W157" s="298"/>
      <c r="X157" s="359" t="e">
        <f t="shared" ref="X157" si="586">W157/W158</f>
        <v>#DIV/0!</v>
      </c>
      <c r="Y157" s="298"/>
      <c r="Z157" s="359" t="e">
        <f t="shared" ref="Z157" si="587">Y157/Y158</f>
        <v>#DIV/0!</v>
      </c>
    </row>
    <row r="158" spans="1:26">
      <c r="A158" s="1054"/>
      <c r="B158" s="322" t="s">
        <v>249</v>
      </c>
      <c r="C158" s="298">
        <v>203</v>
      </c>
      <c r="D158" s="360"/>
      <c r="E158" s="298">
        <v>211</v>
      </c>
      <c r="F158" s="360"/>
      <c r="G158" s="298">
        <v>246</v>
      </c>
      <c r="H158" s="360"/>
      <c r="I158" s="298"/>
      <c r="J158" s="360"/>
      <c r="K158" s="298"/>
      <c r="L158" s="360"/>
      <c r="M158" s="298"/>
      <c r="N158" s="360"/>
      <c r="O158" s="298"/>
      <c r="P158" s="360"/>
      <c r="Q158" s="298"/>
      <c r="R158" s="360"/>
      <c r="S158" s="298"/>
      <c r="T158" s="360"/>
      <c r="U158" s="298"/>
      <c r="V158" s="360"/>
      <c r="W158" s="298"/>
      <c r="X158" s="360"/>
      <c r="Y158" s="298"/>
      <c r="Z158" s="360"/>
    </row>
    <row r="159" spans="1:26">
      <c r="A159" s="1053" t="s">
        <v>434</v>
      </c>
      <c r="B159" s="322" t="s">
        <v>433</v>
      </c>
      <c r="C159" s="298">
        <v>3</v>
      </c>
      <c r="D159" s="359">
        <f t="shared" si="576"/>
        <v>1</v>
      </c>
      <c r="E159" s="298">
        <v>5</v>
      </c>
      <c r="F159" s="359">
        <f t="shared" ref="F159" si="588">E159/E160</f>
        <v>1</v>
      </c>
      <c r="G159" s="298">
        <v>3</v>
      </c>
      <c r="H159" s="359">
        <f t="shared" ref="H159" si="589">G159/G160</f>
        <v>1</v>
      </c>
      <c r="I159" s="298"/>
      <c r="J159" s="359" t="e">
        <f t="shared" ref="J159" si="590">I159/I160</f>
        <v>#DIV/0!</v>
      </c>
      <c r="K159" s="298"/>
      <c r="L159" s="359" t="e">
        <f t="shared" ref="L159" si="591">K159/K160</f>
        <v>#DIV/0!</v>
      </c>
      <c r="M159" s="298"/>
      <c r="N159" s="359" t="e">
        <f t="shared" ref="N159" si="592">M159/M160</f>
        <v>#DIV/0!</v>
      </c>
      <c r="O159" s="298"/>
      <c r="P159" s="359" t="e">
        <f t="shared" ref="P159" si="593">O159/O160</f>
        <v>#DIV/0!</v>
      </c>
      <c r="Q159" s="298"/>
      <c r="R159" s="359" t="e">
        <f t="shared" ref="R159" si="594">Q159/Q160</f>
        <v>#DIV/0!</v>
      </c>
      <c r="S159" s="298"/>
      <c r="T159" s="359" t="e">
        <f t="shared" ref="T159" si="595">S159/S160</f>
        <v>#DIV/0!</v>
      </c>
      <c r="U159" s="298"/>
      <c r="V159" s="359" t="e">
        <f t="shared" ref="V159" si="596">U159/U160</f>
        <v>#DIV/0!</v>
      </c>
      <c r="W159" s="298"/>
      <c r="X159" s="359" t="e">
        <f t="shared" ref="X159" si="597">W159/W160</f>
        <v>#DIV/0!</v>
      </c>
      <c r="Y159" s="298"/>
      <c r="Z159" s="359" t="e">
        <f t="shared" ref="Z159" si="598">Y159/Y160</f>
        <v>#DIV/0!</v>
      </c>
    </row>
    <row r="160" spans="1:26">
      <c r="A160" s="1054"/>
      <c r="B160" s="322" t="s">
        <v>432</v>
      </c>
      <c r="C160" s="298">
        <v>3</v>
      </c>
      <c r="D160" s="360"/>
      <c r="E160" s="298">
        <v>5</v>
      </c>
      <c r="F160" s="360"/>
      <c r="G160" s="298">
        <v>3</v>
      </c>
      <c r="H160" s="360"/>
      <c r="I160" s="298"/>
      <c r="J160" s="360"/>
      <c r="K160" s="298"/>
      <c r="L160" s="360"/>
      <c r="M160" s="298"/>
      <c r="N160" s="360"/>
      <c r="O160" s="298"/>
      <c r="P160" s="360"/>
      <c r="Q160" s="298"/>
      <c r="R160" s="360"/>
      <c r="S160" s="298"/>
      <c r="T160" s="360"/>
      <c r="U160" s="298"/>
      <c r="V160" s="360"/>
      <c r="W160" s="298"/>
      <c r="X160" s="360"/>
      <c r="Y160" s="298"/>
      <c r="Z160" s="360"/>
    </row>
    <row r="161" spans="1:26">
      <c r="A161" s="601" t="s">
        <v>566</v>
      </c>
      <c r="B161" s="322"/>
      <c r="C161" s="298"/>
      <c r="D161" s="714"/>
      <c r="E161" s="298"/>
      <c r="F161" s="714"/>
      <c r="G161" s="298">
        <v>1</v>
      </c>
      <c r="H161" s="714"/>
      <c r="I161" s="298"/>
      <c r="J161" s="714"/>
      <c r="K161" s="298"/>
      <c r="L161" s="714"/>
      <c r="M161" s="298"/>
      <c r="N161" s="714"/>
      <c r="O161" s="298"/>
      <c r="P161" s="714"/>
      <c r="Q161" s="298"/>
      <c r="R161" s="714"/>
      <c r="S161" s="298"/>
      <c r="T161" s="714"/>
      <c r="U161" s="298"/>
      <c r="V161" s="714"/>
      <c r="W161" s="298"/>
      <c r="X161" s="714"/>
      <c r="Y161" s="298"/>
      <c r="Z161" s="714"/>
    </row>
    <row r="162" spans="1:26">
      <c r="A162" s="1053" t="s">
        <v>437</v>
      </c>
      <c r="B162" s="322" t="s">
        <v>265</v>
      </c>
      <c r="C162" s="298">
        <v>0</v>
      </c>
      <c r="D162" s="359" t="e">
        <f t="shared" si="576"/>
        <v>#DIV/0!</v>
      </c>
      <c r="E162" s="298">
        <v>5</v>
      </c>
      <c r="F162" s="359">
        <f t="shared" ref="F162" si="599">E162/E163</f>
        <v>1</v>
      </c>
      <c r="G162" s="298">
        <v>0</v>
      </c>
      <c r="H162" s="359">
        <v>0</v>
      </c>
      <c r="I162" s="298"/>
      <c r="J162" s="359" t="e">
        <f t="shared" ref="J162" si="600">I162/I163</f>
        <v>#DIV/0!</v>
      </c>
      <c r="K162" s="298"/>
      <c r="L162" s="359" t="e">
        <f t="shared" ref="L162" si="601">K162/K163</f>
        <v>#DIV/0!</v>
      </c>
      <c r="M162" s="298"/>
      <c r="N162" s="359" t="e">
        <f t="shared" ref="N162" si="602">M162/M163</f>
        <v>#DIV/0!</v>
      </c>
      <c r="O162" s="298"/>
      <c r="P162" s="359" t="e">
        <f t="shared" ref="P162" si="603">O162/O163</f>
        <v>#DIV/0!</v>
      </c>
      <c r="Q162" s="298"/>
      <c r="R162" s="359" t="e">
        <f t="shared" ref="R162" si="604">Q162/Q163</f>
        <v>#DIV/0!</v>
      </c>
      <c r="S162" s="298"/>
      <c r="T162" s="359" t="e">
        <f t="shared" ref="T162" si="605">S162/S163</f>
        <v>#DIV/0!</v>
      </c>
      <c r="U162" s="298"/>
      <c r="V162" s="359" t="e">
        <f t="shared" ref="V162" si="606">U162/U163</f>
        <v>#DIV/0!</v>
      </c>
      <c r="W162" s="298"/>
      <c r="X162" s="359" t="e">
        <f t="shared" ref="X162" si="607">W162/W163</f>
        <v>#DIV/0!</v>
      </c>
      <c r="Y162" s="298"/>
      <c r="Z162" s="359" t="e">
        <f t="shared" ref="Z162" si="608">Y162/Y163</f>
        <v>#DIV/0!</v>
      </c>
    </row>
    <row r="163" spans="1:26">
      <c r="A163" s="1054"/>
      <c r="B163" s="322" t="s">
        <v>264</v>
      </c>
      <c r="C163" s="298">
        <v>0</v>
      </c>
      <c r="D163" s="360"/>
      <c r="E163" s="298">
        <v>5</v>
      </c>
      <c r="F163" s="360"/>
      <c r="G163" s="298">
        <v>0</v>
      </c>
      <c r="H163" s="360"/>
      <c r="I163" s="298"/>
      <c r="J163" s="360"/>
      <c r="K163" s="298"/>
      <c r="L163" s="360"/>
      <c r="M163" s="298"/>
      <c r="N163" s="360"/>
      <c r="O163" s="298"/>
      <c r="P163" s="360"/>
      <c r="Q163" s="298"/>
      <c r="R163" s="360"/>
      <c r="S163" s="298"/>
      <c r="T163" s="360"/>
      <c r="U163" s="298"/>
      <c r="V163" s="360"/>
      <c r="W163" s="298"/>
      <c r="X163" s="360"/>
      <c r="Y163" s="298"/>
      <c r="Z163" s="360"/>
    </row>
    <row r="164" spans="1:26">
      <c r="A164" s="1102" t="s">
        <v>523</v>
      </c>
      <c r="B164" s="324" t="s">
        <v>267</v>
      </c>
      <c r="C164" s="298">
        <v>0</v>
      </c>
      <c r="D164" s="359" t="e">
        <f t="shared" ref="D164" si="609">C164/C165</f>
        <v>#DIV/0!</v>
      </c>
      <c r="E164" s="298">
        <v>1</v>
      </c>
      <c r="F164" s="359">
        <f t="shared" ref="F164" si="610">E164/E165</f>
        <v>1</v>
      </c>
      <c r="G164" s="298">
        <v>1</v>
      </c>
      <c r="H164" s="359">
        <f t="shared" ref="H164" si="611">G164/G165</f>
        <v>1</v>
      </c>
      <c r="I164" s="298">
        <v>0</v>
      </c>
      <c r="J164" s="359" t="e">
        <f t="shared" ref="J164" si="612">I164/I165</f>
        <v>#DIV/0!</v>
      </c>
      <c r="K164" s="298">
        <v>0</v>
      </c>
      <c r="L164" s="359" t="e">
        <f t="shared" ref="L164" si="613">K164/K165</f>
        <v>#DIV/0!</v>
      </c>
      <c r="M164" s="298">
        <v>0</v>
      </c>
      <c r="N164" s="359" t="e">
        <f t="shared" ref="N164" si="614">M164/M165</f>
        <v>#DIV/0!</v>
      </c>
      <c r="O164" s="298">
        <v>0</v>
      </c>
      <c r="P164" s="359" t="e">
        <f t="shared" ref="P164" si="615">O164/O165</f>
        <v>#DIV/0!</v>
      </c>
      <c r="Q164" s="298">
        <v>0</v>
      </c>
      <c r="R164" s="359" t="e">
        <f t="shared" ref="R164" si="616">Q164/Q165</f>
        <v>#DIV/0!</v>
      </c>
      <c r="S164" s="298">
        <v>0</v>
      </c>
      <c r="T164" s="359" t="e">
        <f t="shared" ref="T164" si="617">S164/S165</f>
        <v>#DIV/0!</v>
      </c>
      <c r="U164" s="298">
        <v>0</v>
      </c>
      <c r="V164" s="359" t="e">
        <f t="shared" ref="V164" si="618">U164/U165</f>
        <v>#DIV/0!</v>
      </c>
      <c r="W164" s="298">
        <v>0</v>
      </c>
      <c r="X164" s="359" t="e">
        <f t="shared" ref="X164" si="619">W164/W165</f>
        <v>#DIV/0!</v>
      </c>
      <c r="Y164" s="298">
        <v>0</v>
      </c>
      <c r="Z164" s="359" t="e">
        <f t="shared" ref="Z164" si="620">Y164/Y165</f>
        <v>#DIV/0!</v>
      </c>
    </row>
    <row r="165" spans="1:26">
      <c r="A165" s="1103"/>
      <c r="B165" s="324" t="s">
        <v>440</v>
      </c>
      <c r="C165" s="298">
        <v>0</v>
      </c>
      <c r="D165" s="360"/>
      <c r="E165" s="298">
        <v>1</v>
      </c>
      <c r="F165" s="360"/>
      <c r="G165" s="298">
        <v>1</v>
      </c>
      <c r="H165" s="360"/>
      <c r="I165" s="298">
        <v>0</v>
      </c>
      <c r="J165" s="360"/>
      <c r="K165" s="298">
        <v>0</v>
      </c>
      <c r="L165" s="360"/>
      <c r="M165" s="298">
        <v>0</v>
      </c>
      <c r="N165" s="360"/>
      <c r="O165" s="298">
        <v>0</v>
      </c>
      <c r="P165" s="360"/>
      <c r="Q165" s="298">
        <v>0</v>
      </c>
      <c r="R165" s="360"/>
      <c r="S165" s="298">
        <v>0</v>
      </c>
      <c r="T165" s="360"/>
      <c r="U165" s="298">
        <v>0</v>
      </c>
      <c r="V165" s="360"/>
      <c r="W165" s="298">
        <v>0</v>
      </c>
      <c r="X165" s="360"/>
      <c r="Y165" s="298">
        <v>0</v>
      </c>
      <c r="Z165" s="360"/>
    </row>
    <row r="166" spans="1:26">
      <c r="A166" s="1100" t="s">
        <v>322</v>
      </c>
      <c r="B166" s="324" t="s">
        <v>343</v>
      </c>
      <c r="C166" s="298">
        <v>0</v>
      </c>
      <c r="D166" s="359" t="e">
        <f t="shared" ref="D166:D175" si="621">C166/C167</f>
        <v>#DIV/0!</v>
      </c>
      <c r="E166" s="298">
        <v>4</v>
      </c>
      <c r="F166" s="359">
        <f t="shared" ref="F166" si="622">E166/E167</f>
        <v>0.66666666666666663</v>
      </c>
      <c r="G166" s="298">
        <v>11</v>
      </c>
      <c r="H166" s="359">
        <f t="shared" ref="H166" si="623">G166/G167</f>
        <v>0.73333333333333328</v>
      </c>
      <c r="I166" s="298"/>
      <c r="J166" s="359" t="e">
        <f t="shared" ref="J166" si="624">I166/I167</f>
        <v>#DIV/0!</v>
      </c>
      <c r="K166" s="298"/>
      <c r="L166" s="359" t="e">
        <f t="shared" ref="L166" si="625">K166/K167</f>
        <v>#DIV/0!</v>
      </c>
      <c r="M166" s="298"/>
      <c r="N166" s="359" t="e">
        <f t="shared" ref="N166" si="626">M166/M167</f>
        <v>#DIV/0!</v>
      </c>
      <c r="O166" s="298"/>
      <c r="P166" s="359" t="e">
        <f t="shared" ref="P166" si="627">O166/O167</f>
        <v>#DIV/0!</v>
      </c>
      <c r="Q166" s="298"/>
      <c r="R166" s="359" t="e">
        <f t="shared" ref="R166" si="628">Q166/Q167</f>
        <v>#DIV/0!</v>
      </c>
      <c r="S166" s="298"/>
      <c r="T166" s="359" t="e">
        <f t="shared" ref="T166" si="629">S166/S167</f>
        <v>#DIV/0!</v>
      </c>
      <c r="U166" s="298"/>
      <c r="V166" s="359" t="e">
        <f t="shared" ref="V166" si="630">U166/U167</f>
        <v>#DIV/0!</v>
      </c>
      <c r="W166" s="298"/>
      <c r="X166" s="359" t="e">
        <f t="shared" ref="X166" si="631">W166/W167</f>
        <v>#DIV/0!</v>
      </c>
      <c r="Y166" s="298"/>
      <c r="Z166" s="359" t="e">
        <f t="shared" ref="Z166" si="632">Y166/Y167</f>
        <v>#DIV/0!</v>
      </c>
    </row>
    <row r="167" spans="1:26">
      <c r="A167" s="1101"/>
      <c r="B167" s="324" t="s">
        <v>346</v>
      </c>
      <c r="C167" s="298">
        <v>0</v>
      </c>
      <c r="D167" s="360"/>
      <c r="E167" s="298">
        <v>6</v>
      </c>
      <c r="F167" s="360"/>
      <c r="G167" s="298">
        <v>15</v>
      </c>
      <c r="H167" s="360"/>
      <c r="I167" s="298"/>
      <c r="J167" s="360"/>
      <c r="K167" s="298"/>
      <c r="L167" s="360"/>
      <c r="M167" s="298"/>
      <c r="N167" s="360"/>
      <c r="O167" s="298"/>
      <c r="P167" s="360"/>
      <c r="Q167" s="298"/>
      <c r="R167" s="360"/>
      <c r="S167" s="298"/>
      <c r="T167" s="360"/>
      <c r="U167" s="298"/>
      <c r="V167" s="360"/>
      <c r="W167" s="298"/>
      <c r="X167" s="360"/>
      <c r="Y167" s="298"/>
      <c r="Z167" s="360"/>
    </row>
    <row r="168" spans="1:26">
      <c r="A168" s="1102" t="s">
        <v>347</v>
      </c>
      <c r="B168" s="324" t="s">
        <v>339</v>
      </c>
      <c r="C168" s="298"/>
      <c r="D168" s="359" t="e">
        <f t="shared" si="621"/>
        <v>#DIV/0!</v>
      </c>
      <c r="E168" s="298">
        <v>86</v>
      </c>
      <c r="F168" s="359">
        <v>0.98</v>
      </c>
      <c r="G168" s="298">
        <v>0</v>
      </c>
      <c r="H168" s="359">
        <f t="shared" ref="H168" si="633">G168/G169</f>
        <v>0</v>
      </c>
      <c r="I168" s="298"/>
      <c r="J168" s="359" t="e">
        <f t="shared" ref="J168" si="634">I168/I169</f>
        <v>#DIV/0!</v>
      </c>
      <c r="K168" s="298"/>
      <c r="L168" s="359" t="e">
        <f t="shared" ref="L168" si="635">K168/K169</f>
        <v>#DIV/0!</v>
      </c>
      <c r="M168" s="298"/>
      <c r="N168" s="359" t="e">
        <f t="shared" ref="N168" si="636">M168/M169</f>
        <v>#DIV/0!</v>
      </c>
      <c r="O168" s="298"/>
      <c r="P168" s="359" t="e">
        <f t="shared" ref="P168" si="637">O168/O169</f>
        <v>#DIV/0!</v>
      </c>
      <c r="Q168" s="298"/>
      <c r="R168" s="359" t="e">
        <f t="shared" ref="R168" si="638">Q168/Q169</f>
        <v>#DIV/0!</v>
      </c>
      <c r="S168" s="298"/>
      <c r="T168" s="359" t="e">
        <f t="shared" ref="T168" si="639">S168/S169</f>
        <v>#DIV/0!</v>
      </c>
      <c r="U168" s="298"/>
      <c r="V168" s="359" t="e">
        <f t="shared" ref="V168" si="640">U168/U169</f>
        <v>#DIV/0!</v>
      </c>
      <c r="W168" s="298"/>
      <c r="X168" s="359" t="e">
        <f t="shared" ref="X168" si="641">W168/W169</f>
        <v>#DIV/0!</v>
      </c>
      <c r="Y168" s="298"/>
      <c r="Z168" s="359" t="e">
        <f t="shared" ref="Z168" si="642">Y168/Y169</f>
        <v>#DIV/0!</v>
      </c>
    </row>
    <row r="169" spans="1:26">
      <c r="A169" s="1103"/>
      <c r="B169" s="324" t="s">
        <v>340</v>
      </c>
      <c r="C169" s="298"/>
      <c r="D169" s="360"/>
      <c r="E169" s="298">
        <v>3940</v>
      </c>
      <c r="F169" s="360"/>
      <c r="G169" s="298">
        <v>3978</v>
      </c>
      <c r="H169" s="360"/>
      <c r="I169" s="298"/>
      <c r="J169" s="360"/>
      <c r="K169" s="298"/>
      <c r="L169" s="360"/>
      <c r="M169" s="298"/>
      <c r="N169" s="360"/>
      <c r="O169" s="298"/>
      <c r="P169" s="360"/>
      <c r="Q169" s="298"/>
      <c r="R169" s="360"/>
      <c r="S169" s="298"/>
      <c r="T169" s="360"/>
      <c r="U169" s="298"/>
      <c r="V169" s="360"/>
      <c r="W169" s="298"/>
      <c r="X169" s="360"/>
      <c r="Y169" s="298"/>
      <c r="Z169" s="360"/>
    </row>
    <row r="170" spans="1:26">
      <c r="A170" s="602" t="s">
        <v>566</v>
      </c>
      <c r="B170" s="324"/>
      <c r="C170" s="298"/>
      <c r="D170" s="714">
        <v>0</v>
      </c>
      <c r="E170" s="298"/>
      <c r="F170" s="714">
        <v>0</v>
      </c>
      <c r="G170" s="298">
        <v>0</v>
      </c>
      <c r="H170" s="714">
        <v>0</v>
      </c>
      <c r="I170" s="298"/>
      <c r="J170" s="714"/>
      <c r="K170" s="298"/>
      <c r="L170" s="714"/>
      <c r="M170" s="298"/>
      <c r="N170" s="714"/>
      <c r="O170" s="298"/>
      <c r="P170" s="714"/>
      <c r="Q170" s="298"/>
      <c r="R170" s="714"/>
      <c r="S170" s="298"/>
      <c r="T170" s="714"/>
      <c r="U170" s="298"/>
      <c r="V170" s="714"/>
      <c r="W170" s="298"/>
      <c r="X170" s="714"/>
      <c r="Y170" s="298"/>
      <c r="Z170" s="714"/>
    </row>
    <row r="171" spans="1:26">
      <c r="A171" s="1100" t="s">
        <v>438</v>
      </c>
      <c r="B171" s="324" t="s">
        <v>265</v>
      </c>
      <c r="C171" s="298">
        <v>1</v>
      </c>
      <c r="D171" s="359">
        <f t="shared" si="621"/>
        <v>1</v>
      </c>
      <c r="E171" s="298">
        <v>1</v>
      </c>
      <c r="F171" s="359">
        <f t="shared" ref="F171" si="643">E171/E172</f>
        <v>1</v>
      </c>
      <c r="G171" s="298">
        <v>1</v>
      </c>
      <c r="H171" s="359">
        <f t="shared" ref="H171" si="644">G171/G172</f>
        <v>1</v>
      </c>
      <c r="I171" s="298"/>
      <c r="J171" s="359" t="e">
        <f t="shared" ref="J171" si="645">I171/I172</f>
        <v>#DIV/0!</v>
      </c>
      <c r="K171" s="298"/>
      <c r="L171" s="359" t="e">
        <f t="shared" ref="L171" si="646">K171/K172</f>
        <v>#DIV/0!</v>
      </c>
      <c r="M171" s="298"/>
      <c r="N171" s="359" t="e">
        <f t="shared" ref="N171" si="647">M171/M172</f>
        <v>#DIV/0!</v>
      </c>
      <c r="O171" s="298"/>
      <c r="P171" s="359" t="e">
        <f t="shared" ref="P171" si="648">O171/O172</f>
        <v>#DIV/0!</v>
      </c>
      <c r="Q171" s="298"/>
      <c r="R171" s="359" t="e">
        <f t="shared" ref="R171" si="649">Q171/Q172</f>
        <v>#DIV/0!</v>
      </c>
      <c r="S171" s="298"/>
      <c r="T171" s="359" t="e">
        <f t="shared" ref="T171" si="650">S171/S172</f>
        <v>#DIV/0!</v>
      </c>
      <c r="U171" s="298"/>
      <c r="V171" s="359" t="e">
        <f t="shared" ref="V171" si="651">U171/U172</f>
        <v>#DIV/0!</v>
      </c>
      <c r="W171" s="298"/>
      <c r="X171" s="359" t="e">
        <f t="shared" ref="X171" si="652">W171/W172</f>
        <v>#DIV/0!</v>
      </c>
      <c r="Y171" s="298"/>
      <c r="Z171" s="359" t="e">
        <f t="shared" ref="Z171" si="653">Y171/Y172</f>
        <v>#DIV/0!</v>
      </c>
    </row>
    <row r="172" spans="1:26">
      <c r="A172" s="1101"/>
      <c r="B172" s="324" t="s">
        <v>264</v>
      </c>
      <c r="C172" s="298">
        <v>1</v>
      </c>
      <c r="D172" s="360"/>
      <c r="E172" s="298">
        <v>1</v>
      </c>
      <c r="F172" s="360"/>
      <c r="G172" s="298">
        <v>1</v>
      </c>
      <c r="H172" s="360"/>
      <c r="I172" s="298"/>
      <c r="J172" s="360"/>
      <c r="K172" s="298"/>
      <c r="L172" s="360"/>
      <c r="M172" s="298"/>
      <c r="N172" s="360"/>
      <c r="O172" s="298"/>
      <c r="P172" s="360"/>
      <c r="Q172" s="298"/>
      <c r="R172" s="360"/>
      <c r="S172" s="298"/>
      <c r="T172" s="360"/>
      <c r="U172" s="298"/>
      <c r="V172" s="360"/>
      <c r="W172" s="298"/>
      <c r="X172" s="360"/>
      <c r="Y172" s="298"/>
      <c r="Z172" s="360"/>
    </row>
    <row r="173" spans="1:26">
      <c r="A173" s="1092" t="s">
        <v>439</v>
      </c>
      <c r="B173" s="325" t="s">
        <v>267</v>
      </c>
      <c r="C173" s="298">
        <v>0</v>
      </c>
      <c r="D173" s="359" t="e">
        <f t="shared" si="621"/>
        <v>#DIV/0!</v>
      </c>
      <c r="E173" s="298">
        <v>1</v>
      </c>
      <c r="F173" s="359">
        <f t="shared" ref="F173" si="654">E173/E174</f>
        <v>1</v>
      </c>
      <c r="G173" s="298">
        <v>1</v>
      </c>
      <c r="H173" s="359">
        <f t="shared" ref="H173" si="655">G173/G174</f>
        <v>1</v>
      </c>
      <c r="I173" s="298"/>
      <c r="J173" s="359" t="e">
        <f t="shared" ref="J173" si="656">I173/I174</f>
        <v>#DIV/0!</v>
      </c>
      <c r="K173" s="298"/>
      <c r="L173" s="359" t="e">
        <f t="shared" ref="L173" si="657">K173/K174</f>
        <v>#DIV/0!</v>
      </c>
      <c r="M173" s="298"/>
      <c r="N173" s="359" t="e">
        <f t="shared" ref="N173" si="658">M173/M174</f>
        <v>#DIV/0!</v>
      </c>
      <c r="O173" s="298"/>
      <c r="P173" s="359" t="e">
        <f t="shared" ref="P173" si="659">O173/O174</f>
        <v>#DIV/0!</v>
      </c>
      <c r="Q173" s="298"/>
      <c r="R173" s="359" t="e">
        <f t="shared" ref="R173" si="660">Q173/Q174</f>
        <v>#DIV/0!</v>
      </c>
      <c r="S173" s="298"/>
      <c r="T173" s="359" t="e">
        <f t="shared" ref="T173" si="661">S173/S174</f>
        <v>#DIV/0!</v>
      </c>
      <c r="U173" s="298"/>
      <c r="V173" s="359" t="e">
        <f t="shared" ref="V173" si="662">U173/U174</f>
        <v>#DIV/0!</v>
      </c>
      <c r="W173" s="298"/>
      <c r="X173" s="359" t="e">
        <f t="shared" ref="X173" si="663">W173/W174</f>
        <v>#DIV/0!</v>
      </c>
      <c r="Y173" s="298"/>
      <c r="Z173" s="359" t="e">
        <f t="shared" ref="Z173" si="664">Y173/Y174</f>
        <v>#DIV/0!</v>
      </c>
    </row>
    <row r="174" spans="1:26">
      <c r="A174" s="1093"/>
      <c r="B174" s="325" t="s">
        <v>440</v>
      </c>
      <c r="C174" s="298">
        <v>0</v>
      </c>
      <c r="D174" s="360"/>
      <c r="E174" s="298">
        <v>1</v>
      </c>
      <c r="F174" s="360"/>
      <c r="G174" s="298">
        <v>1</v>
      </c>
      <c r="H174" s="360"/>
      <c r="I174" s="298"/>
      <c r="J174" s="360"/>
      <c r="K174" s="298"/>
      <c r="L174" s="360"/>
      <c r="M174" s="298"/>
      <c r="N174" s="360"/>
      <c r="O174" s="298"/>
      <c r="P174" s="360"/>
      <c r="Q174" s="298"/>
      <c r="R174" s="360"/>
      <c r="S174" s="298"/>
      <c r="T174" s="360"/>
      <c r="U174" s="298"/>
      <c r="V174" s="360"/>
      <c r="W174" s="298"/>
      <c r="X174" s="360"/>
      <c r="Y174" s="298"/>
      <c r="Z174" s="360"/>
    </row>
    <row r="175" spans="1:26">
      <c r="A175" s="1092" t="s">
        <v>441</v>
      </c>
      <c r="B175" s="325" t="s">
        <v>443</v>
      </c>
      <c r="C175" s="298">
        <v>17</v>
      </c>
      <c r="D175" s="359">
        <f t="shared" si="621"/>
        <v>0.89473684210526316</v>
      </c>
      <c r="E175" s="298">
        <v>6</v>
      </c>
      <c r="F175" s="359">
        <f t="shared" ref="F175" si="665">E175/E176</f>
        <v>1.5</v>
      </c>
      <c r="G175" s="298">
        <v>17</v>
      </c>
      <c r="H175" s="359">
        <f t="shared" ref="H175" si="666">G175/G176</f>
        <v>0.89473684210526316</v>
      </c>
      <c r="I175" s="298"/>
      <c r="J175" s="359" t="e">
        <f t="shared" ref="J175" si="667">I175/I176</f>
        <v>#DIV/0!</v>
      </c>
      <c r="K175" s="298"/>
      <c r="L175" s="359" t="e">
        <f t="shared" ref="L175" si="668">K175/K176</f>
        <v>#DIV/0!</v>
      </c>
      <c r="M175" s="298"/>
      <c r="N175" s="359" t="e">
        <f t="shared" ref="N175" si="669">M175/M176</f>
        <v>#DIV/0!</v>
      </c>
      <c r="O175" s="298"/>
      <c r="P175" s="359" t="e">
        <f t="shared" ref="P175" si="670">O175/O176</f>
        <v>#DIV/0!</v>
      </c>
      <c r="Q175" s="298"/>
      <c r="R175" s="359" t="e">
        <f t="shared" ref="R175" si="671">Q175/Q176</f>
        <v>#DIV/0!</v>
      </c>
      <c r="S175" s="298"/>
      <c r="T175" s="359" t="e">
        <f t="shared" ref="T175" si="672">S175/S176</f>
        <v>#DIV/0!</v>
      </c>
      <c r="U175" s="298"/>
      <c r="V175" s="359" t="e">
        <f t="shared" ref="V175" si="673">U175/U176</f>
        <v>#DIV/0!</v>
      </c>
      <c r="W175" s="298"/>
      <c r="X175" s="359" t="e">
        <f t="shared" ref="X175" si="674">W175/W176</f>
        <v>#DIV/0!</v>
      </c>
      <c r="Y175" s="298"/>
      <c r="Z175" s="359" t="e">
        <f t="shared" ref="Z175" si="675">Y175/Y176</f>
        <v>#DIV/0!</v>
      </c>
    </row>
    <row r="176" spans="1:26">
      <c r="A176" s="1093"/>
      <c r="B176" s="325" t="s">
        <v>344</v>
      </c>
      <c r="C176" s="298">
        <v>19</v>
      </c>
      <c r="D176" s="360"/>
      <c r="E176" s="298">
        <v>4</v>
      </c>
      <c r="F176" s="360"/>
      <c r="G176" s="298">
        <v>19</v>
      </c>
      <c r="H176" s="360"/>
      <c r="I176" s="298"/>
      <c r="J176" s="360"/>
      <c r="K176" s="298"/>
      <c r="L176" s="360"/>
      <c r="M176" s="298"/>
      <c r="N176" s="360"/>
      <c r="O176" s="298"/>
      <c r="P176" s="360"/>
      <c r="Q176" s="298"/>
      <c r="R176" s="360"/>
      <c r="S176" s="298"/>
      <c r="T176" s="360"/>
      <c r="U176" s="298"/>
      <c r="V176" s="360"/>
      <c r="W176" s="298"/>
      <c r="X176" s="360"/>
      <c r="Y176" s="298"/>
      <c r="Z176" s="360"/>
    </row>
    <row r="177" spans="1:26">
      <c r="A177" s="347" t="s">
        <v>444</v>
      </c>
      <c r="B177" s="325" t="s">
        <v>525</v>
      </c>
      <c r="C177" s="298">
        <v>56</v>
      </c>
      <c r="D177" s="348">
        <f>C177/C178</f>
        <v>1</v>
      </c>
      <c r="E177" s="298">
        <v>25</v>
      </c>
      <c r="F177" s="348">
        <f>E177/E178</f>
        <v>1</v>
      </c>
      <c r="G177" s="298">
        <v>35</v>
      </c>
      <c r="H177" s="348">
        <f t="shared" ref="H177" si="676">G177/G178</f>
        <v>1</v>
      </c>
      <c r="I177" s="298">
        <v>0</v>
      </c>
      <c r="J177" s="348" t="e">
        <f t="shared" ref="J177" si="677">I177/I178</f>
        <v>#DIV/0!</v>
      </c>
      <c r="K177" s="298">
        <v>0</v>
      </c>
      <c r="L177" s="348" t="e">
        <f t="shared" ref="L177" si="678">K177/K178</f>
        <v>#DIV/0!</v>
      </c>
      <c r="M177" s="298">
        <v>0</v>
      </c>
      <c r="N177" s="348" t="e">
        <f t="shared" ref="N177" si="679">M177/M178</f>
        <v>#DIV/0!</v>
      </c>
      <c r="O177" s="298">
        <v>0</v>
      </c>
      <c r="P177" s="348" t="e">
        <f t="shared" ref="P177" si="680">O177/O178</f>
        <v>#DIV/0!</v>
      </c>
      <c r="Q177" s="298">
        <v>0</v>
      </c>
      <c r="R177" s="348" t="e">
        <f t="shared" ref="R177" si="681">Q177/Q178</f>
        <v>#DIV/0!</v>
      </c>
      <c r="S177" s="298">
        <v>0</v>
      </c>
      <c r="T177" s="348" t="e">
        <f t="shared" ref="T177" si="682">S177/S178</f>
        <v>#DIV/0!</v>
      </c>
      <c r="U177" s="298">
        <v>0</v>
      </c>
      <c r="V177" s="348" t="e">
        <f t="shared" ref="V177" si="683">U177/U178</f>
        <v>#DIV/0!</v>
      </c>
      <c r="W177" s="298">
        <v>0</v>
      </c>
      <c r="X177" s="348" t="e">
        <f t="shared" ref="X177" si="684">W177/W178</f>
        <v>#DIV/0!</v>
      </c>
      <c r="Y177" s="298">
        <v>0</v>
      </c>
      <c r="Z177" s="348" t="e">
        <f t="shared" ref="Z177" si="685">Y177/Y178</f>
        <v>#DIV/0!</v>
      </c>
    </row>
    <row r="178" spans="1:26">
      <c r="A178" s="461"/>
      <c r="B178" s="325" t="s">
        <v>524</v>
      </c>
      <c r="C178" s="298">
        <v>56</v>
      </c>
      <c r="D178" s="460"/>
      <c r="E178" s="298">
        <v>25</v>
      </c>
      <c r="F178" s="460"/>
      <c r="G178" s="298">
        <v>35</v>
      </c>
      <c r="H178" s="460"/>
      <c r="I178" s="298">
        <v>0</v>
      </c>
      <c r="J178" s="460"/>
      <c r="K178" s="298">
        <v>0</v>
      </c>
      <c r="L178" s="460"/>
      <c r="M178" s="298">
        <v>0</v>
      </c>
      <c r="N178" s="460"/>
      <c r="O178" s="298">
        <v>0</v>
      </c>
      <c r="P178" s="460"/>
      <c r="Q178" s="298">
        <v>0</v>
      </c>
      <c r="R178" s="460"/>
      <c r="S178" s="298">
        <v>0</v>
      </c>
      <c r="T178" s="460"/>
      <c r="U178" s="298">
        <v>0</v>
      </c>
      <c r="V178" s="460"/>
      <c r="W178" s="298">
        <v>0</v>
      </c>
      <c r="X178" s="460"/>
      <c r="Y178" s="298">
        <v>0</v>
      </c>
      <c r="Z178" s="460"/>
    </row>
    <row r="179" spans="1:26">
      <c r="A179" s="1092" t="s">
        <v>445</v>
      </c>
      <c r="B179" s="325" t="s">
        <v>446</v>
      </c>
      <c r="C179" s="298">
        <v>9</v>
      </c>
      <c r="D179" s="359">
        <f t="shared" ref="D179:D182" si="686">C179/C180</f>
        <v>1</v>
      </c>
      <c r="E179" s="298">
        <v>7</v>
      </c>
      <c r="F179" s="359">
        <f t="shared" ref="F179" si="687">E179/E180</f>
        <v>1</v>
      </c>
      <c r="G179" s="298">
        <v>7</v>
      </c>
      <c r="H179" s="359">
        <f t="shared" ref="H179" si="688">G179/G180</f>
        <v>1</v>
      </c>
      <c r="I179" s="298"/>
      <c r="J179" s="359" t="e">
        <f t="shared" ref="J179" si="689">I179/I180</f>
        <v>#DIV/0!</v>
      </c>
      <c r="K179" s="298"/>
      <c r="L179" s="359" t="e">
        <f t="shared" ref="L179" si="690">K179/K180</f>
        <v>#DIV/0!</v>
      </c>
      <c r="M179" s="298"/>
      <c r="N179" s="359" t="e">
        <f t="shared" ref="N179" si="691">M179/M180</f>
        <v>#DIV/0!</v>
      </c>
      <c r="O179" s="298"/>
      <c r="P179" s="359" t="e">
        <f t="shared" ref="P179" si="692">O179/O180</f>
        <v>#DIV/0!</v>
      </c>
      <c r="Q179" s="298"/>
      <c r="R179" s="359" t="e">
        <f t="shared" ref="R179" si="693">Q179/Q180</f>
        <v>#DIV/0!</v>
      </c>
      <c r="S179" s="298"/>
      <c r="T179" s="359" t="e">
        <f t="shared" ref="T179" si="694">S179/S180</f>
        <v>#DIV/0!</v>
      </c>
      <c r="U179" s="298"/>
      <c r="V179" s="359" t="e">
        <f t="shared" ref="V179" si="695">U179/U180</f>
        <v>#DIV/0!</v>
      </c>
      <c r="W179" s="298"/>
      <c r="X179" s="359" t="e">
        <f t="shared" ref="X179" si="696">W179/W180</f>
        <v>#DIV/0!</v>
      </c>
      <c r="Y179" s="298"/>
      <c r="Z179" s="359" t="e">
        <f t="shared" ref="Z179" si="697">Y179/Y180</f>
        <v>#DIV/0!</v>
      </c>
    </row>
    <row r="180" spans="1:26">
      <c r="A180" s="1093"/>
      <c r="B180" s="325" t="s">
        <v>374</v>
      </c>
      <c r="C180" s="298">
        <v>9</v>
      </c>
      <c r="D180" s="360"/>
      <c r="E180" s="298">
        <v>7</v>
      </c>
      <c r="F180" s="360"/>
      <c r="G180" s="298">
        <v>7</v>
      </c>
      <c r="H180" s="360"/>
      <c r="I180" s="298"/>
      <c r="J180" s="360"/>
      <c r="K180" s="298"/>
      <c r="L180" s="360"/>
      <c r="M180" s="298"/>
      <c r="N180" s="360"/>
      <c r="O180" s="298"/>
      <c r="P180" s="360"/>
      <c r="Q180" s="298"/>
      <c r="R180" s="360"/>
      <c r="S180" s="298"/>
      <c r="T180" s="360"/>
      <c r="U180" s="298"/>
      <c r="V180" s="360"/>
      <c r="W180" s="298"/>
      <c r="X180" s="360"/>
      <c r="Y180" s="298"/>
      <c r="Z180" s="360"/>
    </row>
    <row r="181" spans="1:26">
      <c r="A181" s="461" t="s">
        <v>566</v>
      </c>
      <c r="B181" s="325"/>
      <c r="C181" s="298"/>
      <c r="D181" s="714"/>
      <c r="E181" s="298"/>
      <c r="F181" s="714"/>
      <c r="G181" s="298">
        <v>0</v>
      </c>
      <c r="H181" s="714">
        <v>0</v>
      </c>
      <c r="I181" s="298"/>
      <c r="J181" s="714"/>
      <c r="K181" s="298"/>
      <c r="L181" s="714"/>
      <c r="M181" s="298"/>
      <c r="N181" s="714"/>
      <c r="O181" s="298"/>
      <c r="P181" s="714"/>
      <c r="Q181" s="298"/>
      <c r="R181" s="714"/>
      <c r="S181" s="298"/>
      <c r="T181" s="714"/>
      <c r="U181" s="298"/>
      <c r="V181" s="714"/>
      <c r="W181" s="298"/>
      <c r="X181" s="714"/>
      <c r="Y181" s="298"/>
      <c r="Z181" s="714"/>
    </row>
    <row r="182" spans="1:26">
      <c r="A182" s="1092" t="s">
        <v>447</v>
      </c>
      <c r="B182" s="325" t="s">
        <v>448</v>
      </c>
      <c r="C182" s="298">
        <v>0</v>
      </c>
      <c r="D182" s="359" t="e">
        <f t="shared" si="686"/>
        <v>#DIV/0!</v>
      </c>
      <c r="E182" s="298"/>
      <c r="F182" s="359" t="e">
        <f t="shared" ref="F182" si="698">E182/E183</f>
        <v>#DIV/0!</v>
      </c>
      <c r="G182" s="298">
        <v>1</v>
      </c>
      <c r="H182" s="359">
        <f t="shared" ref="H182" si="699">G182/G183</f>
        <v>1</v>
      </c>
      <c r="I182" s="298"/>
      <c r="J182" s="359" t="e">
        <f t="shared" ref="J182" si="700">I182/I183</f>
        <v>#DIV/0!</v>
      </c>
      <c r="K182" s="298"/>
      <c r="L182" s="359" t="e">
        <f t="shared" ref="L182" si="701">K182/K183</f>
        <v>#DIV/0!</v>
      </c>
      <c r="M182" s="298"/>
      <c r="N182" s="359" t="e">
        <f t="shared" ref="N182" si="702">M182/M183</f>
        <v>#DIV/0!</v>
      </c>
      <c r="O182" s="298"/>
      <c r="P182" s="359" t="e">
        <f t="shared" ref="P182" si="703">O182/O183</f>
        <v>#DIV/0!</v>
      </c>
      <c r="Q182" s="298"/>
      <c r="R182" s="359" t="e">
        <f t="shared" ref="R182" si="704">Q182/Q183</f>
        <v>#DIV/0!</v>
      </c>
      <c r="S182" s="298"/>
      <c r="T182" s="359" t="e">
        <f t="shared" ref="T182" si="705">S182/S183</f>
        <v>#DIV/0!</v>
      </c>
      <c r="U182" s="298"/>
      <c r="V182" s="359" t="e">
        <f t="shared" ref="V182" si="706">U182/U183</f>
        <v>#DIV/0!</v>
      </c>
      <c r="W182" s="298"/>
      <c r="X182" s="359" t="e">
        <f t="shared" ref="X182" si="707">W182/W183</f>
        <v>#DIV/0!</v>
      </c>
      <c r="Y182" s="298"/>
      <c r="Z182" s="359" t="e">
        <f t="shared" ref="Z182" si="708">Y182/Y183</f>
        <v>#DIV/0!</v>
      </c>
    </row>
    <row r="183" spans="1:26">
      <c r="A183" s="1093"/>
      <c r="B183" s="325" t="s">
        <v>449</v>
      </c>
      <c r="C183" s="298">
        <v>0</v>
      </c>
      <c r="D183" s="360"/>
      <c r="E183" s="298"/>
      <c r="F183" s="360"/>
      <c r="G183" s="298">
        <v>1</v>
      </c>
      <c r="H183" s="360"/>
      <c r="I183" s="298"/>
      <c r="J183" s="360"/>
      <c r="K183" s="298"/>
      <c r="L183" s="360"/>
      <c r="M183" s="298"/>
      <c r="N183" s="360"/>
      <c r="O183" s="298"/>
      <c r="P183" s="360"/>
      <c r="Q183" s="298"/>
      <c r="R183" s="360"/>
      <c r="S183" s="298"/>
      <c r="T183" s="360"/>
      <c r="U183" s="298"/>
      <c r="V183" s="360"/>
      <c r="W183" s="298"/>
      <c r="X183" s="360"/>
      <c r="Y183" s="298"/>
      <c r="Z183" s="360"/>
    </row>
    <row r="184" spans="1:26">
      <c r="A184" s="1065" t="s">
        <v>341</v>
      </c>
      <c r="B184" s="326" t="s">
        <v>267</v>
      </c>
      <c r="C184" s="298">
        <v>1</v>
      </c>
      <c r="D184" s="359">
        <f t="shared" ref="D184" si="709">C184/C185</f>
        <v>1</v>
      </c>
      <c r="E184" s="298">
        <v>0</v>
      </c>
      <c r="F184" s="359" t="e">
        <f t="shared" ref="F184" si="710">E184/E185</f>
        <v>#DIV/0!</v>
      </c>
      <c r="G184" s="298">
        <v>1</v>
      </c>
      <c r="H184" s="359">
        <f t="shared" ref="H184" si="711">G184/G185</f>
        <v>1</v>
      </c>
      <c r="I184" s="298">
        <v>0</v>
      </c>
      <c r="J184" s="359" t="e">
        <f t="shared" ref="J184" si="712">I184/I185</f>
        <v>#DIV/0!</v>
      </c>
      <c r="K184" s="298">
        <v>0</v>
      </c>
      <c r="L184" s="359" t="e">
        <f t="shared" ref="L184" si="713">K184/K185</f>
        <v>#DIV/0!</v>
      </c>
      <c r="M184" s="298">
        <v>0</v>
      </c>
      <c r="N184" s="359" t="e">
        <f t="shared" ref="N184" si="714">M184/M185</f>
        <v>#DIV/0!</v>
      </c>
      <c r="O184" s="298">
        <v>0</v>
      </c>
      <c r="P184" s="359" t="e">
        <f t="shared" ref="P184" si="715">O184/O185</f>
        <v>#DIV/0!</v>
      </c>
      <c r="Q184" s="298">
        <v>0</v>
      </c>
      <c r="R184" s="359" t="e">
        <f t="shared" ref="R184" si="716">Q184/Q185</f>
        <v>#DIV/0!</v>
      </c>
      <c r="S184" s="298">
        <v>0</v>
      </c>
      <c r="T184" s="359" t="e">
        <f t="shared" ref="T184" si="717">S184/S185</f>
        <v>#DIV/0!</v>
      </c>
      <c r="U184" s="298">
        <v>0</v>
      </c>
      <c r="V184" s="359" t="e">
        <f t="shared" ref="V184" si="718">U184/U185</f>
        <v>#DIV/0!</v>
      </c>
      <c r="W184" s="298">
        <v>0</v>
      </c>
      <c r="X184" s="359" t="e">
        <f t="shared" ref="X184" si="719">W184/W185</f>
        <v>#DIV/0!</v>
      </c>
      <c r="Y184" s="298">
        <v>0</v>
      </c>
      <c r="Z184" s="359" t="e">
        <f t="shared" ref="Z184" si="720">Y184/Y185</f>
        <v>#DIV/0!</v>
      </c>
    </row>
    <row r="185" spans="1:26">
      <c r="A185" s="1066"/>
      <c r="B185" s="326" t="s">
        <v>350</v>
      </c>
      <c r="C185" s="298">
        <v>1</v>
      </c>
      <c r="D185" s="360"/>
      <c r="E185" s="298">
        <v>0</v>
      </c>
      <c r="F185" s="360"/>
      <c r="G185" s="298">
        <v>1</v>
      </c>
      <c r="H185" s="360"/>
      <c r="I185" s="298">
        <v>0</v>
      </c>
      <c r="J185" s="360"/>
      <c r="K185" s="298">
        <v>0</v>
      </c>
      <c r="L185" s="360"/>
      <c r="M185" s="298">
        <v>0</v>
      </c>
      <c r="N185" s="360"/>
      <c r="O185" s="298">
        <v>0</v>
      </c>
      <c r="P185" s="360"/>
      <c r="Q185" s="298">
        <v>0</v>
      </c>
      <c r="R185" s="360"/>
      <c r="S185" s="298">
        <v>0</v>
      </c>
      <c r="T185" s="360"/>
      <c r="U185" s="298">
        <v>0</v>
      </c>
      <c r="V185" s="360"/>
      <c r="W185" s="298">
        <v>0</v>
      </c>
      <c r="X185" s="360"/>
      <c r="Y185" s="298">
        <v>0</v>
      </c>
      <c r="Z185" s="360"/>
    </row>
    <row r="186" spans="1:26">
      <c r="A186" s="1063" t="s">
        <v>342</v>
      </c>
      <c r="B186" s="326" t="s">
        <v>443</v>
      </c>
      <c r="C186" s="298">
        <v>17</v>
      </c>
      <c r="D186" s="359">
        <f t="shared" ref="D186:D202" si="721">C186/C187</f>
        <v>0.89473684210526316</v>
      </c>
      <c r="E186" s="298">
        <v>21</v>
      </c>
      <c r="F186" s="359">
        <f t="shared" ref="F186" si="722">E186/E187</f>
        <v>0.91304347826086951</v>
      </c>
      <c r="G186" s="298">
        <v>1</v>
      </c>
      <c r="H186" s="359">
        <f t="shared" ref="H186" si="723">G186/G187</f>
        <v>1</v>
      </c>
      <c r="I186" s="298"/>
      <c r="J186" s="359" t="e">
        <f t="shared" ref="J186" si="724">I186/I187</f>
        <v>#DIV/0!</v>
      </c>
      <c r="K186" s="298"/>
      <c r="L186" s="359" t="e">
        <f t="shared" ref="L186" si="725">K186/K187</f>
        <v>#DIV/0!</v>
      </c>
      <c r="M186" s="298"/>
      <c r="N186" s="359" t="e">
        <f t="shared" ref="N186" si="726">M186/M187</f>
        <v>#DIV/0!</v>
      </c>
      <c r="O186" s="298"/>
      <c r="P186" s="359" t="e">
        <f t="shared" ref="P186" si="727">O186/O187</f>
        <v>#DIV/0!</v>
      </c>
      <c r="Q186" s="298"/>
      <c r="R186" s="359" t="e">
        <f t="shared" ref="R186" si="728">Q186/Q187</f>
        <v>#DIV/0!</v>
      </c>
      <c r="S186" s="298"/>
      <c r="T186" s="359" t="e">
        <f t="shared" ref="T186" si="729">S186/S187</f>
        <v>#DIV/0!</v>
      </c>
      <c r="U186" s="298"/>
      <c r="V186" s="359" t="e">
        <f t="shared" ref="V186" si="730">U186/U187</f>
        <v>#DIV/0!</v>
      </c>
      <c r="W186" s="298"/>
      <c r="X186" s="359" t="e">
        <f t="shared" ref="X186" si="731">W186/W187</f>
        <v>#DIV/0!</v>
      </c>
      <c r="Y186" s="298"/>
      <c r="Z186" s="359" t="e">
        <f t="shared" ref="Z186" si="732">Y186/Y187</f>
        <v>#DIV/0!</v>
      </c>
    </row>
    <row r="187" spans="1:26">
      <c r="A187" s="1064"/>
      <c r="B187" s="326" t="s">
        <v>344</v>
      </c>
      <c r="C187" s="298">
        <v>19</v>
      </c>
      <c r="D187" s="360"/>
      <c r="E187" s="298">
        <v>23</v>
      </c>
      <c r="F187" s="360"/>
      <c r="G187" s="298">
        <v>1</v>
      </c>
      <c r="H187" s="360"/>
      <c r="I187" s="298"/>
      <c r="J187" s="360"/>
      <c r="K187" s="298"/>
      <c r="L187" s="360"/>
      <c r="M187" s="298"/>
      <c r="N187" s="360"/>
      <c r="O187" s="298"/>
      <c r="P187" s="360"/>
      <c r="Q187" s="298"/>
      <c r="R187" s="360"/>
      <c r="S187" s="298"/>
      <c r="T187" s="360"/>
      <c r="U187" s="298"/>
      <c r="V187" s="360"/>
      <c r="W187" s="298"/>
      <c r="X187" s="360"/>
      <c r="Y187" s="298"/>
      <c r="Z187" s="360"/>
    </row>
    <row r="188" spans="1:26">
      <c r="A188" s="1063" t="s">
        <v>527</v>
      </c>
      <c r="B188" s="326" t="s">
        <v>526</v>
      </c>
      <c r="C188" s="298">
        <v>56</v>
      </c>
      <c r="D188" s="359">
        <f t="shared" ref="D188" si="733">C188/C189</f>
        <v>1</v>
      </c>
      <c r="E188" s="298">
        <v>25</v>
      </c>
      <c r="F188" s="359">
        <f t="shared" ref="F188" si="734">E188/E189</f>
        <v>1</v>
      </c>
      <c r="G188" s="298">
        <v>35</v>
      </c>
      <c r="H188" s="359">
        <f t="shared" ref="H188" si="735">G188/G189</f>
        <v>1</v>
      </c>
      <c r="I188" s="298">
        <v>0</v>
      </c>
      <c r="J188" s="359" t="e">
        <f t="shared" ref="J188" si="736">I188/I189</f>
        <v>#DIV/0!</v>
      </c>
      <c r="K188" s="298">
        <v>0</v>
      </c>
      <c r="L188" s="359" t="e">
        <f t="shared" ref="L188" si="737">K188/K189</f>
        <v>#DIV/0!</v>
      </c>
      <c r="M188" s="298">
        <v>0</v>
      </c>
      <c r="N188" s="359" t="e">
        <f t="shared" ref="N188" si="738">M188/M189</f>
        <v>#DIV/0!</v>
      </c>
      <c r="O188" s="298">
        <v>0</v>
      </c>
      <c r="P188" s="359" t="e">
        <f t="shared" ref="P188" si="739">O188/O189</f>
        <v>#DIV/0!</v>
      </c>
      <c r="Q188" s="298">
        <v>0</v>
      </c>
      <c r="R188" s="359" t="e">
        <f t="shared" ref="R188" si="740">Q188/Q189</f>
        <v>#DIV/0!</v>
      </c>
      <c r="S188" s="298">
        <v>0</v>
      </c>
      <c r="T188" s="359" t="e">
        <f t="shared" ref="T188" si="741">S188/S189</f>
        <v>#DIV/0!</v>
      </c>
      <c r="U188" s="298">
        <v>0</v>
      </c>
      <c r="V188" s="359" t="e">
        <f t="shared" ref="V188" si="742">U188/U189</f>
        <v>#DIV/0!</v>
      </c>
      <c r="W188" s="298">
        <v>0</v>
      </c>
      <c r="X188" s="359" t="e">
        <f t="shared" ref="X188" si="743">W188/W189</f>
        <v>#DIV/0!</v>
      </c>
      <c r="Y188" s="298">
        <v>0</v>
      </c>
      <c r="Z188" s="359" t="e">
        <f t="shared" ref="Z188" si="744">Y188/Y189</f>
        <v>#DIV/0!</v>
      </c>
    </row>
    <row r="189" spans="1:26">
      <c r="A189" s="1064"/>
      <c r="B189" s="326" t="s">
        <v>524</v>
      </c>
      <c r="C189" s="298">
        <v>56</v>
      </c>
      <c r="D189" s="360"/>
      <c r="E189" s="298">
        <v>25</v>
      </c>
      <c r="F189" s="360"/>
      <c r="G189" s="298">
        <v>35</v>
      </c>
      <c r="H189" s="360"/>
      <c r="I189" s="298">
        <v>0</v>
      </c>
      <c r="J189" s="360"/>
      <c r="K189" s="298">
        <v>0</v>
      </c>
      <c r="L189" s="360"/>
      <c r="M189" s="298">
        <v>0</v>
      </c>
      <c r="N189" s="360"/>
      <c r="O189" s="298">
        <v>0</v>
      </c>
      <c r="P189" s="360"/>
      <c r="Q189" s="298">
        <v>0</v>
      </c>
      <c r="R189" s="360"/>
      <c r="S189" s="298">
        <v>0</v>
      </c>
      <c r="T189" s="360"/>
      <c r="U189" s="298">
        <v>0</v>
      </c>
      <c r="V189" s="360"/>
      <c r="W189" s="298">
        <v>0</v>
      </c>
      <c r="X189" s="360"/>
      <c r="Y189" s="298">
        <v>0</v>
      </c>
      <c r="Z189" s="360"/>
    </row>
    <row r="190" spans="1:26">
      <c r="A190" s="1065" t="s">
        <v>345</v>
      </c>
      <c r="B190" s="326" t="s">
        <v>348</v>
      </c>
      <c r="C190" s="298"/>
      <c r="D190" s="359" t="e">
        <f t="shared" si="721"/>
        <v>#DIV/0!</v>
      </c>
      <c r="E190" s="298">
        <v>25</v>
      </c>
      <c r="F190" s="359">
        <f t="shared" ref="F190" si="745">E190/E191</f>
        <v>1</v>
      </c>
      <c r="G190" s="298">
        <v>35</v>
      </c>
      <c r="H190" s="359">
        <f t="shared" ref="H190" si="746">G190/G191</f>
        <v>1</v>
      </c>
      <c r="I190" s="298"/>
      <c r="J190" s="359" t="e">
        <f t="shared" ref="J190" si="747">I190/I191</f>
        <v>#DIV/0!</v>
      </c>
      <c r="K190" s="298"/>
      <c r="L190" s="359" t="e">
        <f t="shared" ref="L190" si="748">K190/K191</f>
        <v>#DIV/0!</v>
      </c>
      <c r="M190" s="298"/>
      <c r="N190" s="359" t="e">
        <f t="shared" ref="N190" si="749">M190/M191</f>
        <v>#DIV/0!</v>
      </c>
      <c r="O190" s="298"/>
      <c r="P190" s="359" t="e">
        <f t="shared" ref="P190" si="750">O190/O191</f>
        <v>#DIV/0!</v>
      </c>
      <c r="Q190" s="298"/>
      <c r="R190" s="359" t="e">
        <f t="shared" ref="R190" si="751">Q190/Q191</f>
        <v>#DIV/0!</v>
      </c>
      <c r="S190" s="298"/>
      <c r="T190" s="359" t="e">
        <f t="shared" ref="T190" si="752">S190/S191</f>
        <v>#DIV/0!</v>
      </c>
      <c r="U190" s="298"/>
      <c r="V190" s="359" t="e">
        <f t="shared" ref="V190" si="753">U190/U191</f>
        <v>#DIV/0!</v>
      </c>
      <c r="W190" s="298"/>
      <c r="X190" s="359" t="e">
        <f t="shared" ref="X190" si="754">W190/W191</f>
        <v>#DIV/0!</v>
      </c>
      <c r="Y190" s="298"/>
      <c r="Z190" s="359" t="e">
        <f t="shared" ref="Z190" si="755">Y190/Y191</f>
        <v>#DIV/0!</v>
      </c>
    </row>
    <row r="191" spans="1:26">
      <c r="A191" s="1066"/>
      <c r="B191" s="326" t="s">
        <v>349</v>
      </c>
      <c r="C191" s="298"/>
      <c r="D191" s="360"/>
      <c r="E191" s="298">
        <v>25</v>
      </c>
      <c r="F191" s="360"/>
      <c r="G191" s="298">
        <v>35</v>
      </c>
      <c r="H191" s="360"/>
      <c r="I191" s="298"/>
      <c r="J191" s="360"/>
      <c r="K191" s="298"/>
      <c r="L191" s="360"/>
      <c r="M191" s="298"/>
      <c r="N191" s="360"/>
      <c r="O191" s="298"/>
      <c r="P191" s="360"/>
      <c r="Q191" s="298"/>
      <c r="R191" s="360"/>
      <c r="S191" s="298"/>
      <c r="T191" s="360"/>
      <c r="U191" s="298"/>
      <c r="V191" s="360"/>
      <c r="W191" s="298"/>
      <c r="X191" s="360"/>
      <c r="Y191" s="298"/>
      <c r="Z191" s="360"/>
    </row>
    <row r="192" spans="1:26">
      <c r="A192" s="603" t="s">
        <v>566</v>
      </c>
      <c r="B192" s="326"/>
      <c r="C192" s="298"/>
      <c r="D192" s="714"/>
      <c r="E192" s="298">
        <v>100</v>
      </c>
      <c r="F192" s="714"/>
      <c r="G192" s="298">
        <v>1</v>
      </c>
      <c r="H192" s="714">
        <v>1</v>
      </c>
      <c r="I192" s="298"/>
      <c r="J192" s="714"/>
      <c r="K192" s="298"/>
      <c r="L192" s="714"/>
      <c r="M192" s="298"/>
      <c r="N192" s="714"/>
      <c r="O192" s="298"/>
      <c r="P192" s="714"/>
      <c r="Q192" s="298"/>
      <c r="R192" s="714"/>
      <c r="S192" s="298"/>
      <c r="T192" s="714"/>
      <c r="U192" s="298"/>
      <c r="V192" s="714"/>
      <c r="W192" s="298"/>
      <c r="X192" s="714"/>
      <c r="Y192" s="298"/>
      <c r="Z192" s="714"/>
    </row>
    <row r="193" spans="1:26">
      <c r="A193" s="1063" t="s">
        <v>435</v>
      </c>
      <c r="B193" s="326" t="s">
        <v>265</v>
      </c>
      <c r="C193" s="298">
        <v>0</v>
      </c>
      <c r="D193" s="359" t="e">
        <f t="shared" si="721"/>
        <v>#DIV/0!</v>
      </c>
      <c r="E193" s="298">
        <v>0</v>
      </c>
      <c r="F193" s="359">
        <v>1</v>
      </c>
      <c r="G193" s="298">
        <v>1</v>
      </c>
      <c r="H193" s="359">
        <f t="shared" ref="H193" si="756">G193/G194</f>
        <v>1</v>
      </c>
      <c r="I193" s="298"/>
      <c r="J193" s="359" t="e">
        <f t="shared" ref="J193" si="757">I193/I194</f>
        <v>#DIV/0!</v>
      </c>
      <c r="K193" s="298"/>
      <c r="L193" s="359" t="e">
        <f t="shared" ref="L193" si="758">K193/K194</f>
        <v>#DIV/0!</v>
      </c>
      <c r="M193" s="298"/>
      <c r="N193" s="359" t="e">
        <f t="shared" ref="N193" si="759">M193/M194</f>
        <v>#DIV/0!</v>
      </c>
      <c r="O193" s="298"/>
      <c r="P193" s="359" t="e">
        <f t="shared" ref="P193" si="760">O193/O194</f>
        <v>#DIV/0!</v>
      </c>
      <c r="Q193" s="298"/>
      <c r="R193" s="359" t="e">
        <f t="shared" ref="R193" si="761">Q193/Q194</f>
        <v>#DIV/0!</v>
      </c>
      <c r="S193" s="298"/>
      <c r="T193" s="359" t="e">
        <f t="shared" ref="T193" si="762">S193/S194</f>
        <v>#DIV/0!</v>
      </c>
      <c r="U193" s="298"/>
      <c r="V193" s="359" t="e">
        <f t="shared" ref="V193" si="763">U193/U194</f>
        <v>#DIV/0!</v>
      </c>
      <c r="W193" s="298"/>
      <c r="X193" s="359" t="e">
        <f t="shared" ref="X193" si="764">W193/W194</f>
        <v>#DIV/0!</v>
      </c>
      <c r="Y193" s="298"/>
      <c r="Z193" s="359" t="e">
        <f t="shared" ref="Z193" si="765">Y193/Y194</f>
        <v>#DIV/0!</v>
      </c>
    </row>
    <row r="194" spans="1:26">
      <c r="A194" s="1064"/>
      <c r="B194" s="326" t="s">
        <v>264</v>
      </c>
      <c r="C194" s="298">
        <v>0</v>
      </c>
      <c r="D194" s="360"/>
      <c r="E194" s="298">
        <v>0</v>
      </c>
      <c r="F194" s="360"/>
      <c r="G194" s="298">
        <v>1</v>
      </c>
      <c r="H194" s="360"/>
      <c r="I194" s="298"/>
      <c r="J194" s="360"/>
      <c r="K194" s="298"/>
      <c r="L194" s="360"/>
      <c r="M194" s="298"/>
      <c r="N194" s="360"/>
      <c r="O194" s="298"/>
      <c r="P194" s="360"/>
      <c r="Q194" s="298"/>
      <c r="R194" s="360"/>
      <c r="S194" s="298"/>
      <c r="T194" s="360"/>
      <c r="U194" s="298"/>
      <c r="V194" s="360"/>
      <c r="W194" s="298"/>
      <c r="X194" s="360"/>
      <c r="Y194" s="298"/>
      <c r="Z194" s="360"/>
    </row>
    <row r="195" spans="1:26">
      <c r="A195" s="1059" t="s">
        <v>442</v>
      </c>
      <c r="B195" s="327" t="s">
        <v>267</v>
      </c>
      <c r="C195" s="298">
        <v>3</v>
      </c>
      <c r="D195" s="359">
        <f t="shared" si="721"/>
        <v>1</v>
      </c>
      <c r="E195" s="298">
        <v>1</v>
      </c>
      <c r="F195" s="359">
        <f t="shared" ref="F195" si="766">E195/E196</f>
        <v>1</v>
      </c>
      <c r="G195" s="298">
        <v>2</v>
      </c>
      <c r="H195" s="359">
        <f t="shared" ref="H195" si="767">G195/G196</f>
        <v>1</v>
      </c>
      <c r="I195" s="298"/>
      <c r="J195" s="359" t="e">
        <f t="shared" ref="J195" si="768">I195/I196</f>
        <v>#DIV/0!</v>
      </c>
      <c r="K195" s="298"/>
      <c r="L195" s="359" t="e">
        <f t="shared" ref="L195" si="769">K195/K196</f>
        <v>#DIV/0!</v>
      </c>
      <c r="M195" s="298"/>
      <c r="N195" s="359" t="e">
        <f t="shared" ref="N195" si="770">M195/M196</f>
        <v>#DIV/0!</v>
      </c>
      <c r="O195" s="298"/>
      <c r="P195" s="359" t="e">
        <f t="shared" ref="P195" si="771">O195/O196</f>
        <v>#DIV/0!</v>
      </c>
      <c r="Q195" s="298"/>
      <c r="R195" s="359" t="e">
        <f t="shared" ref="R195" si="772">Q195/Q196</f>
        <v>#DIV/0!</v>
      </c>
      <c r="S195" s="298"/>
      <c r="T195" s="359" t="e">
        <f t="shared" ref="T195" si="773">S195/S196</f>
        <v>#DIV/0!</v>
      </c>
      <c r="U195" s="298"/>
      <c r="V195" s="359" t="e">
        <f t="shared" ref="V195" si="774">U195/U196</f>
        <v>#DIV/0!</v>
      </c>
      <c r="W195" s="298"/>
      <c r="X195" s="359" t="e">
        <f t="shared" ref="X195" si="775">W195/W196</f>
        <v>#DIV/0!</v>
      </c>
      <c r="Y195" s="298"/>
      <c r="Z195" s="359" t="e">
        <f t="shared" ref="Z195" si="776">Y195/Y196</f>
        <v>#DIV/0!</v>
      </c>
    </row>
    <row r="196" spans="1:26">
      <c r="A196" s="1060"/>
      <c r="B196" s="327" t="s">
        <v>350</v>
      </c>
      <c r="C196" s="298">
        <v>3</v>
      </c>
      <c r="D196" s="360"/>
      <c r="E196" s="298">
        <v>1</v>
      </c>
      <c r="F196" s="360"/>
      <c r="G196" s="298">
        <v>2</v>
      </c>
      <c r="H196" s="360"/>
      <c r="I196" s="298"/>
      <c r="J196" s="360"/>
      <c r="K196" s="298"/>
      <c r="L196" s="360"/>
      <c r="M196" s="298"/>
      <c r="N196" s="360"/>
      <c r="O196" s="298"/>
      <c r="P196" s="360"/>
      <c r="Q196" s="298"/>
      <c r="R196" s="360"/>
      <c r="S196" s="298"/>
      <c r="T196" s="360"/>
      <c r="U196" s="298"/>
      <c r="V196" s="360"/>
      <c r="W196" s="298"/>
      <c r="X196" s="360"/>
      <c r="Y196" s="298"/>
      <c r="Z196" s="360"/>
    </row>
    <row r="197" spans="1:26">
      <c r="A197" s="1059" t="s">
        <v>351</v>
      </c>
      <c r="B197" s="327" t="s">
        <v>343</v>
      </c>
      <c r="C197" s="298">
        <v>0</v>
      </c>
      <c r="D197" s="359" t="e">
        <f t="shared" si="721"/>
        <v>#DIV/0!</v>
      </c>
      <c r="E197" s="298">
        <v>4</v>
      </c>
      <c r="F197" s="359">
        <f t="shared" ref="F197" si="777">E197/E198</f>
        <v>0.66666666666666663</v>
      </c>
      <c r="G197" s="298">
        <v>11</v>
      </c>
      <c r="H197" s="359">
        <f t="shared" ref="H197" si="778">G197/G198</f>
        <v>0.84615384615384615</v>
      </c>
      <c r="I197" s="298"/>
      <c r="J197" s="359" t="e">
        <f t="shared" ref="J197" si="779">I197/I198</f>
        <v>#DIV/0!</v>
      </c>
      <c r="K197" s="298"/>
      <c r="L197" s="359" t="e">
        <f t="shared" ref="L197" si="780">K197/K198</f>
        <v>#DIV/0!</v>
      </c>
      <c r="M197" s="298"/>
      <c r="N197" s="359" t="e">
        <f t="shared" ref="N197" si="781">M197/M198</f>
        <v>#DIV/0!</v>
      </c>
      <c r="O197" s="298"/>
      <c r="P197" s="359" t="e">
        <f t="shared" ref="P197" si="782">O197/O198</f>
        <v>#DIV/0!</v>
      </c>
      <c r="Q197" s="298"/>
      <c r="R197" s="359" t="e">
        <f t="shared" ref="R197" si="783">Q197/Q198</f>
        <v>#DIV/0!</v>
      </c>
      <c r="S197" s="298"/>
      <c r="T197" s="359" t="e">
        <f t="shared" ref="T197" si="784">S197/S198</f>
        <v>#DIV/0!</v>
      </c>
      <c r="U197" s="298"/>
      <c r="V197" s="359" t="e">
        <f t="shared" ref="V197" si="785">U197/U198</f>
        <v>#DIV/0!</v>
      </c>
      <c r="W197" s="298"/>
      <c r="X197" s="359" t="e">
        <f t="shared" ref="X197" si="786">W197/W198</f>
        <v>#DIV/0!</v>
      </c>
      <c r="Y197" s="298"/>
      <c r="Z197" s="359" t="e">
        <f t="shared" ref="Z197" si="787">Y197/Y198</f>
        <v>#DIV/0!</v>
      </c>
    </row>
    <row r="198" spans="1:26">
      <c r="A198" s="1060"/>
      <c r="B198" s="327" t="s">
        <v>346</v>
      </c>
      <c r="C198" s="298">
        <v>0</v>
      </c>
      <c r="D198" s="360"/>
      <c r="E198" s="298">
        <v>6</v>
      </c>
      <c r="F198" s="360"/>
      <c r="G198" s="298">
        <v>13</v>
      </c>
      <c r="H198" s="360"/>
      <c r="I198" s="298"/>
      <c r="J198" s="360"/>
      <c r="K198" s="298"/>
      <c r="L198" s="360"/>
      <c r="M198" s="298"/>
      <c r="N198" s="360"/>
      <c r="O198" s="298"/>
      <c r="P198" s="360"/>
      <c r="Q198" s="298"/>
      <c r="R198" s="360"/>
      <c r="S198" s="298"/>
      <c r="T198" s="360"/>
      <c r="U198" s="298"/>
      <c r="V198" s="360"/>
      <c r="W198" s="298"/>
      <c r="X198" s="360"/>
      <c r="Y198" s="298"/>
      <c r="Z198" s="360"/>
    </row>
    <row r="199" spans="1:26">
      <c r="A199" s="1061" t="s">
        <v>352</v>
      </c>
      <c r="B199" s="327" t="s">
        <v>353</v>
      </c>
      <c r="C199" s="298">
        <v>17</v>
      </c>
      <c r="D199" s="359">
        <f t="shared" si="721"/>
        <v>0.73913043478260865</v>
      </c>
      <c r="E199" s="298">
        <v>21</v>
      </c>
      <c r="F199" s="359">
        <f t="shared" ref="F199" si="788">E199/E200</f>
        <v>0.91304347826086951</v>
      </c>
      <c r="G199" s="298">
        <v>19</v>
      </c>
      <c r="H199" s="359">
        <f t="shared" ref="H199" si="789">G199/G200</f>
        <v>0.79166666666666663</v>
      </c>
      <c r="I199" s="298"/>
      <c r="J199" s="359" t="e">
        <f t="shared" ref="J199" si="790">I199/I200</f>
        <v>#DIV/0!</v>
      </c>
      <c r="K199" s="298"/>
      <c r="L199" s="359" t="e">
        <f t="shared" ref="L199" si="791">K199/K200</f>
        <v>#DIV/0!</v>
      </c>
      <c r="M199" s="298"/>
      <c r="N199" s="359" t="e">
        <f t="shared" ref="N199" si="792">M199/M200</f>
        <v>#DIV/0!</v>
      </c>
      <c r="O199" s="298"/>
      <c r="P199" s="359" t="e">
        <f t="shared" ref="P199" si="793">O199/O200</f>
        <v>#DIV/0!</v>
      </c>
      <c r="Q199" s="298"/>
      <c r="R199" s="359" t="e">
        <f t="shared" ref="R199" si="794">Q199/Q200</f>
        <v>#DIV/0!</v>
      </c>
      <c r="S199" s="298"/>
      <c r="T199" s="359" t="e">
        <f t="shared" ref="T199" si="795">S199/S200</f>
        <v>#DIV/0!</v>
      </c>
      <c r="U199" s="298"/>
      <c r="V199" s="359" t="e">
        <f t="shared" ref="V199" si="796">U199/U200</f>
        <v>#DIV/0!</v>
      </c>
      <c r="W199" s="298"/>
      <c r="X199" s="359" t="e">
        <f t="shared" ref="X199" si="797">W199/W200</f>
        <v>#DIV/0!</v>
      </c>
      <c r="Y199" s="298"/>
      <c r="Z199" s="359" t="e">
        <f t="shared" ref="Z199" si="798">Y199/Y200</f>
        <v>#DIV/0!</v>
      </c>
    </row>
    <row r="200" spans="1:26">
      <c r="A200" s="1062"/>
      <c r="B200" s="327" t="s">
        <v>354</v>
      </c>
      <c r="C200" s="298">
        <v>23</v>
      </c>
      <c r="D200" s="360"/>
      <c r="E200" s="298">
        <v>23</v>
      </c>
      <c r="F200" s="360"/>
      <c r="G200" s="298">
        <v>24</v>
      </c>
      <c r="H200" s="360"/>
      <c r="I200" s="298"/>
      <c r="J200" s="360"/>
      <c r="K200" s="298"/>
      <c r="L200" s="360"/>
      <c r="M200" s="298"/>
      <c r="N200" s="360"/>
      <c r="O200" s="298"/>
      <c r="P200" s="360"/>
      <c r="Q200" s="298"/>
      <c r="R200" s="360"/>
      <c r="S200" s="298"/>
      <c r="T200" s="360"/>
      <c r="U200" s="298"/>
      <c r="V200" s="360"/>
      <c r="W200" s="298"/>
      <c r="X200" s="360"/>
      <c r="Y200" s="298"/>
      <c r="Z200" s="360"/>
    </row>
    <row r="201" spans="1:26">
      <c r="A201" s="604" t="s">
        <v>566</v>
      </c>
      <c r="B201" s="327"/>
      <c r="C201" s="298"/>
      <c r="D201" s="714">
        <v>0</v>
      </c>
      <c r="E201" s="298"/>
      <c r="F201" s="714">
        <v>0</v>
      </c>
      <c r="G201" s="298"/>
      <c r="H201" s="714">
        <v>0</v>
      </c>
      <c r="I201" s="298"/>
      <c r="J201" s="714"/>
      <c r="K201" s="298"/>
      <c r="L201" s="714"/>
      <c r="M201" s="298"/>
      <c r="N201" s="714"/>
      <c r="O201" s="298"/>
      <c r="P201" s="714"/>
      <c r="Q201" s="298"/>
      <c r="R201" s="714"/>
      <c r="S201" s="298"/>
      <c r="T201" s="714"/>
      <c r="U201" s="298"/>
      <c r="V201" s="714"/>
      <c r="W201" s="298"/>
      <c r="X201" s="714"/>
      <c r="Y201" s="298"/>
      <c r="Z201" s="714"/>
    </row>
    <row r="202" spans="1:26" ht="15.75" customHeight="1">
      <c r="A202" s="1059" t="s">
        <v>355</v>
      </c>
      <c r="B202" s="327" t="s">
        <v>356</v>
      </c>
      <c r="C202" s="298">
        <v>1</v>
      </c>
      <c r="D202" s="359">
        <f t="shared" si="721"/>
        <v>1</v>
      </c>
      <c r="E202" s="298"/>
      <c r="F202" s="359" t="e">
        <f t="shared" ref="F202" si="799">E202/E203</f>
        <v>#DIV/0!</v>
      </c>
      <c r="G202" s="298">
        <v>1</v>
      </c>
      <c r="H202" s="359">
        <f t="shared" ref="H202" si="800">G202/G203</f>
        <v>1</v>
      </c>
      <c r="I202" s="298"/>
      <c r="J202" s="359" t="e">
        <f t="shared" ref="J202" si="801">I202/I203</f>
        <v>#DIV/0!</v>
      </c>
      <c r="K202" s="298"/>
      <c r="L202" s="359" t="e">
        <f t="shared" ref="L202" si="802">K202/K203</f>
        <v>#DIV/0!</v>
      </c>
      <c r="M202" s="298"/>
      <c r="N202" s="359" t="e">
        <f t="shared" ref="N202" si="803">M202/M203</f>
        <v>#DIV/0!</v>
      </c>
      <c r="O202" s="298"/>
      <c r="P202" s="359" t="e">
        <f t="shared" ref="P202" si="804">O202/O203</f>
        <v>#DIV/0!</v>
      </c>
      <c r="Q202" s="298"/>
      <c r="R202" s="359" t="e">
        <f t="shared" ref="R202" si="805">Q202/Q203</f>
        <v>#DIV/0!</v>
      </c>
      <c r="S202" s="298"/>
      <c r="T202" s="359" t="e">
        <f t="shared" ref="T202" si="806">S202/S203</f>
        <v>#DIV/0!</v>
      </c>
      <c r="U202" s="298"/>
      <c r="V202" s="359" t="e">
        <f t="shared" ref="V202" si="807">U202/U203</f>
        <v>#DIV/0!</v>
      </c>
      <c r="W202" s="298"/>
      <c r="X202" s="359" t="e">
        <f t="shared" ref="X202" si="808">W202/W203</f>
        <v>#DIV/0!</v>
      </c>
      <c r="Y202" s="298"/>
      <c r="Z202" s="359" t="e">
        <f t="shared" ref="Z202" si="809">Y202/Y203</f>
        <v>#DIV/0!</v>
      </c>
    </row>
    <row r="203" spans="1:26">
      <c r="A203" s="1060"/>
      <c r="B203" s="327" t="s">
        <v>357</v>
      </c>
      <c r="C203" s="298">
        <v>1</v>
      </c>
      <c r="D203" s="360"/>
      <c r="E203" s="298"/>
      <c r="F203" s="360"/>
      <c r="G203" s="298">
        <v>1</v>
      </c>
      <c r="H203" s="360"/>
      <c r="I203" s="298"/>
      <c r="J203" s="360"/>
      <c r="K203" s="298"/>
      <c r="L203" s="360"/>
      <c r="M203" s="298"/>
      <c r="N203" s="360"/>
      <c r="O203" s="298"/>
      <c r="P203" s="360"/>
      <c r="Q203" s="298"/>
      <c r="R203" s="360"/>
      <c r="S203" s="298"/>
      <c r="T203" s="360"/>
      <c r="U203" s="298"/>
      <c r="V203" s="360"/>
      <c r="W203" s="298"/>
      <c r="X203" s="360"/>
      <c r="Y203" s="298"/>
      <c r="Z203" s="360"/>
    </row>
    <row r="204" spans="1:26">
      <c r="A204" s="1113" t="s">
        <v>358</v>
      </c>
      <c r="B204" s="328" t="s">
        <v>267</v>
      </c>
      <c r="C204" s="298">
        <v>1</v>
      </c>
      <c r="D204" s="348">
        <f>C204</f>
        <v>1</v>
      </c>
      <c r="E204" s="298">
        <v>1</v>
      </c>
      <c r="F204" s="348">
        <f t="shared" ref="F204" si="810">E204</f>
        <v>1</v>
      </c>
      <c r="G204" s="298">
        <v>0</v>
      </c>
      <c r="H204" s="348">
        <f t="shared" ref="H204" si="811">G204</f>
        <v>0</v>
      </c>
      <c r="I204" s="298">
        <v>0</v>
      </c>
      <c r="J204" s="348">
        <f t="shared" ref="J204" si="812">I204</f>
        <v>0</v>
      </c>
      <c r="K204" s="298">
        <v>0</v>
      </c>
      <c r="L204" s="348">
        <f t="shared" ref="L204" si="813">K204</f>
        <v>0</v>
      </c>
      <c r="M204" s="298">
        <v>0</v>
      </c>
      <c r="N204" s="348">
        <f t="shared" ref="N204" si="814">M204</f>
        <v>0</v>
      </c>
      <c r="O204" s="298">
        <v>0</v>
      </c>
      <c r="P204" s="348">
        <f t="shared" ref="P204" si="815">O204</f>
        <v>0</v>
      </c>
      <c r="Q204" s="298">
        <v>0</v>
      </c>
      <c r="R204" s="348">
        <f t="shared" ref="R204" si="816">Q204</f>
        <v>0</v>
      </c>
      <c r="S204" s="298">
        <v>0</v>
      </c>
      <c r="T204" s="348">
        <f t="shared" ref="T204" si="817">S204</f>
        <v>0</v>
      </c>
      <c r="U204" s="298">
        <v>0</v>
      </c>
      <c r="V204" s="348">
        <f t="shared" ref="V204" si="818">U204</f>
        <v>0</v>
      </c>
      <c r="W204" s="298">
        <v>0</v>
      </c>
      <c r="X204" s="348">
        <f t="shared" ref="X204" si="819">W204</f>
        <v>0</v>
      </c>
      <c r="Y204" s="298">
        <v>0</v>
      </c>
      <c r="Z204" s="348">
        <f t="shared" ref="Z204" si="820">Y204</f>
        <v>0</v>
      </c>
    </row>
    <row r="205" spans="1:26">
      <c r="A205" s="1114"/>
      <c r="B205" s="328" t="s">
        <v>350</v>
      </c>
      <c r="C205" s="298">
        <v>1</v>
      </c>
      <c r="D205" s="460"/>
      <c r="E205" s="298">
        <v>1</v>
      </c>
      <c r="F205" s="460"/>
      <c r="G205" s="298">
        <v>0</v>
      </c>
      <c r="H205" s="460"/>
      <c r="I205" s="298">
        <v>0</v>
      </c>
      <c r="J205" s="460"/>
      <c r="K205" s="298">
        <v>0</v>
      </c>
      <c r="L205" s="460"/>
      <c r="M205" s="298">
        <v>0</v>
      </c>
      <c r="N205" s="460"/>
      <c r="O205" s="298">
        <v>0</v>
      </c>
      <c r="P205" s="460"/>
      <c r="Q205" s="298">
        <v>0</v>
      </c>
      <c r="R205" s="460"/>
      <c r="S205" s="298">
        <v>0</v>
      </c>
      <c r="T205" s="460"/>
      <c r="U205" s="298">
        <v>0</v>
      </c>
      <c r="V205" s="460"/>
      <c r="W205" s="298">
        <v>0</v>
      </c>
      <c r="X205" s="460"/>
      <c r="Y205" s="298">
        <v>0</v>
      </c>
      <c r="Z205" s="460"/>
    </row>
    <row r="206" spans="1:26">
      <c r="A206" s="1057" t="s">
        <v>359</v>
      </c>
      <c r="B206" s="328" t="s">
        <v>343</v>
      </c>
      <c r="C206" s="298">
        <v>17</v>
      </c>
      <c r="D206" s="359">
        <f t="shared" ref="D206:D211" si="821">C206/C207</f>
        <v>0.89473684210526316</v>
      </c>
      <c r="E206" s="298">
        <v>21</v>
      </c>
      <c r="F206" s="359">
        <f t="shared" ref="F206" si="822">E206/E207</f>
        <v>0.91304347826086951</v>
      </c>
      <c r="G206" s="298">
        <v>21</v>
      </c>
      <c r="H206" s="359">
        <f t="shared" ref="H206" si="823">G206/G207</f>
        <v>0.91304347826086951</v>
      </c>
      <c r="I206" s="298"/>
      <c r="J206" s="359" t="e">
        <f t="shared" ref="J206" si="824">I206/I207</f>
        <v>#DIV/0!</v>
      </c>
      <c r="K206" s="298"/>
      <c r="L206" s="359" t="e">
        <f t="shared" ref="L206" si="825">K206/K207</f>
        <v>#DIV/0!</v>
      </c>
      <c r="M206" s="298"/>
      <c r="N206" s="359" t="e">
        <f t="shared" ref="N206" si="826">M206/M207</f>
        <v>#DIV/0!</v>
      </c>
      <c r="O206" s="298"/>
      <c r="P206" s="359" t="e">
        <f t="shared" ref="P206" si="827">O206/O207</f>
        <v>#DIV/0!</v>
      </c>
      <c r="Q206" s="298"/>
      <c r="R206" s="359" t="e">
        <f t="shared" ref="R206" si="828">Q206/Q207</f>
        <v>#DIV/0!</v>
      </c>
      <c r="S206" s="298"/>
      <c r="T206" s="359" t="e">
        <f t="shared" ref="T206" si="829">S206/S207</f>
        <v>#DIV/0!</v>
      </c>
      <c r="U206" s="298"/>
      <c r="V206" s="359" t="e">
        <f t="shared" ref="V206" si="830">U206/U207</f>
        <v>#DIV/0!</v>
      </c>
      <c r="W206" s="298"/>
      <c r="X206" s="359" t="e">
        <f t="shared" ref="X206" si="831">W206/W207</f>
        <v>#DIV/0!</v>
      </c>
      <c r="Y206" s="298"/>
      <c r="Z206" s="359" t="e">
        <f t="shared" ref="Z206" si="832">Y206/Y207</f>
        <v>#DIV/0!</v>
      </c>
    </row>
    <row r="207" spans="1:26">
      <c r="A207" s="1058"/>
      <c r="B207" s="328" t="s">
        <v>344</v>
      </c>
      <c r="C207" s="298">
        <v>19</v>
      </c>
      <c r="D207" s="360"/>
      <c r="E207" s="298">
        <v>23</v>
      </c>
      <c r="F207" s="360"/>
      <c r="G207" s="298">
        <v>23</v>
      </c>
      <c r="H207" s="360"/>
      <c r="I207" s="298"/>
      <c r="J207" s="360"/>
      <c r="K207" s="298"/>
      <c r="L207" s="360"/>
      <c r="M207" s="298"/>
      <c r="N207" s="360"/>
      <c r="O207" s="298"/>
      <c r="P207" s="360"/>
      <c r="Q207" s="298"/>
      <c r="R207" s="360"/>
      <c r="S207" s="298"/>
      <c r="T207" s="360"/>
      <c r="U207" s="298"/>
      <c r="V207" s="360"/>
      <c r="W207" s="298"/>
      <c r="X207" s="360"/>
      <c r="Y207" s="298"/>
      <c r="Z207" s="360"/>
    </row>
    <row r="208" spans="1:26">
      <c r="A208" s="1057" t="s">
        <v>360</v>
      </c>
      <c r="B208" s="328" t="s">
        <v>361</v>
      </c>
      <c r="C208" s="298">
        <v>6</v>
      </c>
      <c r="D208" s="359">
        <f t="shared" si="821"/>
        <v>1</v>
      </c>
      <c r="E208" s="298">
        <v>5</v>
      </c>
      <c r="F208" s="359">
        <f t="shared" ref="F208" si="833">E208/E209</f>
        <v>1</v>
      </c>
      <c r="G208" s="298">
        <v>7</v>
      </c>
      <c r="H208" s="359">
        <f t="shared" ref="H208" si="834">G208/G209</f>
        <v>1</v>
      </c>
      <c r="I208" s="298"/>
      <c r="J208" s="359" t="e">
        <f t="shared" ref="J208" si="835">I208/I209</f>
        <v>#DIV/0!</v>
      </c>
      <c r="K208" s="298"/>
      <c r="L208" s="359" t="e">
        <f t="shared" ref="L208" si="836">K208/K209</f>
        <v>#DIV/0!</v>
      </c>
      <c r="M208" s="298"/>
      <c r="N208" s="359" t="e">
        <f t="shared" ref="N208" si="837">M208/M209</f>
        <v>#DIV/0!</v>
      </c>
      <c r="O208" s="298"/>
      <c r="P208" s="359" t="e">
        <f t="shared" ref="P208" si="838">O208/O209</f>
        <v>#DIV/0!</v>
      </c>
      <c r="Q208" s="298"/>
      <c r="R208" s="359" t="e">
        <f t="shared" ref="R208" si="839">Q208/Q209</f>
        <v>#DIV/0!</v>
      </c>
      <c r="S208" s="298"/>
      <c r="T208" s="359" t="e">
        <f t="shared" ref="T208" si="840">S208/S209</f>
        <v>#DIV/0!</v>
      </c>
      <c r="U208" s="298"/>
      <c r="V208" s="359" t="e">
        <f t="shared" ref="V208" si="841">U208/U209</f>
        <v>#DIV/0!</v>
      </c>
      <c r="W208" s="298"/>
      <c r="X208" s="359" t="e">
        <f t="shared" ref="X208" si="842">W208/W209</f>
        <v>#DIV/0!</v>
      </c>
      <c r="Y208" s="298"/>
      <c r="Z208" s="359" t="e">
        <f t="shared" ref="Z208" si="843">Y208/Y209</f>
        <v>#DIV/0!</v>
      </c>
    </row>
    <row r="209" spans="1:26">
      <c r="A209" s="1058"/>
      <c r="B209" s="328" t="s">
        <v>362</v>
      </c>
      <c r="C209" s="298">
        <v>6</v>
      </c>
      <c r="D209" s="360"/>
      <c r="E209" s="298">
        <v>5</v>
      </c>
      <c r="F209" s="360"/>
      <c r="G209" s="298">
        <v>7</v>
      </c>
      <c r="H209" s="360"/>
      <c r="I209" s="298"/>
      <c r="J209" s="360"/>
      <c r="K209" s="298"/>
      <c r="L209" s="360"/>
      <c r="M209" s="298"/>
      <c r="N209" s="360"/>
      <c r="O209" s="298"/>
      <c r="P209" s="360"/>
      <c r="Q209" s="298"/>
      <c r="R209" s="360"/>
      <c r="S209" s="298"/>
      <c r="T209" s="360"/>
      <c r="U209" s="298"/>
      <c r="V209" s="360"/>
      <c r="W209" s="298"/>
      <c r="X209" s="360"/>
      <c r="Y209" s="298"/>
      <c r="Z209" s="360"/>
    </row>
    <row r="210" spans="1:26">
      <c r="A210" s="605" t="s">
        <v>566</v>
      </c>
      <c r="B210" s="328"/>
      <c r="C210" s="298"/>
      <c r="D210" s="714">
        <v>0</v>
      </c>
      <c r="E210" s="298"/>
      <c r="F210" s="714">
        <v>0</v>
      </c>
      <c r="G210" s="298"/>
      <c r="H210" s="714">
        <v>0</v>
      </c>
      <c r="I210" s="298"/>
      <c r="J210" s="714"/>
      <c r="K210" s="298"/>
      <c r="L210" s="714"/>
      <c r="M210" s="298"/>
      <c r="N210" s="714"/>
      <c r="O210" s="298"/>
      <c r="P210" s="714"/>
      <c r="Q210" s="298"/>
      <c r="R210" s="714"/>
      <c r="S210" s="298"/>
      <c r="T210" s="714"/>
      <c r="U210" s="298"/>
      <c r="V210" s="714"/>
      <c r="W210" s="298"/>
      <c r="X210" s="714"/>
      <c r="Y210" s="298"/>
      <c r="Z210" s="714"/>
    </row>
    <row r="211" spans="1:26">
      <c r="A211" s="1057" t="s">
        <v>384</v>
      </c>
      <c r="B211" s="328" t="s">
        <v>265</v>
      </c>
      <c r="C211" s="298">
        <v>0</v>
      </c>
      <c r="D211" s="359" t="e">
        <f t="shared" si="821"/>
        <v>#DIV/0!</v>
      </c>
      <c r="E211" s="298">
        <v>0</v>
      </c>
      <c r="F211" s="359">
        <v>1</v>
      </c>
      <c r="G211" s="298">
        <v>1</v>
      </c>
      <c r="H211" s="359">
        <f t="shared" ref="H211" si="844">G211/G212</f>
        <v>1</v>
      </c>
      <c r="I211" s="298"/>
      <c r="J211" s="359" t="e">
        <f t="shared" ref="J211" si="845">I211/I212</f>
        <v>#DIV/0!</v>
      </c>
      <c r="K211" s="298"/>
      <c r="L211" s="359" t="e">
        <f t="shared" ref="L211" si="846">K211/K212</f>
        <v>#DIV/0!</v>
      </c>
      <c r="M211" s="298"/>
      <c r="N211" s="359" t="e">
        <f t="shared" ref="N211" si="847">M211/M212</f>
        <v>#DIV/0!</v>
      </c>
      <c r="O211" s="298"/>
      <c r="P211" s="359" t="e">
        <f t="shared" ref="P211" si="848">O211/O212</f>
        <v>#DIV/0!</v>
      </c>
      <c r="Q211" s="298"/>
      <c r="R211" s="359" t="e">
        <f t="shared" ref="R211" si="849">Q211/Q212</f>
        <v>#DIV/0!</v>
      </c>
      <c r="S211" s="298"/>
      <c r="T211" s="359" t="e">
        <f t="shared" ref="T211" si="850">S211/S212</f>
        <v>#DIV/0!</v>
      </c>
      <c r="U211" s="298"/>
      <c r="V211" s="359" t="e">
        <f t="shared" ref="V211" si="851">U211/U212</f>
        <v>#DIV/0!</v>
      </c>
      <c r="W211" s="298"/>
      <c r="X211" s="359" t="e">
        <f t="shared" ref="X211" si="852">W211/W212</f>
        <v>#DIV/0!</v>
      </c>
      <c r="Y211" s="298"/>
      <c r="Z211" s="359" t="e">
        <f t="shared" ref="Z211" si="853">Y211/Y212</f>
        <v>#DIV/0!</v>
      </c>
    </row>
    <row r="212" spans="1:26">
      <c r="A212" s="1058"/>
      <c r="B212" s="328" t="s">
        <v>264</v>
      </c>
      <c r="C212" s="298">
        <v>0</v>
      </c>
      <c r="D212" s="360"/>
      <c r="E212" s="298">
        <v>0</v>
      </c>
      <c r="F212" s="360"/>
      <c r="G212" s="298">
        <v>1</v>
      </c>
      <c r="H212" s="360"/>
      <c r="I212" s="298"/>
      <c r="J212" s="360"/>
      <c r="K212" s="298"/>
      <c r="L212" s="360"/>
      <c r="M212" s="298"/>
      <c r="N212" s="360"/>
      <c r="O212" s="298"/>
      <c r="P212" s="360"/>
      <c r="Q212" s="298"/>
      <c r="R212" s="360"/>
      <c r="S212" s="298"/>
      <c r="T212" s="360"/>
      <c r="U212" s="298"/>
      <c r="V212" s="360"/>
      <c r="W212" s="298"/>
      <c r="X212" s="360"/>
      <c r="Y212" s="298"/>
      <c r="Z212" s="360"/>
    </row>
    <row r="213" spans="1:26">
      <c r="A213" s="1075" t="s">
        <v>363</v>
      </c>
      <c r="B213" s="329" t="s">
        <v>267</v>
      </c>
      <c r="C213" s="298">
        <v>2</v>
      </c>
      <c r="D213" s="359">
        <f t="shared" ref="D213" si="854">C213/C214</f>
        <v>1</v>
      </c>
      <c r="E213" s="349">
        <v>0.02</v>
      </c>
      <c r="F213" s="348">
        <v>1</v>
      </c>
      <c r="G213" s="349">
        <v>0.02</v>
      </c>
      <c r="H213" s="348">
        <f>G213</f>
        <v>0.02</v>
      </c>
      <c r="I213" s="349"/>
      <c r="J213" s="348">
        <f>I213</f>
        <v>0</v>
      </c>
      <c r="K213" s="349"/>
      <c r="L213" s="348">
        <f>K213</f>
        <v>0</v>
      </c>
      <c r="M213" s="349"/>
      <c r="N213" s="348">
        <f>M213</f>
        <v>0</v>
      </c>
      <c r="O213" s="349"/>
      <c r="P213" s="348">
        <f>O213</f>
        <v>0</v>
      </c>
      <c r="Q213" s="349"/>
      <c r="R213" s="348">
        <f>Q213</f>
        <v>0</v>
      </c>
      <c r="S213" s="349"/>
      <c r="T213" s="348">
        <f>S213</f>
        <v>0</v>
      </c>
      <c r="U213" s="349"/>
      <c r="V213" s="348">
        <f>U213</f>
        <v>0</v>
      </c>
      <c r="W213" s="349"/>
      <c r="X213" s="348">
        <f>W213</f>
        <v>0</v>
      </c>
      <c r="Y213" s="349"/>
      <c r="Z213" s="348">
        <f>Y213</f>
        <v>0</v>
      </c>
    </row>
    <row r="214" spans="1:26">
      <c r="A214" s="1076"/>
      <c r="B214" s="329" t="s">
        <v>350</v>
      </c>
      <c r="C214" s="298">
        <v>2</v>
      </c>
      <c r="D214" s="360"/>
      <c r="E214" s="349">
        <v>0.02</v>
      </c>
      <c r="F214" s="460"/>
      <c r="G214" s="349">
        <v>0.02</v>
      </c>
      <c r="H214" s="460"/>
      <c r="I214" s="349"/>
      <c r="J214" s="460"/>
      <c r="K214" s="349"/>
      <c r="L214" s="460"/>
      <c r="M214" s="349"/>
      <c r="N214" s="460"/>
      <c r="O214" s="349"/>
      <c r="P214" s="460"/>
      <c r="Q214" s="349"/>
      <c r="R214" s="460"/>
      <c r="S214" s="349"/>
      <c r="T214" s="460"/>
      <c r="U214" s="349"/>
      <c r="V214" s="460"/>
      <c r="W214" s="349"/>
      <c r="X214" s="460"/>
      <c r="Y214" s="349"/>
      <c r="Z214" s="460"/>
    </row>
    <row r="215" spans="1:26">
      <c r="A215" s="1075" t="s">
        <v>364</v>
      </c>
      <c r="B215" s="329" t="s">
        <v>365</v>
      </c>
      <c r="C215" s="298">
        <v>1</v>
      </c>
      <c r="D215" s="359">
        <f t="shared" ref="D215:D220" si="855">C215/C216</f>
        <v>1</v>
      </c>
      <c r="E215" s="298">
        <v>6</v>
      </c>
      <c r="F215" s="359">
        <f t="shared" ref="F215" si="856">E215/E216</f>
        <v>1</v>
      </c>
      <c r="G215" s="298">
        <v>7</v>
      </c>
      <c r="H215" s="359">
        <f t="shared" ref="H215" si="857">G215/G216</f>
        <v>1</v>
      </c>
      <c r="I215" s="298"/>
      <c r="J215" s="359" t="e">
        <f t="shared" ref="J215" si="858">I215/I216</f>
        <v>#DIV/0!</v>
      </c>
      <c r="K215" s="298"/>
      <c r="L215" s="359" t="e">
        <f t="shared" ref="L215" si="859">K215/K216</f>
        <v>#DIV/0!</v>
      </c>
      <c r="M215" s="298"/>
      <c r="N215" s="359" t="e">
        <f t="shared" ref="N215" si="860">M215/M216</f>
        <v>#DIV/0!</v>
      </c>
      <c r="O215" s="298"/>
      <c r="P215" s="359" t="e">
        <f t="shared" ref="P215" si="861">O215/O216</f>
        <v>#DIV/0!</v>
      </c>
      <c r="Q215" s="298"/>
      <c r="R215" s="359" t="e">
        <f t="shared" ref="R215" si="862">Q215/Q216</f>
        <v>#DIV/0!</v>
      </c>
      <c r="S215" s="298"/>
      <c r="T215" s="359" t="e">
        <f t="shared" ref="T215" si="863">S215/S216</f>
        <v>#DIV/0!</v>
      </c>
      <c r="U215" s="298"/>
      <c r="V215" s="359" t="e">
        <f t="shared" ref="V215" si="864">U215/U216</f>
        <v>#DIV/0!</v>
      </c>
      <c r="W215" s="298"/>
      <c r="X215" s="359" t="e">
        <f t="shared" ref="X215" si="865">W215/W216</f>
        <v>#DIV/0!</v>
      </c>
      <c r="Y215" s="298"/>
      <c r="Z215" s="359" t="e">
        <f t="shared" ref="Z215" si="866">Y215/Y216</f>
        <v>#DIV/0!</v>
      </c>
    </row>
    <row r="216" spans="1:26">
      <c r="A216" s="1076"/>
      <c r="B216" s="329" t="s">
        <v>366</v>
      </c>
      <c r="C216" s="298">
        <v>1</v>
      </c>
      <c r="D216" s="360"/>
      <c r="E216" s="298">
        <v>6</v>
      </c>
      <c r="F216" s="360"/>
      <c r="G216" s="298">
        <v>7</v>
      </c>
      <c r="H216" s="360"/>
      <c r="I216" s="298"/>
      <c r="J216" s="360"/>
      <c r="K216" s="298"/>
      <c r="L216" s="360"/>
      <c r="M216" s="298"/>
      <c r="N216" s="360"/>
      <c r="O216" s="298"/>
      <c r="P216" s="360"/>
      <c r="Q216" s="298"/>
      <c r="R216" s="360"/>
      <c r="S216" s="298"/>
      <c r="T216" s="360"/>
      <c r="U216" s="298"/>
      <c r="V216" s="360"/>
      <c r="W216" s="298"/>
      <c r="X216" s="360"/>
      <c r="Y216" s="298"/>
      <c r="Z216" s="360"/>
    </row>
    <row r="217" spans="1:26">
      <c r="A217" s="1075" t="s">
        <v>367</v>
      </c>
      <c r="B217" s="329" t="s">
        <v>368</v>
      </c>
      <c r="C217" s="298"/>
      <c r="D217" s="359" t="e">
        <f t="shared" si="855"/>
        <v>#DIV/0!</v>
      </c>
      <c r="E217" s="298">
        <v>6</v>
      </c>
      <c r="F217" s="359">
        <f t="shared" ref="F217" si="867">E217/E218</f>
        <v>1</v>
      </c>
      <c r="G217" s="298">
        <v>7</v>
      </c>
      <c r="H217" s="359">
        <f t="shared" ref="H217" si="868">G217/G218</f>
        <v>1</v>
      </c>
      <c r="I217" s="298"/>
      <c r="J217" s="359" t="e">
        <f t="shared" ref="J217" si="869">I217/I218</f>
        <v>#DIV/0!</v>
      </c>
      <c r="K217" s="298"/>
      <c r="L217" s="359" t="e">
        <f t="shared" ref="L217" si="870">K217/K218</f>
        <v>#DIV/0!</v>
      </c>
      <c r="M217" s="298"/>
      <c r="N217" s="359" t="e">
        <f t="shared" ref="N217" si="871">M217/M218</f>
        <v>#DIV/0!</v>
      </c>
      <c r="O217" s="298"/>
      <c r="P217" s="359" t="e">
        <f t="shared" ref="P217" si="872">O217/O218</f>
        <v>#DIV/0!</v>
      </c>
      <c r="Q217" s="298"/>
      <c r="R217" s="359" t="e">
        <f t="shared" ref="R217" si="873">Q217/Q218</f>
        <v>#DIV/0!</v>
      </c>
      <c r="S217" s="298"/>
      <c r="T217" s="359" t="e">
        <f t="shared" ref="T217" si="874">S217/S218</f>
        <v>#DIV/0!</v>
      </c>
      <c r="U217" s="298"/>
      <c r="V217" s="359" t="e">
        <f t="shared" ref="V217" si="875">U217/U218</f>
        <v>#DIV/0!</v>
      </c>
      <c r="W217" s="298"/>
      <c r="X217" s="359" t="e">
        <f t="shared" ref="X217" si="876">W217/W218</f>
        <v>#DIV/0!</v>
      </c>
      <c r="Y217" s="298"/>
      <c r="Z217" s="359" t="e">
        <f t="shared" ref="Z217" si="877">Y217/Y218</f>
        <v>#DIV/0!</v>
      </c>
    </row>
    <row r="218" spans="1:26">
      <c r="A218" s="1076"/>
      <c r="B218" s="329" t="s">
        <v>369</v>
      </c>
      <c r="C218" s="298"/>
      <c r="D218" s="360"/>
      <c r="E218" s="298">
        <v>6</v>
      </c>
      <c r="F218" s="360"/>
      <c r="G218" s="298">
        <v>7</v>
      </c>
      <c r="H218" s="360"/>
      <c r="I218" s="298"/>
      <c r="J218" s="360"/>
      <c r="K218" s="298"/>
      <c r="L218" s="360"/>
      <c r="M218" s="298"/>
      <c r="N218" s="360"/>
      <c r="O218" s="298"/>
      <c r="P218" s="360"/>
      <c r="Q218" s="298"/>
      <c r="R218" s="360"/>
      <c r="S218" s="298"/>
      <c r="T218" s="360"/>
      <c r="U218" s="298"/>
      <c r="V218" s="360"/>
      <c r="W218" s="298"/>
      <c r="X218" s="360"/>
      <c r="Y218" s="298"/>
      <c r="Z218" s="360"/>
    </row>
    <row r="219" spans="1:26">
      <c r="A219" s="606" t="s">
        <v>566</v>
      </c>
      <c r="B219" s="329"/>
      <c r="C219" s="298"/>
      <c r="D219" s="714">
        <v>0</v>
      </c>
      <c r="E219" s="298">
        <v>1</v>
      </c>
      <c r="F219" s="714">
        <v>0</v>
      </c>
      <c r="G219" s="298"/>
      <c r="H219" s="714">
        <v>0</v>
      </c>
      <c r="I219" s="298"/>
      <c r="J219" s="714"/>
      <c r="K219" s="298"/>
      <c r="L219" s="714"/>
      <c r="M219" s="298"/>
      <c r="N219" s="714"/>
      <c r="O219" s="298"/>
      <c r="P219" s="714"/>
      <c r="Q219" s="298"/>
      <c r="R219" s="714"/>
      <c r="S219" s="298"/>
      <c r="T219" s="714"/>
      <c r="U219" s="298"/>
      <c r="V219" s="714"/>
      <c r="W219" s="298"/>
      <c r="X219" s="714"/>
      <c r="Y219" s="298"/>
      <c r="Z219" s="714"/>
    </row>
    <row r="220" spans="1:26">
      <c r="A220" s="1117" t="s">
        <v>383</v>
      </c>
      <c r="B220" s="329" t="s">
        <v>265</v>
      </c>
      <c r="C220" s="298">
        <v>0</v>
      </c>
      <c r="D220" s="359" t="e">
        <f t="shared" si="855"/>
        <v>#DIV/0!</v>
      </c>
      <c r="E220" s="298">
        <v>1</v>
      </c>
      <c r="F220" s="359">
        <f t="shared" ref="F220" si="878">E220/E221</f>
        <v>1</v>
      </c>
      <c r="G220" s="298">
        <v>1</v>
      </c>
      <c r="H220" s="359">
        <f t="shared" ref="H220" si="879">G220/G221</f>
        <v>1</v>
      </c>
      <c r="I220" s="298"/>
      <c r="J220" s="359" t="e">
        <f t="shared" ref="J220" si="880">I220/I221</f>
        <v>#DIV/0!</v>
      </c>
      <c r="K220" s="298"/>
      <c r="L220" s="359" t="e">
        <f t="shared" ref="L220" si="881">K220/K221</f>
        <v>#DIV/0!</v>
      </c>
      <c r="M220" s="298"/>
      <c r="N220" s="359" t="e">
        <f t="shared" ref="N220" si="882">M220/M221</f>
        <v>#DIV/0!</v>
      </c>
      <c r="O220" s="298"/>
      <c r="P220" s="359" t="e">
        <f t="shared" ref="P220" si="883">O220/O221</f>
        <v>#DIV/0!</v>
      </c>
      <c r="Q220" s="298"/>
      <c r="R220" s="359" t="e">
        <f t="shared" ref="R220" si="884">Q220/Q221</f>
        <v>#DIV/0!</v>
      </c>
      <c r="S220" s="298"/>
      <c r="T220" s="359" t="e">
        <f t="shared" ref="T220" si="885">S220/S221</f>
        <v>#DIV/0!</v>
      </c>
      <c r="U220" s="298"/>
      <c r="V220" s="359" t="e">
        <f t="shared" ref="V220" si="886">U220/U221</f>
        <v>#DIV/0!</v>
      </c>
      <c r="W220" s="298"/>
      <c r="X220" s="359" t="e">
        <f t="shared" ref="X220" si="887">W220/W221</f>
        <v>#DIV/0!</v>
      </c>
      <c r="Y220" s="298"/>
      <c r="Z220" s="359" t="e">
        <f t="shared" ref="Z220" si="888">Y220/Y221</f>
        <v>#DIV/0!</v>
      </c>
    </row>
    <row r="221" spans="1:26">
      <c r="A221" s="1118"/>
      <c r="B221" s="329" t="s">
        <v>264</v>
      </c>
      <c r="C221" s="298">
        <v>0</v>
      </c>
      <c r="D221" s="360"/>
      <c r="E221" s="298">
        <v>1</v>
      </c>
      <c r="F221" s="360"/>
      <c r="G221" s="298">
        <v>1</v>
      </c>
      <c r="H221" s="360"/>
      <c r="I221" s="298"/>
      <c r="J221" s="360"/>
      <c r="K221" s="298"/>
      <c r="L221" s="360"/>
      <c r="M221" s="298"/>
      <c r="N221" s="360"/>
      <c r="O221" s="298"/>
      <c r="P221" s="360"/>
      <c r="Q221" s="298"/>
      <c r="R221" s="360"/>
      <c r="S221" s="298"/>
      <c r="T221" s="360"/>
      <c r="U221" s="298"/>
      <c r="V221" s="360"/>
      <c r="W221" s="298"/>
      <c r="X221" s="360"/>
      <c r="Y221" s="298"/>
      <c r="Z221" s="360"/>
    </row>
    <row r="222" spans="1:26">
      <c r="A222" s="1077" t="s">
        <v>370</v>
      </c>
      <c r="B222" s="330" t="s">
        <v>267</v>
      </c>
      <c r="C222" s="298">
        <v>1</v>
      </c>
      <c r="D222" s="359">
        <f t="shared" ref="D222" si="889">C222/C223</f>
        <v>1</v>
      </c>
      <c r="E222" s="298">
        <v>0</v>
      </c>
      <c r="F222" s="359" t="e">
        <f t="shared" ref="F222" si="890">E222/E223</f>
        <v>#DIV/0!</v>
      </c>
      <c r="G222" s="298">
        <v>0</v>
      </c>
      <c r="H222" s="359" t="e">
        <f t="shared" ref="H222" si="891">G222/G223</f>
        <v>#DIV/0!</v>
      </c>
      <c r="I222" s="298">
        <v>0</v>
      </c>
      <c r="J222" s="359" t="e">
        <f t="shared" ref="J222" si="892">I222/I223</f>
        <v>#DIV/0!</v>
      </c>
      <c r="K222" s="298">
        <v>0</v>
      </c>
      <c r="L222" s="359" t="e">
        <f t="shared" ref="L222" si="893">K222/K223</f>
        <v>#DIV/0!</v>
      </c>
      <c r="M222" s="298">
        <v>0</v>
      </c>
      <c r="N222" s="359" t="e">
        <f t="shared" ref="N222" si="894">M222/M223</f>
        <v>#DIV/0!</v>
      </c>
      <c r="O222" s="298">
        <v>0</v>
      </c>
      <c r="P222" s="359" t="e">
        <f t="shared" ref="P222" si="895">O222/O223</f>
        <v>#DIV/0!</v>
      </c>
      <c r="Q222" s="298">
        <v>0</v>
      </c>
      <c r="R222" s="359" t="e">
        <f t="shared" ref="R222" si="896">Q222/Q223</f>
        <v>#DIV/0!</v>
      </c>
      <c r="S222" s="298">
        <v>0</v>
      </c>
      <c r="T222" s="359" t="e">
        <f t="shared" ref="T222" si="897">S222/S223</f>
        <v>#DIV/0!</v>
      </c>
      <c r="U222" s="298">
        <v>0</v>
      </c>
      <c r="V222" s="359" t="e">
        <f t="shared" ref="V222" si="898">U222/U223</f>
        <v>#DIV/0!</v>
      </c>
      <c r="W222" s="298">
        <v>0</v>
      </c>
      <c r="X222" s="359" t="e">
        <f t="shared" ref="X222" si="899">W222/W223</f>
        <v>#DIV/0!</v>
      </c>
      <c r="Y222" s="298">
        <v>0</v>
      </c>
      <c r="Z222" s="359" t="e">
        <f t="shared" ref="Z222" si="900">Y222/Y223</f>
        <v>#DIV/0!</v>
      </c>
    </row>
    <row r="223" spans="1:26">
      <c r="A223" s="1078"/>
      <c r="B223" s="330" t="s">
        <v>350</v>
      </c>
      <c r="C223" s="298">
        <v>1</v>
      </c>
      <c r="D223" s="360"/>
      <c r="E223" s="298">
        <v>0</v>
      </c>
      <c r="F223" s="360"/>
      <c r="G223" s="298">
        <v>0</v>
      </c>
      <c r="H223" s="360"/>
      <c r="I223" s="298">
        <v>0</v>
      </c>
      <c r="J223" s="360"/>
      <c r="K223" s="298">
        <v>0</v>
      </c>
      <c r="L223" s="360"/>
      <c r="M223" s="298">
        <v>0</v>
      </c>
      <c r="N223" s="360"/>
      <c r="O223" s="298">
        <v>0</v>
      </c>
      <c r="P223" s="360"/>
      <c r="Q223" s="298">
        <v>0</v>
      </c>
      <c r="R223" s="360"/>
      <c r="S223" s="298">
        <v>0</v>
      </c>
      <c r="T223" s="360"/>
      <c r="U223" s="298">
        <v>0</v>
      </c>
      <c r="V223" s="360"/>
      <c r="W223" s="298">
        <v>0</v>
      </c>
      <c r="X223" s="360"/>
      <c r="Y223" s="298">
        <v>0</v>
      </c>
      <c r="Z223" s="360"/>
    </row>
    <row r="224" spans="1:26">
      <c r="A224" s="1119" t="s">
        <v>371</v>
      </c>
      <c r="B224" s="330" t="s">
        <v>575</v>
      </c>
      <c r="C224" s="298">
        <v>17</v>
      </c>
      <c r="D224" s="359">
        <f t="shared" ref="D224:D231" si="901">C224/C225</f>
        <v>0.89473684210526316</v>
      </c>
      <c r="E224" s="298">
        <v>21</v>
      </c>
      <c r="F224" s="359">
        <f t="shared" ref="F224" si="902">E224/E225</f>
        <v>0.91304347826086951</v>
      </c>
      <c r="G224" s="298">
        <v>21</v>
      </c>
      <c r="H224" s="359">
        <f t="shared" ref="H224" si="903">G224/G225</f>
        <v>0.91304347826086951</v>
      </c>
      <c r="I224" s="298"/>
      <c r="J224" s="359" t="e">
        <f t="shared" ref="J224" si="904">I224/I225</f>
        <v>#DIV/0!</v>
      </c>
      <c r="K224" s="298"/>
      <c r="L224" s="359" t="e">
        <f t="shared" ref="L224" si="905">K224/K225</f>
        <v>#DIV/0!</v>
      </c>
      <c r="M224" s="298"/>
      <c r="N224" s="359" t="e">
        <f t="shared" ref="N224" si="906">M224/M225</f>
        <v>#DIV/0!</v>
      </c>
      <c r="O224" s="298"/>
      <c r="P224" s="359" t="e">
        <f t="shared" ref="P224" si="907">O224/O225</f>
        <v>#DIV/0!</v>
      </c>
      <c r="Q224" s="298"/>
      <c r="R224" s="359" t="e">
        <f t="shared" ref="R224" si="908">Q224/Q225</f>
        <v>#DIV/0!</v>
      </c>
      <c r="S224" s="298"/>
      <c r="T224" s="359" t="e">
        <f t="shared" ref="T224" si="909">S224/S225</f>
        <v>#DIV/0!</v>
      </c>
      <c r="U224" s="298"/>
      <c r="V224" s="359" t="e">
        <f t="shared" ref="V224" si="910">U224/U225</f>
        <v>#DIV/0!</v>
      </c>
      <c r="W224" s="298"/>
      <c r="X224" s="359" t="e">
        <f t="shared" ref="X224" si="911">W224/W225</f>
        <v>#DIV/0!</v>
      </c>
      <c r="Y224" s="298"/>
      <c r="Z224" s="359" t="e">
        <f t="shared" ref="Z224" si="912">Y224/Y225</f>
        <v>#DIV/0!</v>
      </c>
    </row>
    <row r="225" spans="1:26">
      <c r="A225" s="1120"/>
      <c r="B225" s="330" t="s">
        <v>344</v>
      </c>
      <c r="C225" s="298">
        <v>19</v>
      </c>
      <c r="D225" s="360"/>
      <c r="E225" s="298">
        <v>23</v>
      </c>
      <c r="F225" s="360"/>
      <c r="G225" s="298">
        <v>23</v>
      </c>
      <c r="H225" s="360"/>
      <c r="I225" s="298"/>
      <c r="J225" s="360"/>
      <c r="K225" s="298"/>
      <c r="L225" s="360"/>
      <c r="M225" s="298"/>
      <c r="N225" s="360"/>
      <c r="O225" s="298"/>
      <c r="P225" s="360"/>
      <c r="Q225" s="298"/>
      <c r="R225" s="360"/>
      <c r="S225" s="298"/>
      <c r="T225" s="360"/>
      <c r="U225" s="298"/>
      <c r="V225" s="360"/>
      <c r="W225" s="298"/>
      <c r="X225" s="360"/>
      <c r="Y225" s="298"/>
      <c r="Z225" s="360"/>
    </row>
    <row r="226" spans="1:26">
      <c r="A226" s="1077" t="s">
        <v>372</v>
      </c>
      <c r="B226" s="330" t="s">
        <v>373</v>
      </c>
      <c r="C226" s="298">
        <v>0</v>
      </c>
      <c r="D226" s="359">
        <v>0</v>
      </c>
      <c r="E226" s="298">
        <v>10</v>
      </c>
      <c r="F226" s="359">
        <f t="shared" ref="F226" si="913">E226/E227</f>
        <v>1</v>
      </c>
      <c r="G226" s="298"/>
      <c r="H226" s="359" t="e">
        <f t="shared" ref="H226" si="914">G226/G227</f>
        <v>#DIV/0!</v>
      </c>
      <c r="I226" s="298"/>
      <c r="J226" s="359" t="e">
        <f t="shared" ref="J226" si="915">I226/I227</f>
        <v>#DIV/0!</v>
      </c>
      <c r="K226" s="298"/>
      <c r="L226" s="359" t="e">
        <f t="shared" ref="L226" si="916">K226/K227</f>
        <v>#DIV/0!</v>
      </c>
      <c r="M226" s="298"/>
      <c r="N226" s="359" t="e">
        <f t="shared" ref="N226" si="917">M226/M227</f>
        <v>#DIV/0!</v>
      </c>
      <c r="O226" s="298"/>
      <c r="P226" s="359" t="e">
        <f t="shared" ref="P226" si="918">O226/O227</f>
        <v>#DIV/0!</v>
      </c>
      <c r="Q226" s="298"/>
      <c r="R226" s="359" t="e">
        <f t="shared" ref="R226" si="919">Q226/Q227</f>
        <v>#DIV/0!</v>
      </c>
      <c r="S226" s="298"/>
      <c r="T226" s="359" t="e">
        <f t="shared" ref="T226" si="920">S226/S227</f>
        <v>#DIV/0!</v>
      </c>
      <c r="U226" s="298"/>
      <c r="V226" s="359" t="e">
        <f t="shared" ref="V226" si="921">U226/U227</f>
        <v>#DIV/0!</v>
      </c>
      <c r="W226" s="298"/>
      <c r="X226" s="359" t="e">
        <f t="shared" ref="X226" si="922">W226/W227</f>
        <v>#DIV/0!</v>
      </c>
      <c r="Y226" s="298"/>
      <c r="Z226" s="359" t="e">
        <f t="shared" ref="Z226" si="923">Y226/Y227</f>
        <v>#DIV/0!</v>
      </c>
    </row>
    <row r="227" spans="1:26">
      <c r="A227" s="1078"/>
      <c r="B227" s="330" t="s">
        <v>249</v>
      </c>
      <c r="C227" s="298">
        <v>0</v>
      </c>
      <c r="D227" s="360"/>
      <c r="E227" s="298">
        <v>10</v>
      </c>
      <c r="F227" s="360"/>
      <c r="G227" s="298"/>
      <c r="H227" s="360"/>
      <c r="I227" s="298"/>
      <c r="J227" s="360"/>
      <c r="K227" s="298"/>
      <c r="L227" s="360"/>
      <c r="M227" s="298"/>
      <c r="N227" s="360"/>
      <c r="O227" s="298"/>
      <c r="P227" s="360"/>
      <c r="Q227" s="298"/>
      <c r="R227" s="360"/>
      <c r="S227" s="298"/>
      <c r="T227" s="360"/>
      <c r="U227" s="298"/>
      <c r="V227" s="360"/>
      <c r="W227" s="298"/>
      <c r="X227" s="360"/>
      <c r="Y227" s="298"/>
      <c r="Z227" s="360"/>
    </row>
    <row r="228" spans="1:26">
      <c r="A228" s="1077" t="s">
        <v>377</v>
      </c>
      <c r="B228" s="330" t="s">
        <v>375</v>
      </c>
      <c r="C228" s="298">
        <v>0</v>
      </c>
      <c r="D228" s="359">
        <f t="shared" si="901"/>
        <v>0</v>
      </c>
      <c r="E228" s="298">
        <v>7</v>
      </c>
      <c r="F228" s="359">
        <f t="shared" ref="F228" si="924">E228/E229</f>
        <v>1</v>
      </c>
      <c r="G228" s="298">
        <v>7</v>
      </c>
      <c r="H228" s="359">
        <f t="shared" ref="H228" si="925">G228/G229</f>
        <v>1</v>
      </c>
      <c r="I228" s="298"/>
      <c r="J228" s="359" t="e">
        <f t="shared" ref="J228" si="926">I228/I229</f>
        <v>#DIV/0!</v>
      </c>
      <c r="K228" s="298"/>
      <c r="L228" s="359" t="e">
        <f t="shared" ref="L228" si="927">K228/K229</f>
        <v>#DIV/0!</v>
      </c>
      <c r="M228" s="298"/>
      <c r="N228" s="359" t="e">
        <f t="shared" ref="N228" si="928">M228/M229</f>
        <v>#DIV/0!</v>
      </c>
      <c r="O228" s="298"/>
      <c r="P228" s="359" t="e">
        <f t="shared" ref="P228" si="929">O228/O229</f>
        <v>#DIV/0!</v>
      </c>
      <c r="Q228" s="298"/>
      <c r="R228" s="359" t="e">
        <f t="shared" ref="R228" si="930">Q228/Q229</f>
        <v>#DIV/0!</v>
      </c>
      <c r="S228" s="298"/>
      <c r="T228" s="359" t="e">
        <f t="shared" ref="T228" si="931">S228/S229</f>
        <v>#DIV/0!</v>
      </c>
      <c r="U228" s="298"/>
      <c r="V228" s="359" t="e">
        <f t="shared" ref="V228" si="932">U228/U229</f>
        <v>#DIV/0!</v>
      </c>
      <c r="W228" s="298"/>
      <c r="X228" s="359" t="e">
        <f t="shared" ref="X228" si="933">W228/W229</f>
        <v>#DIV/0!</v>
      </c>
      <c r="Y228" s="298"/>
      <c r="Z228" s="359" t="e">
        <f t="shared" ref="Z228" si="934">Y228/Y229</f>
        <v>#DIV/0!</v>
      </c>
    </row>
    <row r="229" spans="1:26">
      <c r="A229" s="1078"/>
      <c r="B229" s="330" t="s">
        <v>576</v>
      </c>
      <c r="C229" s="298">
        <v>12</v>
      </c>
      <c r="D229" s="360"/>
      <c r="E229" s="298">
        <v>7</v>
      </c>
      <c r="F229" s="360"/>
      <c r="G229" s="298">
        <v>7</v>
      </c>
      <c r="H229" s="360"/>
      <c r="I229" s="298"/>
      <c r="J229" s="360"/>
      <c r="K229" s="298"/>
      <c r="L229" s="360"/>
      <c r="M229" s="298"/>
      <c r="N229" s="360"/>
      <c r="O229" s="298"/>
      <c r="P229" s="360"/>
      <c r="Q229" s="298"/>
      <c r="R229" s="360"/>
      <c r="S229" s="298"/>
      <c r="T229" s="360"/>
      <c r="U229" s="298"/>
      <c r="V229" s="360"/>
      <c r="W229" s="298"/>
      <c r="X229" s="360"/>
      <c r="Y229" s="298"/>
      <c r="Z229" s="360"/>
    </row>
    <row r="230" spans="1:26">
      <c r="A230" s="607" t="s">
        <v>566</v>
      </c>
      <c r="B230" s="330"/>
      <c r="C230" s="298"/>
      <c r="D230" s="714">
        <v>0</v>
      </c>
      <c r="E230" s="298"/>
      <c r="F230" s="714">
        <v>0</v>
      </c>
      <c r="G230" s="298"/>
      <c r="H230" s="714">
        <v>0</v>
      </c>
      <c r="I230" s="298"/>
      <c r="J230" s="714"/>
      <c r="K230" s="298"/>
      <c r="L230" s="714"/>
      <c r="M230" s="298"/>
      <c r="N230" s="714"/>
      <c r="O230" s="298"/>
      <c r="P230" s="714"/>
      <c r="Q230" s="298"/>
      <c r="R230" s="714"/>
      <c r="S230" s="298"/>
      <c r="T230" s="714"/>
      <c r="U230" s="298"/>
      <c r="V230" s="714"/>
      <c r="W230" s="298"/>
      <c r="X230" s="714"/>
      <c r="Y230" s="298"/>
      <c r="Z230" s="714"/>
    </row>
    <row r="231" spans="1:26">
      <c r="A231" s="1119" t="s">
        <v>450</v>
      </c>
      <c r="B231" s="330" t="s">
        <v>265</v>
      </c>
      <c r="C231" s="298">
        <v>1</v>
      </c>
      <c r="D231" s="359">
        <f t="shared" si="901"/>
        <v>1</v>
      </c>
      <c r="E231" s="298">
        <v>1</v>
      </c>
      <c r="F231" s="359">
        <f t="shared" ref="F231" si="935">E231/E232</f>
        <v>1</v>
      </c>
      <c r="G231" s="298">
        <v>1</v>
      </c>
      <c r="H231" s="359">
        <f t="shared" ref="H231" si="936">G231/G232</f>
        <v>1</v>
      </c>
      <c r="I231" s="298"/>
      <c r="J231" s="359" t="e">
        <f t="shared" ref="J231" si="937">I231/I232</f>
        <v>#DIV/0!</v>
      </c>
      <c r="K231" s="298"/>
      <c r="L231" s="359" t="e">
        <f t="shared" ref="L231" si="938">K231/K232</f>
        <v>#DIV/0!</v>
      </c>
      <c r="M231" s="298"/>
      <c r="N231" s="359" t="e">
        <f t="shared" ref="N231" si="939">M231/M232</f>
        <v>#DIV/0!</v>
      </c>
      <c r="O231" s="298"/>
      <c r="P231" s="359" t="e">
        <f t="shared" ref="P231" si="940">O231/O232</f>
        <v>#DIV/0!</v>
      </c>
      <c r="Q231" s="298"/>
      <c r="R231" s="359" t="e">
        <f t="shared" ref="R231" si="941">Q231/Q232</f>
        <v>#DIV/0!</v>
      </c>
      <c r="S231" s="298"/>
      <c r="T231" s="359" t="e">
        <f t="shared" ref="T231" si="942">S231/S232</f>
        <v>#DIV/0!</v>
      </c>
      <c r="U231" s="298"/>
      <c r="V231" s="359" t="e">
        <f t="shared" ref="V231" si="943">U231/U232</f>
        <v>#DIV/0!</v>
      </c>
      <c r="W231" s="298"/>
      <c r="X231" s="359" t="e">
        <f t="shared" ref="X231" si="944">W231/W232</f>
        <v>#DIV/0!</v>
      </c>
      <c r="Y231" s="298"/>
      <c r="Z231" s="359" t="e">
        <f t="shared" ref="Z231" si="945">Y231/Y232</f>
        <v>#DIV/0!</v>
      </c>
    </row>
    <row r="232" spans="1:26">
      <c r="A232" s="1120"/>
      <c r="B232" s="330" t="s">
        <v>264</v>
      </c>
      <c r="C232" s="298">
        <v>1</v>
      </c>
      <c r="D232" s="360"/>
      <c r="E232" s="298">
        <v>1</v>
      </c>
      <c r="F232" s="360"/>
      <c r="G232" s="298">
        <v>1</v>
      </c>
      <c r="H232" s="360"/>
      <c r="I232" s="298"/>
      <c r="J232" s="360"/>
      <c r="K232" s="298"/>
      <c r="L232" s="360"/>
      <c r="M232" s="298"/>
      <c r="N232" s="360"/>
      <c r="O232" s="298"/>
      <c r="P232" s="360"/>
      <c r="Q232" s="298"/>
      <c r="R232" s="360"/>
      <c r="S232" s="298"/>
      <c r="T232" s="360"/>
      <c r="U232" s="298"/>
      <c r="V232" s="360"/>
      <c r="W232" s="298"/>
      <c r="X232" s="360"/>
      <c r="Y232" s="298"/>
      <c r="Z232" s="360"/>
    </row>
    <row r="233" spans="1:26">
      <c r="A233" s="1115" t="s">
        <v>378</v>
      </c>
      <c r="B233" s="331" t="s">
        <v>534</v>
      </c>
      <c r="C233" s="298">
        <v>3</v>
      </c>
      <c r="D233" s="359">
        <f t="shared" ref="D233:D244" si="946">C233/C234</f>
        <v>1</v>
      </c>
      <c r="E233" s="298">
        <v>3</v>
      </c>
      <c r="F233" s="359">
        <f t="shared" ref="F233" si="947">E233/E234</f>
        <v>1</v>
      </c>
      <c r="G233" s="298">
        <v>3</v>
      </c>
      <c r="H233" s="359">
        <f t="shared" ref="H233" si="948">G233/G234</f>
        <v>0.75</v>
      </c>
      <c r="I233" s="298"/>
      <c r="J233" s="359" t="e">
        <f t="shared" ref="J233" si="949">I233/I234</f>
        <v>#DIV/0!</v>
      </c>
      <c r="K233" s="298"/>
      <c r="L233" s="359" t="e">
        <f t="shared" ref="L233" si="950">K233/K234</f>
        <v>#DIV/0!</v>
      </c>
      <c r="M233" s="298"/>
      <c r="N233" s="359" t="e">
        <f t="shared" ref="N233" si="951">M233/M234</f>
        <v>#DIV/0!</v>
      </c>
      <c r="O233" s="298"/>
      <c r="P233" s="359" t="e">
        <f t="shared" ref="P233" si="952">O233/O234</f>
        <v>#DIV/0!</v>
      </c>
      <c r="Q233" s="298"/>
      <c r="R233" s="359" t="e">
        <f t="shared" ref="R233" si="953">Q233/Q234</f>
        <v>#DIV/0!</v>
      </c>
      <c r="S233" s="298"/>
      <c r="T233" s="359" t="e">
        <f t="shared" ref="T233" si="954">S233/S234</f>
        <v>#DIV/0!</v>
      </c>
      <c r="U233" s="298"/>
      <c r="V233" s="359" t="e">
        <f t="shared" ref="V233" si="955">U233/U234</f>
        <v>#DIV/0!</v>
      </c>
      <c r="W233" s="298"/>
      <c r="X233" s="359" t="e">
        <f t="shared" ref="X233" si="956">W233/W234</f>
        <v>#DIV/0!</v>
      </c>
      <c r="Y233" s="298"/>
      <c r="Z233" s="359" t="e">
        <f t="shared" ref="Z233" si="957">Y233/Y234</f>
        <v>#DIV/0!</v>
      </c>
    </row>
    <row r="234" spans="1:26">
      <c r="A234" s="1116"/>
      <c r="B234" s="331" t="s">
        <v>535</v>
      </c>
      <c r="C234" s="298">
        <v>3</v>
      </c>
      <c r="D234" s="360"/>
      <c r="E234" s="298">
        <v>3</v>
      </c>
      <c r="F234" s="360"/>
      <c r="G234" s="298">
        <v>4</v>
      </c>
      <c r="H234" s="360"/>
      <c r="I234" s="298"/>
      <c r="J234" s="360"/>
      <c r="K234" s="298"/>
      <c r="L234" s="360"/>
      <c r="M234" s="298"/>
      <c r="N234" s="360"/>
      <c r="O234" s="298"/>
      <c r="P234" s="360"/>
      <c r="Q234" s="298"/>
      <c r="R234" s="360"/>
      <c r="S234" s="298"/>
      <c r="T234" s="360"/>
      <c r="U234" s="298"/>
      <c r="V234" s="360"/>
      <c r="W234" s="298"/>
      <c r="X234" s="360"/>
      <c r="Y234" s="298"/>
      <c r="Z234" s="360"/>
    </row>
    <row r="235" spans="1:26">
      <c r="A235" s="1079" t="s">
        <v>380</v>
      </c>
      <c r="B235" s="331" t="s">
        <v>343</v>
      </c>
      <c r="C235" s="298">
        <v>0</v>
      </c>
      <c r="D235" s="359" t="e">
        <f t="shared" si="946"/>
        <v>#DIV/0!</v>
      </c>
      <c r="E235" s="298">
        <v>0</v>
      </c>
      <c r="F235" s="359" t="e">
        <f t="shared" ref="F235" si="958">E235/E236</f>
        <v>#DIV/0!</v>
      </c>
      <c r="G235" s="298"/>
      <c r="H235" s="359" t="e">
        <f t="shared" ref="H235" si="959">G235/G236</f>
        <v>#DIV/0!</v>
      </c>
      <c r="I235" s="298"/>
      <c r="J235" s="359" t="e">
        <f t="shared" ref="J235" si="960">I235/I236</f>
        <v>#DIV/0!</v>
      </c>
      <c r="K235" s="298"/>
      <c r="L235" s="359" t="e">
        <f t="shared" ref="L235" si="961">K235/K236</f>
        <v>#DIV/0!</v>
      </c>
      <c r="M235" s="298"/>
      <c r="N235" s="359" t="e">
        <f t="shared" ref="N235" si="962">M235/M236</f>
        <v>#DIV/0!</v>
      </c>
      <c r="O235" s="298"/>
      <c r="P235" s="359" t="e">
        <f t="shared" ref="P235" si="963">O235/O236</f>
        <v>#DIV/0!</v>
      </c>
      <c r="Q235" s="298"/>
      <c r="R235" s="359" t="e">
        <f t="shared" ref="R235" si="964">Q235/Q236</f>
        <v>#DIV/0!</v>
      </c>
      <c r="S235" s="298"/>
      <c r="T235" s="359" t="e">
        <f t="shared" ref="T235" si="965">S235/S236</f>
        <v>#DIV/0!</v>
      </c>
      <c r="U235" s="298"/>
      <c r="V235" s="359" t="e">
        <f t="shared" ref="V235" si="966">U235/U236</f>
        <v>#DIV/0!</v>
      </c>
      <c r="W235" s="298"/>
      <c r="X235" s="359" t="e">
        <f t="shared" ref="X235" si="967">W235/W236</f>
        <v>#DIV/0!</v>
      </c>
      <c r="Y235" s="298"/>
      <c r="Z235" s="359" t="e">
        <f t="shared" ref="Z235" si="968">Y235/Y236</f>
        <v>#DIV/0!</v>
      </c>
    </row>
    <row r="236" spans="1:26">
      <c r="A236" s="1080"/>
      <c r="B236" s="331" t="s">
        <v>344</v>
      </c>
      <c r="C236" s="298">
        <v>0</v>
      </c>
      <c r="D236" s="360"/>
      <c r="E236" s="298">
        <v>0</v>
      </c>
      <c r="F236" s="360"/>
      <c r="G236" s="298"/>
      <c r="H236" s="360"/>
      <c r="I236" s="298"/>
      <c r="J236" s="360"/>
      <c r="K236" s="298"/>
      <c r="L236" s="360"/>
      <c r="M236" s="298"/>
      <c r="N236" s="360"/>
      <c r="O236" s="298"/>
      <c r="P236" s="360"/>
      <c r="Q236" s="298"/>
      <c r="R236" s="360"/>
      <c r="S236" s="298"/>
      <c r="T236" s="360"/>
      <c r="U236" s="298"/>
      <c r="V236" s="360"/>
      <c r="W236" s="298"/>
      <c r="X236" s="360"/>
      <c r="Y236" s="298"/>
      <c r="Z236" s="360"/>
    </row>
    <row r="237" spans="1:26">
      <c r="A237" s="1079" t="s">
        <v>529</v>
      </c>
      <c r="B237" s="331" t="s">
        <v>530</v>
      </c>
      <c r="C237" s="298">
        <v>0</v>
      </c>
      <c r="D237" s="359" t="e">
        <f t="shared" ref="D237" si="969">C237/C238</f>
        <v>#DIV/0!</v>
      </c>
      <c r="E237" s="298">
        <v>4</v>
      </c>
      <c r="F237" s="359">
        <f t="shared" ref="F237" si="970">E237/E238</f>
        <v>0.66666666666666663</v>
      </c>
      <c r="G237" s="298">
        <v>0</v>
      </c>
      <c r="H237" s="359" t="e">
        <f t="shared" ref="H237" si="971">G237/G238</f>
        <v>#DIV/0!</v>
      </c>
      <c r="I237" s="298">
        <v>0</v>
      </c>
      <c r="J237" s="359" t="e">
        <f t="shared" ref="J237" si="972">I237/I238</f>
        <v>#DIV/0!</v>
      </c>
      <c r="K237" s="298">
        <v>0</v>
      </c>
      <c r="L237" s="359" t="e">
        <f t="shared" ref="L237" si="973">K237/K238</f>
        <v>#DIV/0!</v>
      </c>
      <c r="M237" s="298">
        <v>0</v>
      </c>
      <c r="N237" s="359" t="e">
        <f t="shared" ref="N237" si="974">M237/M238</f>
        <v>#DIV/0!</v>
      </c>
      <c r="O237" s="298">
        <v>0</v>
      </c>
      <c r="P237" s="359" t="e">
        <f t="shared" ref="P237" si="975">O237/O238</f>
        <v>#DIV/0!</v>
      </c>
      <c r="Q237" s="298">
        <v>0</v>
      </c>
      <c r="R237" s="359" t="e">
        <f t="shared" ref="R237" si="976">Q237/Q238</f>
        <v>#DIV/0!</v>
      </c>
      <c r="S237" s="298">
        <v>0</v>
      </c>
      <c r="T237" s="359" t="e">
        <f t="shared" ref="T237" si="977">S237/S238</f>
        <v>#DIV/0!</v>
      </c>
      <c r="U237" s="298">
        <v>0</v>
      </c>
      <c r="V237" s="359" t="e">
        <f t="shared" ref="V237" si="978">U237/U238</f>
        <v>#DIV/0!</v>
      </c>
      <c r="W237" s="298">
        <v>0</v>
      </c>
      <c r="X237" s="359" t="e">
        <f t="shared" ref="X237" si="979">W237/W238</f>
        <v>#DIV/0!</v>
      </c>
      <c r="Y237" s="298">
        <v>0</v>
      </c>
      <c r="Z237" s="359" t="e">
        <f t="shared" ref="Z237" si="980">Y237/Y238</f>
        <v>#DIV/0!</v>
      </c>
    </row>
    <row r="238" spans="1:26">
      <c r="A238" s="1080"/>
      <c r="B238" s="331" t="s">
        <v>531</v>
      </c>
      <c r="C238" s="298">
        <v>0</v>
      </c>
      <c r="D238" s="360"/>
      <c r="E238" s="298">
        <v>6</v>
      </c>
      <c r="F238" s="360"/>
      <c r="G238" s="298">
        <v>0</v>
      </c>
      <c r="H238" s="360"/>
      <c r="I238" s="298">
        <v>0</v>
      </c>
      <c r="J238" s="360"/>
      <c r="K238" s="298">
        <v>0</v>
      </c>
      <c r="L238" s="360"/>
      <c r="M238" s="298">
        <v>0</v>
      </c>
      <c r="N238" s="360"/>
      <c r="O238" s="298">
        <v>0</v>
      </c>
      <c r="P238" s="360"/>
      <c r="Q238" s="298">
        <v>0</v>
      </c>
      <c r="R238" s="360"/>
      <c r="S238" s="298">
        <v>0</v>
      </c>
      <c r="T238" s="360"/>
      <c r="U238" s="298">
        <v>0</v>
      </c>
      <c r="V238" s="360"/>
      <c r="W238" s="298">
        <v>0</v>
      </c>
      <c r="X238" s="360"/>
      <c r="Y238" s="298">
        <v>0</v>
      </c>
      <c r="Z238" s="360"/>
    </row>
    <row r="239" spans="1:26">
      <c r="A239" s="1079" t="s">
        <v>532</v>
      </c>
      <c r="B239" s="331" t="s">
        <v>379</v>
      </c>
      <c r="C239" s="298">
        <v>6</v>
      </c>
      <c r="D239" s="359">
        <f t="shared" ref="D239" si="981">C239/C240</f>
        <v>1</v>
      </c>
      <c r="E239" s="298">
        <v>4</v>
      </c>
      <c r="F239" s="359">
        <f t="shared" ref="F239" si="982">E239/E240</f>
        <v>0.66666666666666663</v>
      </c>
      <c r="G239" s="298">
        <v>0</v>
      </c>
      <c r="H239" s="359" t="e">
        <f t="shared" ref="H239" si="983">G239/G240</f>
        <v>#DIV/0!</v>
      </c>
      <c r="I239" s="298">
        <v>0</v>
      </c>
      <c r="J239" s="359" t="e">
        <f t="shared" ref="J239" si="984">I239/I240</f>
        <v>#DIV/0!</v>
      </c>
      <c r="K239" s="298">
        <v>0</v>
      </c>
      <c r="L239" s="359" t="e">
        <f t="shared" ref="L239" si="985">K239/K240</f>
        <v>#DIV/0!</v>
      </c>
      <c r="M239" s="298">
        <v>0</v>
      </c>
      <c r="N239" s="359" t="e">
        <f t="shared" ref="N239" si="986">M239/M240</f>
        <v>#DIV/0!</v>
      </c>
      <c r="O239" s="298">
        <v>0</v>
      </c>
      <c r="P239" s="359" t="e">
        <f t="shared" ref="P239" si="987">O239/O240</f>
        <v>#DIV/0!</v>
      </c>
      <c r="Q239" s="298">
        <v>0</v>
      </c>
      <c r="R239" s="359" t="e">
        <f t="shared" ref="R239" si="988">Q239/Q240</f>
        <v>#DIV/0!</v>
      </c>
      <c r="S239" s="298">
        <v>0</v>
      </c>
      <c r="T239" s="359" t="e">
        <f t="shared" ref="T239" si="989">S239/S240</f>
        <v>#DIV/0!</v>
      </c>
      <c r="U239" s="298">
        <v>0</v>
      </c>
      <c r="V239" s="359" t="e">
        <f t="shared" ref="V239" si="990">U239/U240</f>
        <v>#DIV/0!</v>
      </c>
      <c r="W239" s="298">
        <v>0</v>
      </c>
      <c r="X239" s="359" t="e">
        <f t="shared" ref="X239" si="991">W239/W240</f>
        <v>#DIV/0!</v>
      </c>
      <c r="Y239" s="298">
        <v>0</v>
      </c>
      <c r="Z239" s="359" t="e">
        <f t="shared" ref="Z239" si="992">Y239/Y240</f>
        <v>#DIV/0!</v>
      </c>
    </row>
    <row r="240" spans="1:26">
      <c r="A240" s="1080"/>
      <c r="B240" s="331" t="s">
        <v>533</v>
      </c>
      <c r="C240" s="298">
        <v>6</v>
      </c>
      <c r="D240" s="360"/>
      <c r="E240" s="298">
        <v>6</v>
      </c>
      <c r="F240" s="360"/>
      <c r="G240" s="298">
        <v>0</v>
      </c>
      <c r="H240" s="360"/>
      <c r="I240" s="298">
        <v>0</v>
      </c>
      <c r="J240" s="360"/>
      <c r="K240" s="298">
        <v>0</v>
      </c>
      <c r="L240" s="360"/>
      <c r="M240" s="298">
        <v>0</v>
      </c>
      <c r="N240" s="360"/>
      <c r="O240" s="298">
        <v>0</v>
      </c>
      <c r="P240" s="360"/>
      <c r="Q240" s="298">
        <v>0</v>
      </c>
      <c r="R240" s="360"/>
      <c r="S240" s="298">
        <v>0</v>
      </c>
      <c r="T240" s="360"/>
      <c r="U240" s="298">
        <v>0</v>
      </c>
      <c r="V240" s="360"/>
      <c r="W240" s="298">
        <v>0</v>
      </c>
      <c r="X240" s="360"/>
      <c r="Y240" s="298">
        <v>0</v>
      </c>
      <c r="Z240" s="360"/>
    </row>
    <row r="241" spans="1:26">
      <c r="A241" s="1115" t="s">
        <v>377</v>
      </c>
      <c r="B241" s="331" t="s">
        <v>382</v>
      </c>
      <c r="C241" s="298"/>
      <c r="D241" s="359" t="e">
        <f t="shared" si="946"/>
        <v>#DIV/0!</v>
      </c>
      <c r="E241" s="298">
        <v>0</v>
      </c>
      <c r="F241" s="359" t="e">
        <f t="shared" ref="F241" si="993">E241/E242</f>
        <v>#DIV/0!</v>
      </c>
      <c r="G241" s="298"/>
      <c r="H241" s="359" t="e">
        <f t="shared" ref="H241" si="994">G241/G242</f>
        <v>#DIV/0!</v>
      </c>
      <c r="I241" s="298"/>
      <c r="J241" s="359" t="e">
        <f t="shared" ref="J241" si="995">I241/I242</f>
        <v>#DIV/0!</v>
      </c>
      <c r="K241" s="298"/>
      <c r="L241" s="359" t="e">
        <f t="shared" ref="L241" si="996">K241/K242</f>
        <v>#DIV/0!</v>
      </c>
      <c r="M241" s="298"/>
      <c r="N241" s="359" t="e">
        <f t="shared" ref="N241" si="997">M241/M242</f>
        <v>#DIV/0!</v>
      </c>
      <c r="O241" s="298"/>
      <c r="P241" s="359" t="e">
        <f t="shared" ref="P241" si="998">O241/O242</f>
        <v>#DIV/0!</v>
      </c>
      <c r="Q241" s="298"/>
      <c r="R241" s="359" t="e">
        <f t="shared" ref="R241" si="999">Q241/Q242</f>
        <v>#DIV/0!</v>
      </c>
      <c r="S241" s="298"/>
      <c r="T241" s="359" t="e">
        <f t="shared" ref="T241" si="1000">S241/S242</f>
        <v>#DIV/0!</v>
      </c>
      <c r="U241" s="298"/>
      <c r="V241" s="359" t="e">
        <f t="shared" ref="V241" si="1001">U241/U242</f>
        <v>#DIV/0!</v>
      </c>
      <c r="W241" s="298"/>
      <c r="X241" s="359" t="e">
        <f t="shared" ref="X241" si="1002">W241/W242</f>
        <v>#DIV/0!</v>
      </c>
      <c r="Y241" s="298"/>
      <c r="Z241" s="359" t="e">
        <f t="shared" ref="Z241" si="1003">Y241/Y242</f>
        <v>#DIV/0!</v>
      </c>
    </row>
    <row r="242" spans="1:26">
      <c r="A242" s="1116"/>
      <c r="B242" s="331" t="s">
        <v>381</v>
      </c>
      <c r="C242" s="298"/>
      <c r="D242" s="360"/>
      <c r="E242" s="298">
        <v>0</v>
      </c>
      <c r="F242" s="360"/>
      <c r="G242" s="298"/>
      <c r="H242" s="360"/>
      <c r="I242" s="298"/>
      <c r="J242" s="360"/>
      <c r="K242" s="298"/>
      <c r="L242" s="360"/>
      <c r="M242" s="298"/>
      <c r="N242" s="360"/>
      <c r="O242" s="298"/>
      <c r="P242" s="360"/>
      <c r="Q242" s="298"/>
      <c r="R242" s="360"/>
      <c r="S242" s="298"/>
      <c r="T242" s="360"/>
      <c r="U242" s="298"/>
      <c r="V242" s="360"/>
      <c r="W242" s="298"/>
      <c r="X242" s="360"/>
      <c r="Y242" s="298"/>
      <c r="Z242" s="360"/>
    </row>
    <row r="243" spans="1:26">
      <c r="A243" s="608" t="s">
        <v>566</v>
      </c>
      <c r="B243" s="331"/>
      <c r="C243" s="298">
        <v>0</v>
      </c>
      <c r="D243" s="714">
        <v>0</v>
      </c>
      <c r="E243" s="298">
        <v>0</v>
      </c>
      <c r="F243" s="714">
        <v>0</v>
      </c>
      <c r="G243" s="298">
        <v>1</v>
      </c>
      <c r="H243" s="714">
        <v>0.01</v>
      </c>
      <c r="I243" s="298"/>
      <c r="J243" s="714"/>
      <c r="K243" s="298"/>
      <c r="L243" s="714"/>
      <c r="M243" s="298"/>
      <c r="N243" s="714"/>
      <c r="O243" s="298"/>
      <c r="P243" s="714"/>
      <c r="Q243" s="298"/>
      <c r="R243" s="714"/>
      <c r="S243" s="298"/>
      <c r="T243" s="714"/>
      <c r="U243" s="298"/>
      <c r="V243" s="714"/>
      <c r="W243" s="298"/>
      <c r="X243" s="714"/>
      <c r="Y243" s="298"/>
      <c r="Z243" s="714"/>
    </row>
    <row r="244" spans="1:26">
      <c r="A244" s="1079" t="s">
        <v>385</v>
      </c>
      <c r="B244" s="331" t="s">
        <v>265</v>
      </c>
      <c r="C244" s="298">
        <v>0</v>
      </c>
      <c r="D244" s="359" t="e">
        <f t="shared" si="946"/>
        <v>#DIV/0!</v>
      </c>
      <c r="E244" s="298">
        <v>0</v>
      </c>
      <c r="F244" s="359">
        <v>1</v>
      </c>
      <c r="G244" s="298">
        <v>1</v>
      </c>
      <c r="H244" s="359">
        <f t="shared" ref="H244" si="1004">G244/G245</f>
        <v>1</v>
      </c>
      <c r="I244" s="298"/>
      <c r="J244" s="359" t="e">
        <f t="shared" ref="J244" si="1005">I244/I245</f>
        <v>#DIV/0!</v>
      </c>
      <c r="K244" s="298"/>
      <c r="L244" s="359" t="e">
        <f t="shared" ref="L244" si="1006">K244/K245</f>
        <v>#DIV/0!</v>
      </c>
      <c r="M244" s="298"/>
      <c r="N244" s="359" t="e">
        <f t="shared" ref="N244" si="1007">M244/M245</f>
        <v>#DIV/0!</v>
      </c>
      <c r="O244" s="298"/>
      <c r="P244" s="359" t="e">
        <f t="shared" ref="P244" si="1008">O244/O245</f>
        <v>#DIV/0!</v>
      </c>
      <c r="Q244" s="298"/>
      <c r="R244" s="359" t="e">
        <f t="shared" ref="R244" si="1009">Q244/Q245</f>
        <v>#DIV/0!</v>
      </c>
      <c r="S244" s="298"/>
      <c r="T244" s="359" t="e">
        <f t="shared" ref="T244" si="1010">S244/S245</f>
        <v>#DIV/0!</v>
      </c>
      <c r="U244" s="298"/>
      <c r="V244" s="359" t="e">
        <f t="shared" ref="V244" si="1011">U244/U245</f>
        <v>#DIV/0!</v>
      </c>
      <c r="W244" s="298"/>
      <c r="X244" s="359" t="e">
        <f t="shared" ref="X244" si="1012">W244/W245</f>
        <v>#DIV/0!</v>
      </c>
      <c r="Y244" s="298"/>
      <c r="Z244" s="359" t="e">
        <f t="shared" ref="Z244" si="1013">Y244/Y245</f>
        <v>#DIV/0!</v>
      </c>
    </row>
    <row r="245" spans="1:26">
      <c r="A245" s="1080"/>
      <c r="B245" s="331" t="s">
        <v>264</v>
      </c>
      <c r="C245" s="298">
        <v>0</v>
      </c>
      <c r="D245" s="360"/>
      <c r="E245" s="298">
        <v>0</v>
      </c>
      <c r="F245" s="360"/>
      <c r="G245" s="298">
        <v>1</v>
      </c>
      <c r="H245" s="360"/>
      <c r="I245" s="298"/>
      <c r="J245" s="360"/>
      <c r="K245" s="298"/>
      <c r="L245" s="360"/>
      <c r="M245" s="298"/>
      <c r="N245" s="360"/>
      <c r="O245" s="298"/>
      <c r="P245" s="360"/>
      <c r="Q245" s="298"/>
      <c r="R245" s="360"/>
      <c r="S245" s="298"/>
      <c r="T245" s="360"/>
      <c r="U245" s="298"/>
      <c r="V245" s="360"/>
      <c r="W245" s="298"/>
      <c r="X245" s="360"/>
      <c r="Y245" s="298"/>
      <c r="Z245" s="360"/>
    </row>
    <row r="246" spans="1:26">
      <c r="A246" s="1046" t="s">
        <v>386</v>
      </c>
      <c r="B246" s="320" t="s">
        <v>387</v>
      </c>
      <c r="C246" s="298">
        <v>3</v>
      </c>
      <c r="D246" s="359">
        <f t="shared" ref="D246:D256" si="1014">C246/C247</f>
        <v>1</v>
      </c>
      <c r="E246" s="298">
        <v>3</v>
      </c>
      <c r="F246" s="359">
        <f t="shared" ref="F246" si="1015">E246/E247</f>
        <v>1</v>
      </c>
      <c r="G246" s="298">
        <v>3</v>
      </c>
      <c r="H246" s="359">
        <f t="shared" ref="H246" si="1016">G246/G247</f>
        <v>1</v>
      </c>
      <c r="I246" s="298"/>
      <c r="J246" s="359" t="e">
        <f t="shared" ref="J246" si="1017">I246/I247</f>
        <v>#DIV/0!</v>
      </c>
      <c r="K246" s="298"/>
      <c r="L246" s="359" t="e">
        <f t="shared" ref="L246" si="1018">K246/K247</f>
        <v>#DIV/0!</v>
      </c>
      <c r="M246" s="298"/>
      <c r="N246" s="359" t="e">
        <f t="shared" ref="N246" si="1019">M246/M247</f>
        <v>#DIV/0!</v>
      </c>
      <c r="O246" s="298"/>
      <c r="P246" s="359" t="e">
        <f t="shared" ref="P246" si="1020">O246/O247</f>
        <v>#DIV/0!</v>
      </c>
      <c r="Q246" s="298"/>
      <c r="R246" s="359" t="e">
        <f t="shared" ref="R246" si="1021">Q246/Q247</f>
        <v>#DIV/0!</v>
      </c>
      <c r="S246" s="298"/>
      <c r="T246" s="359" t="e">
        <f t="shared" ref="T246" si="1022">S246/S247</f>
        <v>#DIV/0!</v>
      </c>
      <c r="U246" s="298"/>
      <c r="V246" s="359" t="e">
        <f t="shared" ref="V246" si="1023">U246/U247</f>
        <v>#DIV/0!</v>
      </c>
      <c r="W246" s="298"/>
      <c r="X246" s="359" t="e">
        <f t="shared" ref="X246" si="1024">W246/W247</f>
        <v>#DIV/0!</v>
      </c>
      <c r="Y246" s="298"/>
      <c r="Z246" s="359" t="e">
        <f t="shared" ref="Z246" si="1025">Y246/Y247</f>
        <v>#DIV/0!</v>
      </c>
    </row>
    <row r="247" spans="1:26">
      <c r="A247" s="1047"/>
      <c r="B247" s="320" t="s">
        <v>388</v>
      </c>
      <c r="C247" s="298">
        <v>3</v>
      </c>
      <c r="D247" s="360"/>
      <c r="E247" s="298">
        <v>3</v>
      </c>
      <c r="F247" s="360"/>
      <c r="G247" s="298">
        <v>3</v>
      </c>
      <c r="H247" s="360"/>
      <c r="I247" s="298"/>
      <c r="J247" s="360"/>
      <c r="K247" s="298"/>
      <c r="L247" s="360"/>
      <c r="M247" s="298"/>
      <c r="N247" s="360"/>
      <c r="O247" s="298"/>
      <c r="P247" s="360"/>
      <c r="Q247" s="298"/>
      <c r="R247" s="360"/>
      <c r="S247" s="298"/>
      <c r="T247" s="360"/>
      <c r="U247" s="298"/>
      <c r="V247" s="360"/>
      <c r="W247" s="298"/>
      <c r="X247" s="360"/>
      <c r="Y247" s="298"/>
      <c r="Z247" s="360"/>
    </row>
    <row r="248" spans="1:26">
      <c r="A248" s="1046" t="s">
        <v>394</v>
      </c>
      <c r="B248" s="320" t="s">
        <v>455</v>
      </c>
      <c r="C248" s="298">
        <v>1</v>
      </c>
      <c r="D248" s="359">
        <f t="shared" si="1014"/>
        <v>1</v>
      </c>
      <c r="E248" s="298">
        <v>1</v>
      </c>
      <c r="F248" s="359">
        <f t="shared" ref="F248" si="1026">E248/E249</f>
        <v>1</v>
      </c>
      <c r="G248" s="298">
        <v>1</v>
      </c>
      <c r="H248" s="359">
        <f t="shared" ref="H248" si="1027">G248/G249</f>
        <v>1</v>
      </c>
      <c r="I248" s="298"/>
      <c r="J248" s="359" t="e">
        <f t="shared" ref="J248" si="1028">I248/I249</f>
        <v>#DIV/0!</v>
      </c>
      <c r="K248" s="298"/>
      <c r="L248" s="359" t="e">
        <f t="shared" ref="L248" si="1029">K248/K249</f>
        <v>#DIV/0!</v>
      </c>
      <c r="M248" s="298"/>
      <c r="N248" s="359" t="e">
        <f t="shared" ref="N248" si="1030">M248/M249</f>
        <v>#DIV/0!</v>
      </c>
      <c r="O248" s="298"/>
      <c r="P248" s="359" t="e">
        <f t="shared" ref="P248" si="1031">O248/O249</f>
        <v>#DIV/0!</v>
      </c>
      <c r="Q248" s="298"/>
      <c r="R248" s="359" t="e">
        <f t="shared" ref="R248" si="1032">Q248/Q249</f>
        <v>#DIV/0!</v>
      </c>
      <c r="S248" s="298"/>
      <c r="T248" s="359" t="e">
        <f t="shared" ref="T248" si="1033">S248/S249</f>
        <v>#DIV/0!</v>
      </c>
      <c r="U248" s="298"/>
      <c r="V248" s="359" t="e">
        <f t="shared" ref="V248" si="1034">U248/U249</f>
        <v>#DIV/0!</v>
      </c>
      <c r="W248" s="298"/>
      <c r="X248" s="359" t="e">
        <f t="shared" ref="X248" si="1035">W248/W249</f>
        <v>#DIV/0!</v>
      </c>
      <c r="Y248" s="298"/>
      <c r="Z248" s="359" t="e">
        <f t="shared" ref="Z248" si="1036">Y248/Y249</f>
        <v>#DIV/0!</v>
      </c>
    </row>
    <row r="249" spans="1:26">
      <c r="A249" s="1047"/>
      <c r="B249" s="320" t="s">
        <v>456</v>
      </c>
      <c r="C249" s="298">
        <v>1</v>
      </c>
      <c r="D249" s="360"/>
      <c r="E249" s="298">
        <v>1</v>
      </c>
      <c r="F249" s="360"/>
      <c r="G249" s="298">
        <v>1</v>
      </c>
      <c r="H249" s="360"/>
      <c r="I249" s="298"/>
      <c r="J249" s="360"/>
      <c r="K249" s="298"/>
      <c r="L249" s="360"/>
      <c r="M249" s="298"/>
      <c r="N249" s="360"/>
      <c r="O249" s="298"/>
      <c r="P249" s="360"/>
      <c r="Q249" s="298"/>
      <c r="R249" s="360"/>
      <c r="S249" s="298"/>
      <c r="T249" s="360"/>
      <c r="U249" s="298"/>
      <c r="V249" s="360"/>
      <c r="W249" s="298"/>
      <c r="X249" s="360"/>
      <c r="Y249" s="298"/>
      <c r="Z249" s="360"/>
    </row>
    <row r="250" spans="1:26">
      <c r="A250" s="1046" t="s">
        <v>395</v>
      </c>
      <c r="B250" s="320" t="s">
        <v>396</v>
      </c>
      <c r="C250" s="298">
        <v>1</v>
      </c>
      <c r="D250" s="359">
        <f t="shared" si="1014"/>
        <v>1</v>
      </c>
      <c r="E250" s="298">
        <v>1</v>
      </c>
      <c r="F250" s="359">
        <f t="shared" ref="F250" si="1037">E250/E251</f>
        <v>1</v>
      </c>
      <c r="G250" s="298">
        <v>3</v>
      </c>
      <c r="H250" s="359">
        <f t="shared" ref="H250" si="1038">G250/G251</f>
        <v>1</v>
      </c>
      <c r="I250" s="298"/>
      <c r="J250" s="359" t="e">
        <f t="shared" ref="J250" si="1039">I250/I251</f>
        <v>#DIV/0!</v>
      </c>
      <c r="K250" s="298"/>
      <c r="L250" s="359" t="e">
        <f t="shared" ref="L250" si="1040">K250/K251</f>
        <v>#DIV/0!</v>
      </c>
      <c r="M250" s="298"/>
      <c r="N250" s="359" t="e">
        <f t="shared" ref="N250" si="1041">M250/M251</f>
        <v>#DIV/0!</v>
      </c>
      <c r="O250" s="298"/>
      <c r="P250" s="359" t="e">
        <f t="shared" ref="P250" si="1042">O250/O251</f>
        <v>#DIV/0!</v>
      </c>
      <c r="Q250" s="298"/>
      <c r="R250" s="359" t="e">
        <f t="shared" ref="R250" si="1043">Q250/Q251</f>
        <v>#DIV/0!</v>
      </c>
      <c r="S250" s="298"/>
      <c r="T250" s="359" t="e">
        <f t="shared" ref="T250" si="1044">S250/S251</f>
        <v>#DIV/0!</v>
      </c>
      <c r="U250" s="298"/>
      <c r="V250" s="359" t="e">
        <f t="shared" ref="V250" si="1045">U250/U251</f>
        <v>#DIV/0!</v>
      </c>
      <c r="W250" s="298"/>
      <c r="X250" s="359" t="e">
        <f t="shared" ref="X250" si="1046">W250/W251</f>
        <v>#DIV/0!</v>
      </c>
      <c r="Y250" s="298"/>
      <c r="Z250" s="359" t="e">
        <f t="shared" ref="Z250" si="1047">Y250/Y251</f>
        <v>#DIV/0!</v>
      </c>
    </row>
    <row r="251" spans="1:26">
      <c r="A251" s="1047"/>
      <c r="B251" s="320" t="s">
        <v>397</v>
      </c>
      <c r="C251" s="298">
        <v>1</v>
      </c>
      <c r="D251" s="360"/>
      <c r="E251" s="298">
        <v>1</v>
      </c>
      <c r="F251" s="360"/>
      <c r="G251" s="298">
        <v>3</v>
      </c>
      <c r="H251" s="360"/>
      <c r="I251" s="298"/>
      <c r="J251" s="360"/>
      <c r="K251" s="298"/>
      <c r="L251" s="360"/>
      <c r="M251" s="298"/>
      <c r="N251" s="360"/>
      <c r="O251" s="298"/>
      <c r="P251" s="360"/>
      <c r="Q251" s="298"/>
      <c r="R251" s="360"/>
      <c r="S251" s="298"/>
      <c r="T251" s="360"/>
      <c r="U251" s="298"/>
      <c r="V251" s="360"/>
      <c r="W251" s="298"/>
      <c r="X251" s="360"/>
      <c r="Y251" s="298"/>
      <c r="Z251" s="360"/>
    </row>
    <row r="252" spans="1:26">
      <c r="A252" s="1073" t="s">
        <v>402</v>
      </c>
      <c r="B252" s="320" t="s">
        <v>343</v>
      </c>
      <c r="C252" s="298">
        <v>17</v>
      </c>
      <c r="D252" s="359">
        <f t="shared" si="1014"/>
        <v>0.89473684210526316</v>
      </c>
      <c r="E252" s="298">
        <v>21</v>
      </c>
      <c r="F252" s="359">
        <f t="shared" ref="F252" si="1048">E252/E253</f>
        <v>0.91304347826086951</v>
      </c>
      <c r="G252" s="298">
        <v>21</v>
      </c>
      <c r="H252" s="359">
        <f t="shared" ref="H252" si="1049">G252/G253</f>
        <v>0.91304347826086951</v>
      </c>
      <c r="I252" s="298"/>
      <c r="J252" s="359" t="e">
        <f t="shared" ref="J252" si="1050">I252/I253</f>
        <v>#DIV/0!</v>
      </c>
      <c r="K252" s="298"/>
      <c r="L252" s="359" t="e">
        <f t="shared" ref="L252" si="1051">K252/K253</f>
        <v>#DIV/0!</v>
      </c>
      <c r="M252" s="298"/>
      <c r="N252" s="359" t="e">
        <f t="shared" ref="N252" si="1052">M252/M253</f>
        <v>#DIV/0!</v>
      </c>
      <c r="O252" s="298"/>
      <c r="P252" s="359" t="e">
        <f t="shared" ref="P252" si="1053">O252/O253</f>
        <v>#DIV/0!</v>
      </c>
      <c r="Q252" s="298"/>
      <c r="R252" s="359" t="e">
        <f t="shared" ref="R252" si="1054">Q252/Q253</f>
        <v>#DIV/0!</v>
      </c>
      <c r="S252" s="298"/>
      <c r="T252" s="359" t="e">
        <f t="shared" ref="T252" si="1055">S252/S253</f>
        <v>#DIV/0!</v>
      </c>
      <c r="U252" s="298"/>
      <c r="V252" s="359" t="e">
        <f t="shared" ref="V252" si="1056">U252/U253</f>
        <v>#DIV/0!</v>
      </c>
      <c r="W252" s="298"/>
      <c r="X252" s="359" t="e">
        <f t="shared" ref="X252" si="1057">W252/W253</f>
        <v>#DIV/0!</v>
      </c>
      <c r="Y252" s="298"/>
      <c r="Z252" s="359" t="e">
        <f t="shared" ref="Z252" si="1058">Y252/Y253</f>
        <v>#DIV/0!</v>
      </c>
    </row>
    <row r="253" spans="1:26">
      <c r="A253" s="1074"/>
      <c r="B253" s="320" t="s">
        <v>344</v>
      </c>
      <c r="C253" s="298">
        <v>19</v>
      </c>
      <c r="D253" s="360"/>
      <c r="E253" s="298">
        <v>23</v>
      </c>
      <c r="F253" s="360"/>
      <c r="G253" s="298">
        <v>23</v>
      </c>
      <c r="H253" s="360"/>
      <c r="I253" s="298"/>
      <c r="J253" s="360"/>
      <c r="K253" s="298"/>
      <c r="L253" s="360"/>
      <c r="M253" s="298"/>
      <c r="N253" s="360"/>
      <c r="O253" s="298"/>
      <c r="P253" s="360"/>
      <c r="Q253" s="298"/>
      <c r="R253" s="360"/>
      <c r="S253" s="298"/>
      <c r="T253" s="360"/>
      <c r="U253" s="298"/>
      <c r="V253" s="360"/>
      <c r="W253" s="298"/>
      <c r="X253" s="360"/>
      <c r="Y253" s="298"/>
      <c r="Z253" s="360"/>
    </row>
    <row r="254" spans="1:26">
      <c r="A254" s="1046" t="s">
        <v>399</v>
      </c>
      <c r="B254" s="320" t="s">
        <v>398</v>
      </c>
      <c r="C254" s="298">
        <v>3</v>
      </c>
      <c r="D254" s="359">
        <f t="shared" si="1014"/>
        <v>1.4778325123152709E-2</v>
      </c>
      <c r="E254" s="298">
        <v>5</v>
      </c>
      <c r="F254" s="359">
        <f t="shared" ref="F254" si="1059">E254/E255</f>
        <v>2.3696682464454975E-2</v>
      </c>
      <c r="G254" s="298">
        <v>3</v>
      </c>
      <c r="H254" s="359">
        <f t="shared" ref="H254" si="1060">G254/G255</f>
        <v>1.2195121951219513E-2</v>
      </c>
      <c r="I254" s="298"/>
      <c r="J254" s="359" t="e">
        <f t="shared" ref="J254" si="1061">I254/I255</f>
        <v>#DIV/0!</v>
      </c>
      <c r="K254" s="298"/>
      <c r="L254" s="359" t="e">
        <f t="shared" ref="L254" si="1062">K254/K255</f>
        <v>#DIV/0!</v>
      </c>
      <c r="M254" s="298"/>
      <c r="N254" s="359" t="e">
        <f t="shared" ref="N254" si="1063">M254/M255</f>
        <v>#DIV/0!</v>
      </c>
      <c r="O254" s="298"/>
      <c r="P254" s="359" t="e">
        <f t="shared" ref="P254" si="1064">O254/O255</f>
        <v>#DIV/0!</v>
      </c>
      <c r="Q254" s="298"/>
      <c r="R254" s="359" t="e">
        <f t="shared" ref="R254" si="1065">Q254/Q255</f>
        <v>#DIV/0!</v>
      </c>
      <c r="S254" s="298"/>
      <c r="T254" s="359" t="e">
        <f t="shared" ref="T254" si="1066">S254/S255</f>
        <v>#DIV/0!</v>
      </c>
      <c r="U254" s="298"/>
      <c r="V254" s="359" t="e">
        <f t="shared" ref="V254" si="1067">U254/U255</f>
        <v>#DIV/0!</v>
      </c>
      <c r="W254" s="298"/>
      <c r="X254" s="359" t="e">
        <f t="shared" ref="X254" si="1068">W254/W255</f>
        <v>#DIV/0!</v>
      </c>
      <c r="Y254" s="298"/>
      <c r="Z254" s="359" t="e">
        <f t="shared" ref="Z254" si="1069">Y254/Y255</f>
        <v>#DIV/0!</v>
      </c>
    </row>
    <row r="255" spans="1:26">
      <c r="A255" s="1047"/>
      <c r="B255" s="320" t="s">
        <v>249</v>
      </c>
      <c r="C255" s="298">
        <v>203</v>
      </c>
      <c r="D255" s="360"/>
      <c r="E255" s="298">
        <v>211</v>
      </c>
      <c r="F255" s="360"/>
      <c r="G255" s="298">
        <v>246</v>
      </c>
      <c r="H255" s="360"/>
      <c r="I255" s="298"/>
      <c r="J255" s="360"/>
      <c r="K255" s="298"/>
      <c r="L255" s="360"/>
      <c r="M255" s="298"/>
      <c r="N255" s="360"/>
      <c r="O255" s="298"/>
      <c r="P255" s="360"/>
      <c r="Q255" s="298"/>
      <c r="R255" s="360"/>
      <c r="S255" s="298"/>
      <c r="T255" s="360"/>
      <c r="U255" s="298"/>
      <c r="V255" s="360"/>
      <c r="W255" s="298"/>
      <c r="X255" s="360"/>
      <c r="Y255" s="298"/>
      <c r="Z255" s="360"/>
    </row>
    <row r="256" spans="1:26">
      <c r="A256" s="1073" t="s">
        <v>400</v>
      </c>
      <c r="B256" s="320" t="s">
        <v>265</v>
      </c>
      <c r="C256" s="298">
        <v>3</v>
      </c>
      <c r="D256" s="359">
        <f t="shared" si="1014"/>
        <v>1</v>
      </c>
      <c r="E256" s="298">
        <v>5</v>
      </c>
      <c r="F256" s="359">
        <f t="shared" ref="F256" si="1070">E256/E257</f>
        <v>1</v>
      </c>
      <c r="G256" s="298">
        <v>1</v>
      </c>
      <c r="H256" s="359">
        <f t="shared" ref="H256" si="1071">G256/G257</f>
        <v>1</v>
      </c>
      <c r="I256" s="298"/>
      <c r="J256" s="359" t="e">
        <f t="shared" ref="J256" si="1072">I256/I257</f>
        <v>#DIV/0!</v>
      </c>
      <c r="K256" s="298"/>
      <c r="L256" s="359" t="e">
        <f t="shared" ref="L256" si="1073">K256/K257</f>
        <v>#DIV/0!</v>
      </c>
      <c r="M256" s="298"/>
      <c r="N256" s="359" t="e">
        <f t="shared" ref="N256" si="1074">M256/M257</f>
        <v>#DIV/0!</v>
      </c>
      <c r="O256" s="298"/>
      <c r="P256" s="359" t="e">
        <f t="shared" ref="P256" si="1075">O256/O257</f>
        <v>#DIV/0!</v>
      </c>
      <c r="Q256" s="298"/>
      <c r="R256" s="359" t="e">
        <f t="shared" ref="R256" si="1076">Q256/Q257</f>
        <v>#DIV/0!</v>
      </c>
      <c r="S256" s="298"/>
      <c r="T256" s="359" t="e">
        <f t="shared" ref="T256" si="1077">S256/S257</f>
        <v>#DIV/0!</v>
      </c>
      <c r="U256" s="298"/>
      <c r="V256" s="359" t="e">
        <f t="shared" ref="V256" si="1078">U256/U257</f>
        <v>#DIV/0!</v>
      </c>
      <c r="W256" s="298"/>
      <c r="X256" s="359" t="e">
        <f t="shared" ref="X256" si="1079">W256/W257</f>
        <v>#DIV/0!</v>
      </c>
      <c r="Y256" s="298"/>
      <c r="Z256" s="359" t="e">
        <f t="shared" ref="Z256" si="1080">Y256/Y257</f>
        <v>#DIV/0!</v>
      </c>
    </row>
    <row r="257" spans="1:26">
      <c r="A257" s="1074"/>
      <c r="B257" s="320" t="s">
        <v>264</v>
      </c>
      <c r="C257" s="298">
        <v>3</v>
      </c>
      <c r="D257" s="360"/>
      <c r="E257" s="298">
        <v>5</v>
      </c>
      <c r="F257" s="360"/>
      <c r="G257" s="298">
        <v>1</v>
      </c>
      <c r="H257" s="360"/>
      <c r="I257" s="298"/>
      <c r="J257" s="360"/>
      <c r="K257" s="298"/>
      <c r="L257" s="360"/>
      <c r="M257" s="298"/>
      <c r="N257" s="360"/>
      <c r="O257" s="298"/>
      <c r="P257" s="360"/>
      <c r="Q257" s="298"/>
      <c r="R257" s="360"/>
      <c r="S257" s="298"/>
      <c r="T257" s="360"/>
      <c r="U257" s="298"/>
      <c r="V257" s="360"/>
      <c r="W257" s="298"/>
      <c r="X257" s="360"/>
      <c r="Y257" s="298"/>
      <c r="Z257" s="360"/>
    </row>
    <row r="258" spans="1:26">
      <c r="A258" s="609" t="s">
        <v>566</v>
      </c>
      <c r="B258" s="320"/>
      <c r="C258" s="298"/>
      <c r="D258" s="714">
        <v>0.01</v>
      </c>
      <c r="E258" s="298">
        <v>1</v>
      </c>
      <c r="F258" s="714">
        <v>0.01</v>
      </c>
      <c r="G258" s="298">
        <v>0</v>
      </c>
      <c r="H258" s="714">
        <v>0.01</v>
      </c>
      <c r="I258" s="298">
        <v>1</v>
      </c>
      <c r="J258" s="714"/>
      <c r="K258" s="298"/>
      <c r="L258" s="714"/>
      <c r="M258" s="298"/>
      <c r="N258" s="714"/>
      <c r="O258" s="298"/>
      <c r="P258" s="714"/>
      <c r="Q258" s="298"/>
      <c r="R258" s="714"/>
      <c r="S258" s="298"/>
      <c r="T258" s="714"/>
      <c r="U258" s="298"/>
      <c r="V258" s="714"/>
      <c r="W258" s="298"/>
      <c r="X258" s="714"/>
      <c r="Y258" s="298"/>
      <c r="Z258" s="714"/>
    </row>
    <row r="259" spans="1:26">
      <c r="A259" s="1073" t="s">
        <v>536</v>
      </c>
      <c r="B259" s="320" t="s">
        <v>537</v>
      </c>
      <c r="C259" s="298">
        <v>3</v>
      </c>
      <c r="D259" s="359">
        <f t="shared" ref="D259" si="1081">C259/C260</f>
        <v>1</v>
      </c>
      <c r="E259" s="298">
        <v>5</v>
      </c>
      <c r="F259" s="359">
        <f t="shared" ref="F259" si="1082">E259/E260</f>
        <v>1</v>
      </c>
      <c r="G259" s="298">
        <v>3</v>
      </c>
      <c r="H259" s="359">
        <f t="shared" ref="H259" si="1083">G259/G260</f>
        <v>1</v>
      </c>
      <c r="I259" s="298"/>
      <c r="J259" s="359" t="e">
        <f t="shared" ref="J259" si="1084">I259/I260</f>
        <v>#DIV/0!</v>
      </c>
      <c r="K259" s="298"/>
      <c r="L259" s="359" t="e">
        <f t="shared" ref="L259" si="1085">K259/K260</f>
        <v>#DIV/0!</v>
      </c>
      <c r="M259" s="298"/>
      <c r="N259" s="359" t="e">
        <f t="shared" ref="N259" si="1086">M259/M260</f>
        <v>#DIV/0!</v>
      </c>
      <c r="O259" s="298"/>
      <c r="P259" s="359" t="e">
        <f t="shared" ref="P259" si="1087">O259/O260</f>
        <v>#DIV/0!</v>
      </c>
      <c r="Q259" s="298"/>
      <c r="R259" s="359" t="e">
        <f t="shared" ref="R259" si="1088">Q259/Q260</f>
        <v>#DIV/0!</v>
      </c>
      <c r="S259" s="298"/>
      <c r="T259" s="359" t="e">
        <f t="shared" ref="T259" si="1089">S259/S260</f>
        <v>#DIV/0!</v>
      </c>
      <c r="U259" s="298"/>
      <c r="V259" s="359" t="e">
        <f t="shared" ref="V259" si="1090">U259/U260</f>
        <v>#DIV/0!</v>
      </c>
      <c r="W259" s="298"/>
      <c r="X259" s="359" t="e">
        <f t="shared" ref="X259" si="1091">W259/W260</f>
        <v>#DIV/0!</v>
      </c>
      <c r="Y259" s="298"/>
      <c r="Z259" s="359" t="e">
        <f t="shared" ref="Z259" si="1092">Y259/Y260</f>
        <v>#DIV/0!</v>
      </c>
    </row>
    <row r="260" spans="1:26">
      <c r="A260" s="1074"/>
      <c r="B260" s="320" t="s">
        <v>538</v>
      </c>
      <c r="C260" s="298">
        <v>3</v>
      </c>
      <c r="D260" s="360"/>
      <c r="E260" s="298">
        <v>5</v>
      </c>
      <c r="F260" s="360"/>
      <c r="G260" s="298">
        <v>3</v>
      </c>
      <c r="H260" s="360"/>
      <c r="I260" s="298"/>
      <c r="J260" s="360"/>
      <c r="K260" s="298"/>
      <c r="L260" s="360"/>
      <c r="M260" s="298"/>
      <c r="N260" s="360"/>
      <c r="O260" s="298"/>
      <c r="P260" s="360"/>
      <c r="Q260" s="298"/>
      <c r="R260" s="360"/>
      <c r="S260" s="298"/>
      <c r="T260" s="360"/>
      <c r="U260" s="298"/>
      <c r="V260" s="360"/>
      <c r="W260" s="298"/>
      <c r="X260" s="360"/>
      <c r="Y260" s="298"/>
      <c r="Z260" s="360"/>
    </row>
    <row r="261" spans="1:26">
      <c r="A261" s="1094" t="s">
        <v>401</v>
      </c>
      <c r="B261" s="332" t="s">
        <v>387</v>
      </c>
      <c r="C261" s="298">
        <v>1</v>
      </c>
      <c r="D261" s="359">
        <f t="shared" ref="D261:D274" si="1093">C261/C262</f>
        <v>1</v>
      </c>
      <c r="E261" s="298">
        <v>1</v>
      </c>
      <c r="F261" s="359">
        <f t="shared" ref="F261" si="1094">E261/E262</f>
        <v>1</v>
      </c>
      <c r="G261" s="298">
        <v>1</v>
      </c>
      <c r="H261" s="359">
        <f t="shared" ref="H261" si="1095">G261/G262</f>
        <v>1</v>
      </c>
      <c r="I261" s="298"/>
      <c r="J261" s="359" t="e">
        <f t="shared" ref="J261" si="1096">I261/I262</f>
        <v>#DIV/0!</v>
      </c>
      <c r="K261" s="298"/>
      <c r="L261" s="359" t="e">
        <f t="shared" ref="L261" si="1097">K261/K262</f>
        <v>#DIV/0!</v>
      </c>
      <c r="M261" s="298"/>
      <c r="N261" s="359" t="e">
        <f t="shared" ref="N261" si="1098">M261/M262</f>
        <v>#DIV/0!</v>
      </c>
      <c r="O261" s="298"/>
      <c r="P261" s="359" t="e">
        <f t="shared" ref="P261" si="1099">O261/O262</f>
        <v>#DIV/0!</v>
      </c>
      <c r="Q261" s="298"/>
      <c r="R261" s="359" t="e">
        <f t="shared" ref="R261" si="1100">Q261/Q262</f>
        <v>#DIV/0!</v>
      </c>
      <c r="S261" s="298"/>
      <c r="T261" s="359" t="e">
        <f t="shared" ref="T261" si="1101">S261/S262</f>
        <v>#DIV/0!</v>
      </c>
      <c r="U261" s="298"/>
      <c r="V261" s="359" t="e">
        <f t="shared" ref="V261" si="1102">U261/U262</f>
        <v>#DIV/0!</v>
      </c>
      <c r="W261" s="298"/>
      <c r="X261" s="359" t="e">
        <f t="shared" ref="X261" si="1103">W261/W262</f>
        <v>#DIV/0!</v>
      </c>
      <c r="Y261" s="298"/>
      <c r="Z261" s="359" t="e">
        <f t="shared" ref="Z261" si="1104">Y261/Y262</f>
        <v>#DIV/0!</v>
      </c>
    </row>
    <row r="262" spans="1:26">
      <c r="A262" s="1095"/>
      <c r="B262" s="332" t="s">
        <v>388</v>
      </c>
      <c r="C262" s="298">
        <v>1</v>
      </c>
      <c r="D262" s="360"/>
      <c r="E262" s="298">
        <v>1</v>
      </c>
      <c r="F262" s="360"/>
      <c r="G262" s="298">
        <v>1</v>
      </c>
      <c r="H262" s="360"/>
      <c r="I262" s="298"/>
      <c r="J262" s="360"/>
      <c r="K262" s="298"/>
      <c r="L262" s="360"/>
      <c r="M262" s="298"/>
      <c r="N262" s="360"/>
      <c r="O262" s="298"/>
      <c r="P262" s="360"/>
      <c r="Q262" s="298"/>
      <c r="R262" s="360"/>
      <c r="S262" s="298"/>
      <c r="T262" s="360"/>
      <c r="U262" s="298"/>
      <c r="V262" s="360"/>
      <c r="W262" s="298"/>
      <c r="X262" s="360"/>
      <c r="Y262" s="298"/>
      <c r="Z262" s="360"/>
    </row>
    <row r="263" spans="1:26">
      <c r="A263" s="1067" t="s">
        <v>403</v>
      </c>
      <c r="B263" s="332" t="s">
        <v>343</v>
      </c>
      <c r="C263" s="298">
        <v>0</v>
      </c>
      <c r="D263" s="359" t="e">
        <f t="shared" si="1093"/>
        <v>#DIV/0!</v>
      </c>
      <c r="E263" s="298">
        <v>0</v>
      </c>
      <c r="F263" s="359" t="e">
        <f t="shared" ref="F263" si="1105">E263/E264</f>
        <v>#DIV/0!</v>
      </c>
      <c r="G263" s="298"/>
      <c r="H263" s="359" t="e">
        <f t="shared" ref="H263" si="1106">G263/G264</f>
        <v>#DIV/0!</v>
      </c>
      <c r="I263" s="298"/>
      <c r="J263" s="359" t="e">
        <f t="shared" ref="J263" si="1107">I263/I264</f>
        <v>#DIV/0!</v>
      </c>
      <c r="K263" s="298"/>
      <c r="L263" s="359" t="e">
        <f t="shared" ref="L263" si="1108">K263/K264</f>
        <v>#DIV/0!</v>
      </c>
      <c r="M263" s="298"/>
      <c r="N263" s="359" t="e">
        <f t="shared" ref="N263" si="1109">M263/M264</f>
        <v>#DIV/0!</v>
      </c>
      <c r="O263" s="298"/>
      <c r="P263" s="359" t="e">
        <f t="shared" ref="P263" si="1110">O263/O264</f>
        <v>#DIV/0!</v>
      </c>
      <c r="Q263" s="298"/>
      <c r="R263" s="359" t="e">
        <f t="shared" ref="R263" si="1111">Q263/Q264</f>
        <v>#DIV/0!</v>
      </c>
      <c r="S263" s="298"/>
      <c r="T263" s="359" t="e">
        <f t="shared" ref="T263" si="1112">S263/S264</f>
        <v>#DIV/0!</v>
      </c>
      <c r="U263" s="298"/>
      <c r="V263" s="359" t="e">
        <f t="shared" ref="V263" si="1113">U263/U264</f>
        <v>#DIV/0!</v>
      </c>
      <c r="W263" s="298"/>
      <c r="X263" s="359" t="e">
        <f t="shared" ref="X263" si="1114">W263/W264</f>
        <v>#DIV/0!</v>
      </c>
      <c r="Y263" s="298"/>
      <c r="Z263" s="359" t="e">
        <f t="shared" ref="Z263" si="1115">Y263/Y264</f>
        <v>#DIV/0!</v>
      </c>
    </row>
    <row r="264" spans="1:26">
      <c r="A264" s="1068"/>
      <c r="B264" s="332" t="s">
        <v>344</v>
      </c>
      <c r="C264" s="298">
        <v>0</v>
      </c>
      <c r="D264" s="360"/>
      <c r="E264" s="298">
        <v>0</v>
      </c>
      <c r="F264" s="360"/>
      <c r="G264" s="298"/>
      <c r="H264" s="360"/>
      <c r="I264" s="298"/>
      <c r="J264" s="360"/>
      <c r="K264" s="298"/>
      <c r="L264" s="360"/>
      <c r="M264" s="298"/>
      <c r="N264" s="360"/>
      <c r="O264" s="298"/>
      <c r="P264" s="360"/>
      <c r="Q264" s="298"/>
      <c r="R264" s="360"/>
      <c r="S264" s="298"/>
      <c r="T264" s="360"/>
      <c r="U264" s="298"/>
      <c r="V264" s="360"/>
      <c r="W264" s="298"/>
      <c r="X264" s="360"/>
      <c r="Y264" s="298"/>
      <c r="Z264" s="360"/>
    </row>
    <row r="265" spans="1:26">
      <c r="A265" s="1067" t="s">
        <v>404</v>
      </c>
      <c r="B265" s="332" t="s">
        <v>343</v>
      </c>
      <c r="C265" s="298">
        <v>0</v>
      </c>
      <c r="D265" s="359" t="e">
        <f t="shared" si="1093"/>
        <v>#DIV/0!</v>
      </c>
      <c r="E265" s="298">
        <v>4</v>
      </c>
      <c r="F265" s="359">
        <f t="shared" ref="F265" si="1116">E265/E266</f>
        <v>0.66666666666666663</v>
      </c>
      <c r="G265" s="298">
        <v>4</v>
      </c>
      <c r="H265" s="359">
        <f t="shared" ref="H265" si="1117">G265/G266</f>
        <v>0.66666666666666663</v>
      </c>
      <c r="I265" s="298"/>
      <c r="J265" s="359" t="e">
        <f t="shared" ref="J265" si="1118">I265/I266</f>
        <v>#DIV/0!</v>
      </c>
      <c r="K265" s="298"/>
      <c r="L265" s="359" t="e">
        <f t="shared" ref="L265" si="1119">K265/K266</f>
        <v>#DIV/0!</v>
      </c>
      <c r="M265" s="298"/>
      <c r="N265" s="359" t="e">
        <f t="shared" ref="N265" si="1120">M265/M266</f>
        <v>#DIV/0!</v>
      </c>
      <c r="O265" s="298"/>
      <c r="P265" s="359" t="e">
        <f t="shared" ref="P265" si="1121">O265/O266</f>
        <v>#DIV/0!</v>
      </c>
      <c r="Q265" s="298"/>
      <c r="R265" s="359" t="e">
        <f t="shared" ref="R265" si="1122">Q265/Q266</f>
        <v>#DIV/0!</v>
      </c>
      <c r="S265" s="298"/>
      <c r="T265" s="359" t="e">
        <f t="shared" ref="T265" si="1123">S265/S266</f>
        <v>#DIV/0!</v>
      </c>
      <c r="U265" s="298"/>
      <c r="V265" s="359" t="e">
        <f t="shared" ref="V265" si="1124">U265/U266</f>
        <v>#DIV/0!</v>
      </c>
      <c r="W265" s="298"/>
      <c r="X265" s="359" t="e">
        <f t="shared" ref="X265" si="1125">W265/W266</f>
        <v>#DIV/0!</v>
      </c>
      <c r="Y265" s="298"/>
      <c r="Z265" s="359" t="e">
        <f t="shared" ref="Z265" si="1126">Y265/Y266</f>
        <v>#DIV/0!</v>
      </c>
    </row>
    <row r="266" spans="1:26">
      <c r="A266" s="1068"/>
      <c r="B266" s="332" t="s">
        <v>344</v>
      </c>
      <c r="C266" s="298">
        <v>0</v>
      </c>
      <c r="D266" s="360"/>
      <c r="E266" s="298">
        <v>6</v>
      </c>
      <c r="F266" s="360"/>
      <c r="G266" s="298">
        <v>6</v>
      </c>
      <c r="H266" s="360"/>
      <c r="I266" s="298"/>
      <c r="J266" s="360"/>
      <c r="K266" s="298"/>
      <c r="L266" s="360"/>
      <c r="M266" s="298"/>
      <c r="N266" s="360"/>
      <c r="O266" s="298"/>
      <c r="P266" s="360"/>
      <c r="Q266" s="298"/>
      <c r="R266" s="360"/>
      <c r="S266" s="298"/>
      <c r="T266" s="360"/>
      <c r="U266" s="298"/>
      <c r="V266" s="360"/>
      <c r="W266" s="298"/>
      <c r="X266" s="360"/>
      <c r="Y266" s="298"/>
      <c r="Z266" s="360"/>
    </row>
    <row r="267" spans="1:26">
      <c r="A267" s="1067" t="s">
        <v>408</v>
      </c>
      <c r="B267" s="332" t="s">
        <v>409</v>
      </c>
      <c r="C267" s="298">
        <v>55</v>
      </c>
      <c r="D267" s="359">
        <f t="shared" si="1093"/>
        <v>0.9821428571428571</v>
      </c>
      <c r="E267" s="298">
        <v>25</v>
      </c>
      <c r="F267" s="359">
        <f t="shared" ref="F267" si="1127">E267/E268</f>
        <v>1</v>
      </c>
      <c r="G267" s="298">
        <v>35</v>
      </c>
      <c r="H267" s="359">
        <f t="shared" ref="H267" si="1128">G267/G268</f>
        <v>1</v>
      </c>
      <c r="I267" s="298"/>
      <c r="J267" s="359" t="e">
        <f t="shared" ref="J267" si="1129">I267/I268</f>
        <v>#DIV/0!</v>
      </c>
      <c r="K267" s="298"/>
      <c r="L267" s="359" t="e">
        <f t="shared" ref="L267" si="1130">K267/K268</f>
        <v>#DIV/0!</v>
      </c>
      <c r="M267" s="298"/>
      <c r="N267" s="359" t="e">
        <f t="shared" ref="N267" si="1131">M267/M268</f>
        <v>#DIV/0!</v>
      </c>
      <c r="O267" s="298"/>
      <c r="P267" s="359" t="e">
        <f t="shared" ref="P267" si="1132">O267/O268</f>
        <v>#DIV/0!</v>
      </c>
      <c r="Q267" s="298"/>
      <c r="R267" s="359" t="e">
        <f t="shared" ref="R267" si="1133">Q267/Q268</f>
        <v>#DIV/0!</v>
      </c>
      <c r="S267" s="298"/>
      <c r="T267" s="359" t="e">
        <f t="shared" ref="T267" si="1134">S267/S268</f>
        <v>#DIV/0!</v>
      </c>
      <c r="U267" s="298"/>
      <c r="V267" s="359" t="e">
        <f t="shared" ref="V267" si="1135">U267/U268</f>
        <v>#DIV/0!</v>
      </c>
      <c r="W267" s="298"/>
      <c r="X267" s="359" t="e">
        <f t="shared" ref="X267" si="1136">W267/W268</f>
        <v>#DIV/0!</v>
      </c>
      <c r="Y267" s="298"/>
      <c r="Z267" s="359" t="e">
        <f t="shared" ref="Z267" si="1137">Y267/Y268</f>
        <v>#DIV/0!</v>
      </c>
    </row>
    <row r="268" spans="1:26">
      <c r="A268" s="1068"/>
      <c r="B268" s="332" t="s">
        <v>604</v>
      </c>
      <c r="C268" s="298">
        <v>56</v>
      </c>
      <c r="D268" s="360">
        <v>1</v>
      </c>
      <c r="E268" s="298">
        <v>25</v>
      </c>
      <c r="F268" s="360"/>
      <c r="G268" s="298">
        <v>35</v>
      </c>
      <c r="H268" s="360"/>
      <c r="I268" s="298"/>
      <c r="J268" s="360"/>
      <c r="K268" s="298"/>
      <c r="L268" s="360"/>
      <c r="M268" s="298"/>
      <c r="N268" s="360"/>
      <c r="O268" s="298"/>
      <c r="P268" s="360"/>
      <c r="Q268" s="298"/>
      <c r="R268" s="360"/>
      <c r="S268" s="298"/>
      <c r="T268" s="360"/>
      <c r="U268" s="298"/>
      <c r="V268" s="360"/>
      <c r="W268" s="298"/>
      <c r="X268" s="360"/>
      <c r="Y268" s="298"/>
      <c r="Z268" s="360"/>
    </row>
    <row r="269" spans="1:26">
      <c r="A269" s="1094" t="s">
        <v>405</v>
      </c>
      <c r="B269" s="332" t="s">
        <v>406</v>
      </c>
      <c r="C269" s="298">
        <v>0</v>
      </c>
      <c r="D269" s="359" t="e">
        <f t="shared" si="1093"/>
        <v>#DIV/0!</v>
      </c>
      <c r="E269" s="298">
        <v>25</v>
      </c>
      <c r="F269" s="359">
        <f t="shared" ref="F269" si="1138">E269/E270</f>
        <v>1</v>
      </c>
      <c r="G269" s="298">
        <v>35</v>
      </c>
      <c r="H269" s="359">
        <f t="shared" ref="H269" si="1139">G269/G270</f>
        <v>1</v>
      </c>
      <c r="I269" s="298"/>
      <c r="J269" s="359" t="e">
        <f t="shared" ref="J269" si="1140">I269/I270</f>
        <v>#DIV/0!</v>
      </c>
      <c r="K269" s="298"/>
      <c r="L269" s="359" t="e">
        <f t="shared" ref="L269" si="1141">K269/K270</f>
        <v>#DIV/0!</v>
      </c>
      <c r="M269" s="298"/>
      <c r="N269" s="359" t="e">
        <f t="shared" ref="N269" si="1142">M269/M270</f>
        <v>#DIV/0!</v>
      </c>
      <c r="O269" s="298"/>
      <c r="P269" s="359" t="e">
        <f t="shared" ref="P269" si="1143">O269/O270</f>
        <v>#DIV/0!</v>
      </c>
      <c r="Q269" s="298"/>
      <c r="R269" s="359" t="e">
        <f t="shared" ref="R269" si="1144">Q269/Q270</f>
        <v>#DIV/0!</v>
      </c>
      <c r="S269" s="298"/>
      <c r="T269" s="359" t="e">
        <f t="shared" ref="T269" si="1145">S269/S270</f>
        <v>#DIV/0!</v>
      </c>
      <c r="U269" s="298"/>
      <c r="V269" s="359" t="e">
        <f t="shared" ref="V269" si="1146">U269/U270</f>
        <v>#DIV/0!</v>
      </c>
      <c r="W269" s="298"/>
      <c r="X269" s="359" t="e">
        <f t="shared" ref="X269" si="1147">W269/W270</f>
        <v>#DIV/0!</v>
      </c>
      <c r="Y269" s="298"/>
      <c r="Z269" s="359" t="e">
        <f t="shared" ref="Z269" si="1148">Y269/Y270</f>
        <v>#DIV/0!</v>
      </c>
    </row>
    <row r="270" spans="1:26">
      <c r="A270" s="1095"/>
      <c r="B270" s="332" t="s">
        <v>407</v>
      </c>
      <c r="C270" s="298">
        <v>0</v>
      </c>
      <c r="D270" s="360"/>
      <c r="E270" s="298">
        <v>25</v>
      </c>
      <c r="F270" s="360"/>
      <c r="G270" s="298">
        <v>35</v>
      </c>
      <c r="H270" s="360"/>
      <c r="I270" s="298"/>
      <c r="J270" s="360"/>
      <c r="K270" s="298"/>
      <c r="L270" s="360"/>
      <c r="M270" s="298"/>
      <c r="N270" s="360"/>
      <c r="O270" s="298"/>
      <c r="P270" s="360"/>
      <c r="Q270" s="298"/>
      <c r="R270" s="360"/>
      <c r="S270" s="298"/>
      <c r="T270" s="360"/>
      <c r="U270" s="298"/>
      <c r="V270" s="360"/>
      <c r="W270" s="298"/>
      <c r="X270" s="360"/>
      <c r="Y270" s="298"/>
      <c r="Z270" s="360"/>
    </row>
    <row r="271" spans="1:26">
      <c r="A271" s="1094" t="s">
        <v>412</v>
      </c>
      <c r="B271" s="332" t="s">
        <v>411</v>
      </c>
      <c r="C271" s="298"/>
      <c r="D271" s="359" t="e">
        <f t="shared" si="1093"/>
        <v>#DIV/0!</v>
      </c>
      <c r="E271" s="298">
        <v>25</v>
      </c>
      <c r="F271" s="359">
        <f t="shared" ref="F271" si="1149">E271/E272</f>
        <v>1</v>
      </c>
      <c r="G271" s="298">
        <v>35</v>
      </c>
      <c r="H271" s="359">
        <f t="shared" ref="H271" si="1150">G271/G272</f>
        <v>1</v>
      </c>
      <c r="I271" s="298"/>
      <c r="J271" s="359" t="e">
        <f t="shared" ref="J271" si="1151">I271/I272</f>
        <v>#DIV/0!</v>
      </c>
      <c r="K271" s="298"/>
      <c r="L271" s="359" t="e">
        <f t="shared" ref="L271" si="1152">K271/K272</f>
        <v>#DIV/0!</v>
      </c>
      <c r="M271" s="298"/>
      <c r="N271" s="359" t="e">
        <f t="shared" ref="N271" si="1153">M271/M272</f>
        <v>#DIV/0!</v>
      </c>
      <c r="O271" s="298"/>
      <c r="P271" s="359" t="e">
        <f t="shared" ref="P271" si="1154">O271/O272</f>
        <v>#DIV/0!</v>
      </c>
      <c r="Q271" s="298"/>
      <c r="R271" s="359" t="e">
        <f t="shared" ref="R271" si="1155">Q271/Q272</f>
        <v>#DIV/0!</v>
      </c>
      <c r="S271" s="298"/>
      <c r="T271" s="359" t="e">
        <f t="shared" ref="T271" si="1156">S271/S272</f>
        <v>#DIV/0!</v>
      </c>
      <c r="U271" s="298"/>
      <c r="V271" s="359" t="e">
        <f t="shared" ref="V271" si="1157">U271/U272</f>
        <v>#DIV/0!</v>
      </c>
      <c r="W271" s="298"/>
      <c r="X271" s="359" t="e">
        <f t="shared" ref="X271" si="1158">W271/W272</f>
        <v>#DIV/0!</v>
      </c>
      <c r="Y271" s="298"/>
      <c r="Z271" s="359" t="e">
        <f t="shared" ref="Z271" si="1159">Y271/Y272</f>
        <v>#DIV/0!</v>
      </c>
    </row>
    <row r="272" spans="1:26">
      <c r="A272" s="1095"/>
      <c r="B272" s="332" t="s">
        <v>330</v>
      </c>
      <c r="C272" s="298"/>
      <c r="D272" s="360"/>
      <c r="E272" s="298">
        <v>25</v>
      </c>
      <c r="F272" s="360"/>
      <c r="G272" s="298">
        <v>35</v>
      </c>
      <c r="H272" s="360"/>
      <c r="I272" s="298"/>
      <c r="J272" s="360"/>
      <c r="K272" s="298"/>
      <c r="L272" s="360"/>
      <c r="M272" s="298"/>
      <c r="N272" s="360"/>
      <c r="O272" s="298"/>
      <c r="P272" s="360"/>
      <c r="Q272" s="298"/>
      <c r="R272" s="360"/>
      <c r="S272" s="298"/>
      <c r="T272" s="360"/>
      <c r="U272" s="298"/>
      <c r="V272" s="360"/>
      <c r="W272" s="298"/>
      <c r="X272" s="360"/>
      <c r="Y272" s="298"/>
      <c r="Z272" s="360"/>
    </row>
    <row r="273" spans="1:26">
      <c r="A273" s="610" t="s">
        <v>566</v>
      </c>
      <c r="B273" s="332"/>
      <c r="C273" s="298"/>
      <c r="D273" s="714"/>
      <c r="E273" s="298"/>
      <c r="F273" s="714">
        <v>1</v>
      </c>
      <c r="G273" s="298">
        <v>1</v>
      </c>
      <c r="H273" s="714">
        <v>1</v>
      </c>
      <c r="I273" s="298"/>
      <c r="J273" s="714"/>
      <c r="K273" s="298"/>
      <c r="L273" s="714"/>
      <c r="M273" s="298"/>
      <c r="N273" s="714"/>
      <c r="O273" s="298"/>
      <c r="P273" s="714"/>
      <c r="Q273" s="298"/>
      <c r="R273" s="714"/>
      <c r="S273" s="298"/>
      <c r="T273" s="714"/>
      <c r="U273" s="298"/>
      <c r="V273" s="714"/>
      <c r="W273" s="298"/>
      <c r="X273" s="714"/>
      <c r="Y273" s="298"/>
      <c r="Z273" s="714"/>
    </row>
    <row r="274" spans="1:26">
      <c r="A274" s="1067" t="s">
        <v>413</v>
      </c>
      <c r="B274" s="332" t="s">
        <v>265</v>
      </c>
      <c r="C274" s="298">
        <v>0</v>
      </c>
      <c r="D274" s="359" t="e">
        <f t="shared" si="1093"/>
        <v>#DIV/0!</v>
      </c>
      <c r="E274" s="298">
        <v>1</v>
      </c>
      <c r="F274" s="359">
        <f t="shared" ref="F274" si="1160">E274/E275</f>
        <v>1</v>
      </c>
      <c r="G274" s="298">
        <v>1</v>
      </c>
      <c r="H274" s="359">
        <f t="shared" ref="H274" si="1161">G274/G275</f>
        <v>1</v>
      </c>
      <c r="I274" s="298"/>
      <c r="J274" s="359" t="e">
        <f t="shared" ref="J274" si="1162">I274/I275</f>
        <v>#DIV/0!</v>
      </c>
      <c r="K274" s="298"/>
      <c r="L274" s="359" t="e">
        <f t="shared" ref="L274" si="1163">K274/K275</f>
        <v>#DIV/0!</v>
      </c>
      <c r="M274" s="298"/>
      <c r="N274" s="359" t="e">
        <f t="shared" ref="N274" si="1164">M274/M275</f>
        <v>#DIV/0!</v>
      </c>
      <c r="O274" s="298"/>
      <c r="P274" s="359" t="e">
        <f t="shared" ref="P274" si="1165">O274/O275</f>
        <v>#DIV/0!</v>
      </c>
      <c r="Q274" s="298"/>
      <c r="R274" s="359" t="e">
        <f t="shared" ref="R274" si="1166">Q274/Q275</f>
        <v>#DIV/0!</v>
      </c>
      <c r="S274" s="298"/>
      <c r="T274" s="359" t="e">
        <f t="shared" ref="T274" si="1167">S274/S275</f>
        <v>#DIV/0!</v>
      </c>
      <c r="U274" s="298"/>
      <c r="V274" s="359" t="e">
        <f t="shared" ref="V274" si="1168">U274/U275</f>
        <v>#DIV/0!</v>
      </c>
      <c r="W274" s="298"/>
      <c r="X274" s="359" t="e">
        <f t="shared" ref="X274" si="1169">W274/W275</f>
        <v>#DIV/0!</v>
      </c>
      <c r="Y274" s="298"/>
      <c r="Z274" s="359" t="e">
        <f t="shared" ref="Z274" si="1170">Y274/Y275</f>
        <v>#DIV/0!</v>
      </c>
    </row>
    <row r="275" spans="1:26">
      <c r="A275" s="1068"/>
      <c r="B275" s="332" t="s">
        <v>264</v>
      </c>
      <c r="C275" s="298">
        <v>0</v>
      </c>
      <c r="D275" s="360"/>
      <c r="E275" s="298">
        <v>1</v>
      </c>
      <c r="F275" s="360"/>
      <c r="G275" s="298">
        <v>1</v>
      </c>
      <c r="H275" s="360"/>
      <c r="I275" s="298"/>
      <c r="J275" s="360"/>
      <c r="K275" s="298"/>
      <c r="L275" s="360"/>
      <c r="M275" s="298"/>
      <c r="N275" s="360"/>
      <c r="O275" s="298"/>
      <c r="P275" s="360"/>
      <c r="Q275" s="298"/>
      <c r="R275" s="360"/>
      <c r="S275" s="298"/>
      <c r="T275" s="360"/>
      <c r="U275" s="298"/>
      <c r="V275" s="360"/>
      <c r="W275" s="298"/>
      <c r="X275" s="360"/>
      <c r="Y275" s="298"/>
      <c r="Z275" s="360"/>
    </row>
    <row r="276" spans="1:26">
      <c r="A276" s="1084" t="s">
        <v>415</v>
      </c>
      <c r="B276" s="333" t="s">
        <v>343</v>
      </c>
      <c r="C276" s="298">
        <v>0</v>
      </c>
      <c r="D276" s="359" t="e">
        <f t="shared" ref="D276:D285" si="1171">C276/C277</f>
        <v>#DIV/0!</v>
      </c>
      <c r="E276" s="298">
        <v>0</v>
      </c>
      <c r="F276" s="359" t="e">
        <f t="shared" ref="F276" si="1172">E276/E277</f>
        <v>#DIV/0!</v>
      </c>
      <c r="G276" s="298">
        <v>0</v>
      </c>
      <c r="H276" s="359" t="e">
        <f t="shared" ref="H276" si="1173">G276/G277</f>
        <v>#DIV/0!</v>
      </c>
      <c r="I276" s="298"/>
      <c r="J276" s="359" t="e">
        <f t="shared" ref="J276" si="1174">I276/I277</f>
        <v>#DIV/0!</v>
      </c>
      <c r="K276" s="298"/>
      <c r="L276" s="359" t="e">
        <f t="shared" ref="L276" si="1175">K276/K277</f>
        <v>#DIV/0!</v>
      </c>
      <c r="M276" s="298"/>
      <c r="N276" s="359" t="e">
        <f t="shared" ref="N276" si="1176">M276/M277</f>
        <v>#DIV/0!</v>
      </c>
      <c r="O276" s="298"/>
      <c r="P276" s="359" t="e">
        <f t="shared" ref="P276" si="1177">O276/O277</f>
        <v>#DIV/0!</v>
      </c>
      <c r="Q276" s="298"/>
      <c r="R276" s="359" t="e">
        <f t="shared" ref="R276" si="1178">Q276/Q277</f>
        <v>#DIV/0!</v>
      </c>
      <c r="S276" s="298"/>
      <c r="T276" s="359" t="e">
        <f t="shared" ref="T276" si="1179">S276/S277</f>
        <v>#DIV/0!</v>
      </c>
      <c r="U276" s="298"/>
      <c r="V276" s="359" t="e">
        <f t="shared" ref="V276" si="1180">U276/U277</f>
        <v>#DIV/0!</v>
      </c>
      <c r="W276" s="298"/>
      <c r="X276" s="359" t="e">
        <f t="shared" ref="X276" si="1181">W276/W277</f>
        <v>#DIV/0!</v>
      </c>
      <c r="Y276" s="298"/>
      <c r="Z276" s="359" t="e">
        <f t="shared" ref="Z276" si="1182">Y276/Y277</f>
        <v>#DIV/0!</v>
      </c>
    </row>
    <row r="277" spans="1:26">
      <c r="A277" s="1085"/>
      <c r="B277" s="333" t="s">
        <v>344</v>
      </c>
      <c r="C277" s="298">
        <v>0</v>
      </c>
      <c r="D277" s="360"/>
      <c r="E277" s="298">
        <v>0</v>
      </c>
      <c r="F277" s="360"/>
      <c r="G277" s="298">
        <v>0</v>
      </c>
      <c r="H277" s="360"/>
      <c r="I277" s="298"/>
      <c r="J277" s="360"/>
      <c r="K277" s="298"/>
      <c r="L277" s="360"/>
      <c r="M277" s="298"/>
      <c r="N277" s="360"/>
      <c r="O277" s="298"/>
      <c r="P277" s="360"/>
      <c r="Q277" s="298"/>
      <c r="R277" s="360"/>
      <c r="S277" s="298"/>
      <c r="T277" s="360"/>
      <c r="U277" s="298"/>
      <c r="V277" s="360"/>
      <c r="W277" s="298"/>
      <c r="X277" s="360"/>
      <c r="Y277" s="298"/>
      <c r="Z277" s="360"/>
    </row>
    <row r="278" spans="1:26">
      <c r="A278" s="1084" t="s">
        <v>414</v>
      </c>
      <c r="B278" s="333" t="s">
        <v>416</v>
      </c>
      <c r="C278" s="298">
        <v>0</v>
      </c>
      <c r="D278" s="359" t="e">
        <f t="shared" si="1171"/>
        <v>#DIV/0!</v>
      </c>
      <c r="E278" s="298">
        <v>4</v>
      </c>
      <c r="F278" s="359">
        <f t="shared" ref="F278" si="1183">E278/E279</f>
        <v>0.66666666666666663</v>
      </c>
      <c r="G278" s="298">
        <v>4</v>
      </c>
      <c r="H278" s="359">
        <f t="shared" ref="H278" si="1184">G278/G279</f>
        <v>0.66666666666666663</v>
      </c>
      <c r="I278" s="298"/>
      <c r="J278" s="359" t="e">
        <f t="shared" ref="J278" si="1185">I278/I279</f>
        <v>#DIV/0!</v>
      </c>
      <c r="K278" s="298"/>
      <c r="L278" s="359" t="e">
        <f t="shared" ref="L278" si="1186">K278/K279</f>
        <v>#DIV/0!</v>
      </c>
      <c r="M278" s="298"/>
      <c r="N278" s="359" t="e">
        <f t="shared" ref="N278" si="1187">M278/M279</f>
        <v>#DIV/0!</v>
      </c>
      <c r="O278" s="298"/>
      <c r="P278" s="359" t="e">
        <f t="shared" ref="P278" si="1188">O278/O279</f>
        <v>#DIV/0!</v>
      </c>
      <c r="Q278" s="298"/>
      <c r="R278" s="359" t="e">
        <f t="shared" ref="R278" si="1189">Q278/Q279</f>
        <v>#DIV/0!</v>
      </c>
      <c r="S278" s="298"/>
      <c r="T278" s="359" t="e">
        <f t="shared" ref="T278" si="1190">S278/S279</f>
        <v>#DIV/0!</v>
      </c>
      <c r="U278" s="298"/>
      <c r="V278" s="359" t="e">
        <f t="shared" ref="V278" si="1191">U278/U279</f>
        <v>#DIV/0!</v>
      </c>
      <c r="W278" s="298"/>
      <c r="X278" s="359" t="e">
        <f t="shared" ref="X278" si="1192">W278/W279</f>
        <v>#DIV/0!</v>
      </c>
      <c r="Y278" s="298"/>
      <c r="Z278" s="359" t="e">
        <f t="shared" ref="Z278" si="1193">Y278/Y279</f>
        <v>#DIV/0!</v>
      </c>
    </row>
    <row r="279" spans="1:26">
      <c r="A279" s="1085"/>
      <c r="B279" s="333" t="s">
        <v>417</v>
      </c>
      <c r="C279" s="298">
        <v>0</v>
      </c>
      <c r="D279" s="360"/>
      <c r="E279" s="298">
        <v>6</v>
      </c>
      <c r="F279" s="360"/>
      <c r="G279" s="298">
        <v>6</v>
      </c>
      <c r="H279" s="360"/>
      <c r="I279" s="298"/>
      <c r="J279" s="360"/>
      <c r="K279" s="298"/>
      <c r="L279" s="360"/>
      <c r="M279" s="298"/>
      <c r="N279" s="360"/>
      <c r="O279" s="298"/>
      <c r="P279" s="360"/>
      <c r="Q279" s="298"/>
      <c r="R279" s="360"/>
      <c r="S279" s="298"/>
      <c r="T279" s="360"/>
      <c r="U279" s="298"/>
      <c r="V279" s="360"/>
      <c r="W279" s="298"/>
      <c r="X279" s="360"/>
      <c r="Y279" s="298"/>
      <c r="Z279" s="360"/>
    </row>
    <row r="280" spans="1:26">
      <c r="A280" s="1086" t="s">
        <v>418</v>
      </c>
      <c r="B280" s="333" t="s">
        <v>605</v>
      </c>
      <c r="C280" s="298">
        <v>56</v>
      </c>
      <c r="D280" s="359">
        <f t="shared" si="1171"/>
        <v>1</v>
      </c>
      <c r="E280" s="298">
        <v>8</v>
      </c>
      <c r="F280" s="359">
        <f t="shared" ref="F280" si="1194">E280/E281</f>
        <v>1</v>
      </c>
      <c r="G280" s="298">
        <v>8</v>
      </c>
      <c r="H280" s="359">
        <f t="shared" ref="H280" si="1195">G280/G281</f>
        <v>1</v>
      </c>
      <c r="I280" s="298"/>
      <c r="J280" s="359" t="e">
        <f t="shared" ref="J280" si="1196">I280/I281</f>
        <v>#DIV/0!</v>
      </c>
      <c r="K280" s="298"/>
      <c r="L280" s="359" t="e">
        <f t="shared" ref="L280" si="1197">K280/K281</f>
        <v>#DIV/0!</v>
      </c>
      <c r="M280" s="298"/>
      <c r="N280" s="359" t="e">
        <f t="shared" ref="N280" si="1198">M280/M281</f>
        <v>#DIV/0!</v>
      </c>
      <c r="O280" s="298"/>
      <c r="P280" s="359" t="e">
        <f t="shared" ref="P280" si="1199">O280/O281</f>
        <v>#DIV/0!</v>
      </c>
      <c r="Q280" s="298"/>
      <c r="R280" s="359" t="e">
        <f t="shared" ref="R280" si="1200">Q280/Q281</f>
        <v>#DIV/0!</v>
      </c>
      <c r="S280" s="298"/>
      <c r="T280" s="359" t="e">
        <f t="shared" ref="T280" si="1201">S280/S281</f>
        <v>#DIV/0!</v>
      </c>
      <c r="U280" s="298"/>
      <c r="V280" s="359" t="e">
        <f t="shared" ref="V280" si="1202">U280/U281</f>
        <v>#DIV/0!</v>
      </c>
      <c r="W280" s="298"/>
      <c r="X280" s="359" t="e">
        <f t="shared" ref="X280" si="1203">W280/W281</f>
        <v>#DIV/0!</v>
      </c>
      <c r="Y280" s="298"/>
      <c r="Z280" s="359" t="e">
        <f t="shared" ref="Z280" si="1204">Y280/Y281</f>
        <v>#DIV/0!</v>
      </c>
    </row>
    <row r="281" spans="1:26">
      <c r="A281" s="1087"/>
      <c r="B281" s="333" t="s">
        <v>420</v>
      </c>
      <c r="C281" s="298">
        <v>56</v>
      </c>
      <c r="D281" s="360"/>
      <c r="E281" s="298">
        <v>8</v>
      </c>
      <c r="F281" s="360"/>
      <c r="G281" s="298">
        <v>8</v>
      </c>
      <c r="H281" s="360"/>
      <c r="I281" s="298"/>
      <c r="J281" s="360"/>
      <c r="K281" s="298"/>
      <c r="L281" s="360"/>
      <c r="M281" s="298"/>
      <c r="N281" s="360"/>
      <c r="O281" s="298"/>
      <c r="P281" s="360"/>
      <c r="Q281" s="298"/>
      <c r="R281" s="360"/>
      <c r="S281" s="298"/>
      <c r="T281" s="360"/>
      <c r="U281" s="298"/>
      <c r="V281" s="360"/>
      <c r="W281" s="298"/>
      <c r="X281" s="360"/>
      <c r="Y281" s="298"/>
      <c r="Z281" s="360"/>
    </row>
    <row r="282" spans="1:26">
      <c r="A282" s="1088" t="s">
        <v>421</v>
      </c>
      <c r="B282" s="333" t="s">
        <v>422</v>
      </c>
      <c r="C282" s="298">
        <v>0</v>
      </c>
      <c r="D282" s="359" t="e">
        <f t="shared" si="1171"/>
        <v>#DIV/0!</v>
      </c>
      <c r="E282" s="298" t="s">
        <v>569</v>
      </c>
      <c r="F282" s="359">
        <v>1</v>
      </c>
      <c r="G282" s="298">
        <v>0</v>
      </c>
      <c r="H282" s="359" t="e">
        <f t="shared" ref="H282" si="1205">G282/G283</f>
        <v>#DIV/0!</v>
      </c>
      <c r="I282" s="298"/>
      <c r="J282" s="359" t="e">
        <f t="shared" ref="J282" si="1206">I282/I283</f>
        <v>#DIV/0!</v>
      </c>
      <c r="K282" s="298"/>
      <c r="L282" s="359" t="e">
        <f t="shared" ref="L282" si="1207">K282/K283</f>
        <v>#DIV/0!</v>
      </c>
      <c r="M282" s="298"/>
      <c r="N282" s="359" t="e">
        <f t="shared" ref="N282" si="1208">M282/M283</f>
        <v>#DIV/0!</v>
      </c>
      <c r="O282" s="298"/>
      <c r="P282" s="359" t="e">
        <f t="shared" ref="P282" si="1209">O282/O283</f>
        <v>#DIV/0!</v>
      </c>
      <c r="Q282" s="298"/>
      <c r="R282" s="359" t="e">
        <f t="shared" ref="R282" si="1210">Q282/Q283</f>
        <v>#DIV/0!</v>
      </c>
      <c r="S282" s="298"/>
      <c r="T282" s="359" t="e">
        <f t="shared" ref="T282" si="1211">S282/S283</f>
        <v>#DIV/0!</v>
      </c>
      <c r="U282" s="298"/>
      <c r="V282" s="359" t="e">
        <f t="shared" ref="V282" si="1212">U282/U283</f>
        <v>#DIV/0!</v>
      </c>
      <c r="W282" s="298"/>
      <c r="X282" s="359" t="e">
        <f t="shared" ref="X282" si="1213">W282/W283</f>
        <v>#DIV/0!</v>
      </c>
      <c r="Y282" s="298"/>
      <c r="Z282" s="359" t="e">
        <f t="shared" ref="Z282" si="1214">Y282/Y283</f>
        <v>#DIV/0!</v>
      </c>
    </row>
    <row r="283" spans="1:26">
      <c r="A283" s="1089"/>
      <c r="B283" s="333" t="s">
        <v>423</v>
      </c>
      <c r="C283" s="298">
        <v>0</v>
      </c>
      <c r="D283" s="360"/>
      <c r="E283" s="298" t="s">
        <v>569</v>
      </c>
      <c r="F283" s="360"/>
      <c r="G283" s="298">
        <v>0</v>
      </c>
      <c r="H283" s="360"/>
      <c r="I283" s="298"/>
      <c r="J283" s="360"/>
      <c r="K283" s="298"/>
      <c r="L283" s="360"/>
      <c r="M283" s="298"/>
      <c r="N283" s="360"/>
      <c r="O283" s="298"/>
      <c r="P283" s="360"/>
      <c r="Q283" s="298"/>
      <c r="R283" s="360"/>
      <c r="S283" s="298"/>
      <c r="T283" s="360"/>
      <c r="U283" s="298"/>
      <c r="V283" s="360"/>
      <c r="W283" s="298"/>
      <c r="X283" s="360"/>
      <c r="Y283" s="298"/>
      <c r="Z283" s="360"/>
    </row>
    <row r="284" spans="1:26">
      <c r="A284" s="611" t="s">
        <v>566</v>
      </c>
      <c r="B284" s="333"/>
      <c r="C284" s="298"/>
      <c r="D284" s="714"/>
      <c r="E284" s="298"/>
      <c r="F284" s="714"/>
      <c r="G284" s="298">
        <v>1</v>
      </c>
      <c r="H284" s="714">
        <v>1</v>
      </c>
      <c r="I284" s="298"/>
      <c r="J284" s="714"/>
      <c r="K284" s="298"/>
      <c r="L284" s="714"/>
      <c r="M284" s="298"/>
      <c r="N284" s="714"/>
      <c r="O284" s="298"/>
      <c r="P284" s="714"/>
      <c r="Q284" s="298"/>
      <c r="R284" s="714"/>
      <c r="S284" s="298"/>
      <c r="T284" s="714"/>
      <c r="U284" s="298"/>
      <c r="V284" s="714"/>
      <c r="W284" s="298"/>
      <c r="X284" s="714"/>
      <c r="Y284" s="298"/>
      <c r="Z284" s="714"/>
    </row>
    <row r="285" spans="1:26">
      <c r="A285" s="1084" t="s">
        <v>413</v>
      </c>
      <c r="B285" s="333" t="s">
        <v>265</v>
      </c>
      <c r="C285" s="298">
        <v>0</v>
      </c>
      <c r="D285" s="359" t="e">
        <f t="shared" si="1171"/>
        <v>#DIV/0!</v>
      </c>
      <c r="E285" s="298">
        <v>1</v>
      </c>
      <c r="F285" s="359">
        <f t="shared" ref="F285" si="1215">E285/E286</f>
        <v>1</v>
      </c>
      <c r="G285" s="298">
        <v>1</v>
      </c>
      <c r="H285" s="359">
        <f t="shared" ref="H285" si="1216">G285/G286</f>
        <v>1</v>
      </c>
      <c r="I285" s="298"/>
      <c r="J285" s="359" t="e">
        <f t="shared" ref="J285" si="1217">I285/I286</f>
        <v>#DIV/0!</v>
      </c>
      <c r="K285" s="298"/>
      <c r="L285" s="359" t="e">
        <f t="shared" ref="L285" si="1218">K285/K286</f>
        <v>#DIV/0!</v>
      </c>
      <c r="M285" s="298"/>
      <c r="N285" s="359" t="e">
        <f t="shared" ref="N285" si="1219">M285/M286</f>
        <v>#DIV/0!</v>
      </c>
      <c r="O285" s="298"/>
      <c r="P285" s="359" t="e">
        <f t="shared" ref="P285" si="1220">O285/O286</f>
        <v>#DIV/0!</v>
      </c>
      <c r="Q285" s="298"/>
      <c r="R285" s="359" t="e">
        <f t="shared" ref="R285" si="1221">Q285/Q286</f>
        <v>#DIV/0!</v>
      </c>
      <c r="S285" s="298"/>
      <c r="T285" s="359" t="e">
        <f t="shared" ref="T285" si="1222">S285/S286</f>
        <v>#DIV/0!</v>
      </c>
      <c r="U285" s="298"/>
      <c r="V285" s="359" t="e">
        <f t="shared" ref="V285" si="1223">U285/U286</f>
        <v>#DIV/0!</v>
      </c>
      <c r="W285" s="298"/>
      <c r="X285" s="359" t="e">
        <f t="shared" ref="X285" si="1224">W285/W286</f>
        <v>#DIV/0!</v>
      </c>
      <c r="Y285" s="298"/>
      <c r="Z285" s="359" t="e">
        <f t="shared" ref="Z285" si="1225">Y285/Y286</f>
        <v>#DIV/0!</v>
      </c>
    </row>
    <row r="286" spans="1:26">
      <c r="A286" s="1085"/>
      <c r="B286" s="333" t="s">
        <v>264</v>
      </c>
      <c r="C286" s="298">
        <v>0</v>
      </c>
      <c r="D286" s="360"/>
      <c r="E286" s="298">
        <v>1</v>
      </c>
      <c r="F286" s="360"/>
      <c r="G286" s="298">
        <v>1</v>
      </c>
      <c r="H286" s="360"/>
      <c r="I286" s="298"/>
      <c r="J286" s="360"/>
      <c r="K286" s="298"/>
      <c r="L286" s="360"/>
      <c r="M286" s="298"/>
      <c r="N286" s="360"/>
      <c r="O286" s="298"/>
      <c r="P286" s="360"/>
      <c r="Q286" s="298"/>
      <c r="R286" s="360"/>
      <c r="S286" s="298"/>
      <c r="T286" s="360"/>
      <c r="U286" s="298"/>
      <c r="V286" s="360"/>
      <c r="W286" s="298"/>
      <c r="X286" s="360"/>
      <c r="Y286" s="298"/>
      <c r="Z286" s="360"/>
    </row>
    <row r="287" spans="1:26">
      <c r="A287" s="299"/>
      <c r="B287" s="316"/>
      <c r="C287" s="298"/>
      <c r="D287" s="298"/>
      <c r="E287" s="298"/>
      <c r="F287" s="298"/>
      <c r="G287" s="298"/>
      <c r="H287" s="298"/>
      <c r="I287" s="298"/>
      <c r="J287" s="298"/>
      <c r="K287" s="298"/>
      <c r="L287" s="298"/>
      <c r="M287" s="298"/>
      <c r="N287" s="298"/>
      <c r="O287" s="298"/>
      <c r="P287" s="298"/>
      <c r="Q287" s="298"/>
      <c r="R287" s="298"/>
      <c r="S287" s="298"/>
      <c r="T287" s="298"/>
      <c r="U287" s="298"/>
      <c r="V287" s="298"/>
      <c r="W287" s="298"/>
      <c r="X287" s="298"/>
      <c r="Y287" s="298"/>
      <c r="Z287" s="298"/>
    </row>
  </sheetData>
  <mergeCells count="141">
    <mergeCell ref="A204:A205"/>
    <mergeCell ref="A60:A61"/>
    <mergeCell ref="A99:A100"/>
    <mergeCell ref="A107:A108"/>
    <mergeCell ref="A58:A59"/>
    <mergeCell ref="A72:A73"/>
    <mergeCell ref="A195:A196"/>
    <mergeCell ref="A254:A255"/>
    <mergeCell ref="A235:A236"/>
    <mergeCell ref="A241:A242"/>
    <mergeCell ref="A244:A245"/>
    <mergeCell ref="A246:A247"/>
    <mergeCell ref="A250:A251"/>
    <mergeCell ref="A233:A234"/>
    <mergeCell ref="A211:A212"/>
    <mergeCell ref="A215:A216"/>
    <mergeCell ref="A217:A218"/>
    <mergeCell ref="A220:A221"/>
    <mergeCell ref="A224:A225"/>
    <mergeCell ref="A226:A227"/>
    <mergeCell ref="A77:A78"/>
    <mergeCell ref="A228:A229"/>
    <mergeCell ref="A231:A232"/>
    <mergeCell ref="A171:A172"/>
    <mergeCell ref="A128:A129"/>
    <mergeCell ref="A111:A112"/>
    <mergeCell ref="A113:A114"/>
    <mergeCell ref="A117:A118"/>
    <mergeCell ref="A119:A120"/>
    <mergeCell ref="A126:A127"/>
    <mergeCell ref="A164:A165"/>
    <mergeCell ref="A184:A185"/>
    <mergeCell ref="A188:A189"/>
    <mergeCell ref="A1:B1"/>
    <mergeCell ref="A4:A5"/>
    <mergeCell ref="A6:A7"/>
    <mergeCell ref="A8:A9"/>
    <mergeCell ref="A10:A11"/>
    <mergeCell ref="A32:A33"/>
    <mergeCell ref="A152:A153"/>
    <mergeCell ref="A166:A167"/>
    <mergeCell ref="A168:A169"/>
    <mergeCell ref="A50:A51"/>
    <mergeCell ref="A38:A47"/>
    <mergeCell ref="A52:A53"/>
    <mergeCell ref="A54:A57"/>
    <mergeCell ref="A62:A63"/>
    <mergeCell ref="A64:A65"/>
    <mergeCell ref="A66:A67"/>
    <mergeCell ref="A68:A69"/>
    <mergeCell ref="A82:A83"/>
    <mergeCell ref="A142:A143"/>
    <mergeCell ref="A139:A140"/>
    <mergeCell ref="A12:A13"/>
    <mergeCell ref="A14:A15"/>
    <mergeCell ref="A16:A28"/>
    <mergeCell ref="A34:A35"/>
    <mergeCell ref="A278:A279"/>
    <mergeCell ref="A280:A281"/>
    <mergeCell ref="A282:A283"/>
    <mergeCell ref="A285:A286"/>
    <mergeCell ref="A90:A91"/>
    <mergeCell ref="A124:A125"/>
    <mergeCell ref="A155:A156"/>
    <mergeCell ref="A157:A158"/>
    <mergeCell ref="A159:A160"/>
    <mergeCell ref="A162:A163"/>
    <mergeCell ref="A173:A174"/>
    <mergeCell ref="A175:A176"/>
    <mergeCell ref="A179:A180"/>
    <mergeCell ref="A182:A183"/>
    <mergeCell ref="A269:A270"/>
    <mergeCell ref="A267:A268"/>
    <mergeCell ref="A271:A272"/>
    <mergeCell ref="A274:A275"/>
    <mergeCell ref="A276:A277"/>
    <mergeCell ref="A256:A257"/>
    <mergeCell ref="A252:A253"/>
    <mergeCell ref="A261:A262"/>
    <mergeCell ref="A263:A264"/>
    <mergeCell ref="A92:A93"/>
    <mergeCell ref="U2:V2"/>
    <mergeCell ref="S2:T2"/>
    <mergeCell ref="A36:A37"/>
    <mergeCell ref="A85:A86"/>
    <mergeCell ref="A88:A89"/>
    <mergeCell ref="A94:A95"/>
    <mergeCell ref="A70:A71"/>
    <mergeCell ref="A75:A76"/>
    <mergeCell ref="A79:A80"/>
    <mergeCell ref="T16:T28"/>
    <mergeCell ref="V16:V28"/>
    <mergeCell ref="A48:A49"/>
    <mergeCell ref="A109:A110"/>
    <mergeCell ref="A206:A207"/>
    <mergeCell ref="A115:A116"/>
    <mergeCell ref="A197:A198"/>
    <mergeCell ref="A199:A200"/>
    <mergeCell ref="A202:A203"/>
    <mergeCell ref="A186:A187"/>
    <mergeCell ref="A190:A191"/>
    <mergeCell ref="A265:A266"/>
    <mergeCell ref="A145:A146"/>
    <mergeCell ref="A147:A148"/>
    <mergeCell ref="A149:A150"/>
    <mergeCell ref="A131:A132"/>
    <mergeCell ref="A133:A134"/>
    <mergeCell ref="A135:A136"/>
    <mergeCell ref="A137:A138"/>
    <mergeCell ref="A122:A123"/>
    <mergeCell ref="A208:A209"/>
    <mergeCell ref="A213:A214"/>
    <mergeCell ref="A222:A223"/>
    <mergeCell ref="A237:A238"/>
    <mergeCell ref="A239:A240"/>
    <mergeCell ref="A259:A260"/>
    <mergeCell ref="A193:A194"/>
    <mergeCell ref="W2:X2"/>
    <mergeCell ref="Y2:Z2"/>
    <mergeCell ref="A248:A249"/>
    <mergeCell ref="C2:D2"/>
    <mergeCell ref="E2:F2"/>
    <mergeCell ref="G2:H2"/>
    <mergeCell ref="I2:J2"/>
    <mergeCell ref="K2:L2"/>
    <mergeCell ref="M2:N2"/>
    <mergeCell ref="O2:P2"/>
    <mergeCell ref="Q2:R2"/>
    <mergeCell ref="D16:D28"/>
    <mergeCell ref="F16:F28"/>
    <mergeCell ref="H16:H28"/>
    <mergeCell ref="J16:J28"/>
    <mergeCell ref="L16:L28"/>
    <mergeCell ref="N16:N28"/>
    <mergeCell ref="P16:P28"/>
    <mergeCell ref="R16:R28"/>
    <mergeCell ref="X16:X28"/>
    <mergeCell ref="Z16:Z28"/>
    <mergeCell ref="A97:A98"/>
    <mergeCell ref="A101:A102"/>
    <mergeCell ref="A103:A104"/>
  </mergeCells>
  <pageMargins left="0.7" right="0.7" top="0.75" bottom="0.75" header="0.3" footer="0.3"/>
  <pageSetup orientation="portrait"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75"/>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Z297"/>
  <sheetViews>
    <sheetView topLeftCell="B2" zoomScale="80" zoomScaleNormal="80" workbookViewId="0">
      <pane ySplit="1" topLeftCell="A12" activePane="bottomLeft" state="frozen"/>
      <selection activeCell="A2" sqref="A2"/>
      <selection pane="bottomLeft" activeCell="Q19" sqref="Q19"/>
    </sheetView>
  </sheetViews>
  <sheetFormatPr baseColWidth="10" defaultRowHeight="15.75"/>
  <cols>
    <col min="1" max="1" width="66.75" customWidth="1"/>
    <col min="2" max="2" width="69.5" customWidth="1"/>
    <col min="3" max="3" width="8.125" hidden="1" customWidth="1"/>
    <col min="4" max="4" width="9.625" hidden="1" customWidth="1"/>
    <col min="5" max="8" width="8.125" hidden="1" customWidth="1"/>
    <col min="9" max="26" width="8.125" customWidth="1"/>
  </cols>
  <sheetData>
    <row r="1" spans="1:26" ht="36">
      <c r="A1" s="1096" t="s">
        <v>452</v>
      </c>
      <c r="B1" s="1096"/>
      <c r="C1" s="295"/>
      <c r="D1" s="295"/>
      <c r="E1" s="295"/>
      <c r="F1" s="295"/>
      <c r="G1" s="295"/>
      <c r="H1" s="295"/>
      <c r="I1" s="295"/>
      <c r="J1" s="295"/>
      <c r="K1" s="295"/>
      <c r="L1" s="295"/>
      <c r="M1" s="295"/>
      <c r="N1" s="295"/>
      <c r="O1" s="296"/>
    </row>
    <row r="2" spans="1:26" ht="45" customHeight="1">
      <c r="C2" s="1045" t="s">
        <v>10</v>
      </c>
      <c r="D2" s="1045"/>
      <c r="E2" s="1045" t="s">
        <v>11</v>
      </c>
      <c r="F2" s="1045"/>
      <c r="G2" s="1045" t="s">
        <v>12</v>
      </c>
      <c r="H2" s="1045"/>
      <c r="I2" s="1045" t="s">
        <v>13</v>
      </c>
      <c r="J2" s="1045"/>
      <c r="K2" s="1045" t="s">
        <v>14</v>
      </c>
      <c r="L2" s="1045"/>
      <c r="M2" s="1045" t="s">
        <v>15</v>
      </c>
      <c r="N2" s="1045"/>
      <c r="O2" s="1045" t="s">
        <v>16</v>
      </c>
      <c r="P2" s="1045"/>
      <c r="Q2" s="1045" t="s">
        <v>17</v>
      </c>
      <c r="R2" s="1045"/>
      <c r="S2" s="1045" t="s">
        <v>18</v>
      </c>
      <c r="T2" s="1045"/>
      <c r="U2" s="1045" t="s">
        <v>19</v>
      </c>
      <c r="V2" s="1045"/>
      <c r="W2" s="1045" t="s">
        <v>20</v>
      </c>
      <c r="X2" s="1045"/>
      <c r="Y2" s="1045" t="s">
        <v>21</v>
      </c>
      <c r="Z2" s="1045"/>
    </row>
    <row r="3" spans="1:26" ht="28.5">
      <c r="A3" s="297" t="s">
        <v>215</v>
      </c>
      <c r="B3" s="318" t="s">
        <v>216</v>
      </c>
      <c r="C3" s="317" t="s">
        <v>453</v>
      </c>
      <c r="D3" s="317" t="s">
        <v>454</v>
      </c>
      <c r="E3" s="317" t="s">
        <v>453</v>
      </c>
      <c r="F3" s="317" t="s">
        <v>454</v>
      </c>
      <c r="G3" s="317" t="s">
        <v>453</v>
      </c>
      <c r="H3" s="317" t="s">
        <v>454</v>
      </c>
      <c r="I3" s="317" t="s">
        <v>453</v>
      </c>
      <c r="J3" s="317" t="s">
        <v>454</v>
      </c>
      <c r="K3" s="317" t="s">
        <v>453</v>
      </c>
      <c r="L3" s="317" t="s">
        <v>454</v>
      </c>
      <c r="M3" s="317" t="s">
        <v>453</v>
      </c>
      <c r="N3" s="317" t="s">
        <v>454</v>
      </c>
      <c r="O3" s="317" t="s">
        <v>453</v>
      </c>
      <c r="P3" s="317" t="s">
        <v>454</v>
      </c>
      <c r="Q3" s="317" t="s">
        <v>453</v>
      </c>
      <c r="R3" s="317" t="s">
        <v>454</v>
      </c>
      <c r="S3" s="317" t="s">
        <v>453</v>
      </c>
      <c r="T3" s="317" t="s">
        <v>454</v>
      </c>
      <c r="U3" s="317" t="s">
        <v>453</v>
      </c>
      <c r="V3" s="317" t="s">
        <v>454</v>
      </c>
      <c r="W3" s="317" t="s">
        <v>453</v>
      </c>
      <c r="X3" s="317" t="s">
        <v>454</v>
      </c>
      <c r="Y3" s="317" t="s">
        <v>453</v>
      </c>
      <c r="Z3" s="317" t="s">
        <v>454</v>
      </c>
    </row>
    <row r="4" spans="1:26">
      <c r="A4" s="1097" t="s">
        <v>217</v>
      </c>
      <c r="B4" s="324" t="s">
        <v>218</v>
      </c>
      <c r="C4" s="302">
        <v>236</v>
      </c>
      <c r="D4" s="385">
        <f>C4/C5</f>
        <v>2.7126436781609193</v>
      </c>
      <c r="E4" s="302">
        <v>311</v>
      </c>
      <c r="F4" s="385">
        <f>E4/E5</f>
        <v>3.2395833333333335</v>
      </c>
      <c r="G4" s="302">
        <v>295</v>
      </c>
      <c r="H4" s="385">
        <f t="shared" ref="H4" si="0">G4/G5</f>
        <v>3.3522727272727271</v>
      </c>
      <c r="I4" s="302">
        <v>301</v>
      </c>
      <c r="J4" s="385">
        <f t="shared" ref="J4" si="1">I4/I5</f>
        <v>3.3820224719101124</v>
      </c>
      <c r="K4" s="302">
        <v>348</v>
      </c>
      <c r="L4" s="385">
        <f t="shared" ref="L4" si="2">K4/K5</f>
        <v>4.7671232876712333</v>
      </c>
      <c r="M4" s="302">
        <v>310</v>
      </c>
      <c r="N4" s="385">
        <f t="shared" ref="N4" si="3">M4/M5</f>
        <v>3.0693069306930694</v>
      </c>
      <c r="O4" s="302">
        <v>321</v>
      </c>
      <c r="P4" s="385">
        <f t="shared" ref="P4" si="4">O4/O5</f>
        <v>2.8918918918918921</v>
      </c>
      <c r="Q4" s="302"/>
      <c r="R4" s="385" t="e">
        <f t="shared" ref="R4" si="5">Q4/Q5</f>
        <v>#DIV/0!</v>
      </c>
      <c r="S4" s="302"/>
      <c r="T4" s="385" t="e">
        <f t="shared" ref="T4" si="6">S4/S5</f>
        <v>#DIV/0!</v>
      </c>
      <c r="U4" s="302"/>
      <c r="V4" s="385" t="e">
        <f t="shared" ref="V4" si="7">U4/U5</f>
        <v>#DIV/0!</v>
      </c>
      <c r="W4" s="302"/>
      <c r="X4" s="385" t="e">
        <f t="shared" ref="X4" si="8">W4/W5</f>
        <v>#DIV/0!</v>
      </c>
      <c r="Y4" s="302"/>
      <c r="Z4" s="385" t="e">
        <f t="shared" ref="Z4" si="9">Y4/Y5</f>
        <v>#DIV/0!</v>
      </c>
    </row>
    <row r="5" spans="1:26">
      <c r="A5" s="1097"/>
      <c r="B5" s="324" t="s">
        <v>219</v>
      </c>
      <c r="C5" s="302">
        <v>87</v>
      </c>
      <c r="D5" s="364"/>
      <c r="E5" s="302">
        <v>96</v>
      </c>
      <c r="F5" s="364"/>
      <c r="G5" s="302">
        <v>88</v>
      </c>
      <c r="H5" s="364"/>
      <c r="I5" s="302">
        <v>89</v>
      </c>
      <c r="J5" s="364"/>
      <c r="K5" s="302">
        <v>73</v>
      </c>
      <c r="L5" s="364"/>
      <c r="M5" s="302">
        <v>101</v>
      </c>
      <c r="N5" s="364"/>
      <c r="O5" s="302">
        <v>111</v>
      </c>
      <c r="P5" s="364"/>
      <c r="Q5" s="302"/>
      <c r="R5" s="364"/>
      <c r="S5" s="302"/>
      <c r="T5" s="364"/>
      <c r="U5" s="302"/>
      <c r="V5" s="364"/>
      <c r="W5" s="302"/>
      <c r="X5" s="364"/>
      <c r="Y5" s="302"/>
      <c r="Z5" s="364"/>
    </row>
    <row r="6" spans="1:26">
      <c r="A6" s="1097" t="s">
        <v>220</v>
      </c>
      <c r="B6" s="324" t="s">
        <v>221</v>
      </c>
      <c r="C6" s="302">
        <v>236</v>
      </c>
      <c r="D6" s="363">
        <f>C6/C7</f>
        <v>0.5856079404466501</v>
      </c>
      <c r="E6" s="302">
        <v>311</v>
      </c>
      <c r="F6" s="363">
        <f>E6/E7</f>
        <v>0.85439560439560436</v>
      </c>
      <c r="G6" s="302">
        <v>295</v>
      </c>
      <c r="H6" s="363">
        <f t="shared" ref="H6" si="10">G6/G7</f>
        <v>0.73200992555831268</v>
      </c>
      <c r="I6" s="302">
        <v>301</v>
      </c>
      <c r="J6" s="363">
        <f t="shared" ref="J6" si="11">I6/I7</f>
        <v>0.77179487179487183</v>
      </c>
      <c r="K6" s="302">
        <v>348</v>
      </c>
      <c r="L6" s="363">
        <f t="shared" ref="L6" si="12">K6/K7</f>
        <v>0.8635235732009926</v>
      </c>
      <c r="M6" s="302">
        <v>310</v>
      </c>
      <c r="N6" s="363">
        <f t="shared" ref="N6" si="13">M6/M7</f>
        <v>0.82228116710875332</v>
      </c>
      <c r="O6" s="302">
        <v>321</v>
      </c>
      <c r="P6" s="363">
        <f t="shared" ref="P6" si="14">O6/O7</f>
        <v>0.79850746268656714</v>
      </c>
      <c r="Q6" s="302"/>
      <c r="R6" s="363" t="e">
        <f t="shared" ref="R6" si="15">Q6/Q7</f>
        <v>#DIV/0!</v>
      </c>
      <c r="S6" s="302"/>
      <c r="T6" s="363" t="e">
        <f t="shared" ref="T6" si="16">S6/S7</f>
        <v>#DIV/0!</v>
      </c>
      <c r="U6" s="302"/>
      <c r="V6" s="363" t="e">
        <f t="shared" ref="V6" si="17">U6/U7</f>
        <v>#DIV/0!</v>
      </c>
      <c r="W6" s="302"/>
      <c r="X6" s="363" t="e">
        <f t="shared" ref="X6" si="18">W6/W7</f>
        <v>#DIV/0!</v>
      </c>
      <c r="Y6" s="302"/>
      <c r="Z6" s="363" t="e">
        <f t="shared" ref="Z6" si="19">Y6/Y7</f>
        <v>#DIV/0!</v>
      </c>
    </row>
    <row r="7" spans="1:26">
      <c r="A7" s="1097"/>
      <c r="B7" s="324" t="s">
        <v>222</v>
      </c>
      <c r="C7" s="302">
        <v>403</v>
      </c>
      <c r="D7" s="364"/>
      <c r="E7" s="302">
        <v>364</v>
      </c>
      <c r="F7" s="364"/>
      <c r="G7" s="302">
        <v>403</v>
      </c>
      <c r="H7" s="364"/>
      <c r="I7" s="302">
        <v>390</v>
      </c>
      <c r="J7" s="364"/>
      <c r="K7" s="302">
        <v>403</v>
      </c>
      <c r="L7" s="364"/>
      <c r="M7" s="302">
        <v>377</v>
      </c>
      <c r="N7" s="364"/>
      <c r="O7" s="302">
        <v>402</v>
      </c>
      <c r="P7" s="364"/>
      <c r="Q7" s="302"/>
      <c r="R7" s="364"/>
      <c r="S7" s="302"/>
      <c r="T7" s="364"/>
      <c r="U7" s="302"/>
      <c r="V7" s="364"/>
      <c r="W7" s="302"/>
      <c r="X7" s="364"/>
      <c r="Y7" s="302"/>
      <c r="Z7" s="364"/>
    </row>
    <row r="8" spans="1:26">
      <c r="A8" s="1097" t="s">
        <v>223</v>
      </c>
      <c r="B8" s="324" t="s">
        <v>224</v>
      </c>
      <c r="C8" s="302">
        <v>390</v>
      </c>
      <c r="D8" s="363">
        <f>C8/C9</f>
        <v>1</v>
      </c>
      <c r="E8" s="302">
        <v>364</v>
      </c>
      <c r="F8" s="363">
        <f>E8/E9</f>
        <v>1</v>
      </c>
      <c r="G8" s="302">
        <v>403</v>
      </c>
      <c r="H8" s="363">
        <f t="shared" ref="H8" si="20">G8/G9</f>
        <v>1</v>
      </c>
      <c r="I8" s="302">
        <v>390</v>
      </c>
      <c r="J8" s="363">
        <f t="shared" ref="J8" si="21">I8/I9</f>
        <v>1</v>
      </c>
      <c r="K8" s="302">
        <v>403</v>
      </c>
      <c r="L8" s="363">
        <f t="shared" ref="L8" si="22">K8/K9</f>
        <v>1</v>
      </c>
      <c r="M8" s="302">
        <v>377</v>
      </c>
      <c r="N8" s="363">
        <f t="shared" ref="N8" si="23">M8/M9</f>
        <v>0.96666666666666667</v>
      </c>
      <c r="O8" s="302">
        <v>402</v>
      </c>
      <c r="P8" s="363">
        <f t="shared" ref="P8" si="24">O8/O9</f>
        <v>0.9975186104218362</v>
      </c>
      <c r="Q8" s="302"/>
      <c r="R8" s="363" t="e">
        <f t="shared" ref="R8" si="25">Q8/Q9</f>
        <v>#DIV/0!</v>
      </c>
      <c r="S8" s="302"/>
      <c r="T8" s="363" t="e">
        <f t="shared" ref="T8" si="26">S8/S9</f>
        <v>#DIV/0!</v>
      </c>
      <c r="U8" s="302"/>
      <c r="V8" s="363" t="e">
        <f t="shared" ref="V8" si="27">U8/U9</f>
        <v>#DIV/0!</v>
      </c>
      <c r="W8" s="302"/>
      <c r="X8" s="363" t="e">
        <f t="shared" ref="X8" si="28">W8/W9</f>
        <v>#DIV/0!</v>
      </c>
      <c r="Y8" s="302"/>
      <c r="Z8" s="363" t="e">
        <f t="shared" ref="Z8" si="29">Y8/Y9</f>
        <v>#DIV/0!</v>
      </c>
    </row>
    <row r="9" spans="1:26">
      <c r="A9" s="1097"/>
      <c r="B9" s="324" t="s">
        <v>225</v>
      </c>
      <c r="C9" s="302">
        <v>390</v>
      </c>
      <c r="D9" s="364"/>
      <c r="E9" s="302">
        <v>364</v>
      </c>
      <c r="F9" s="364"/>
      <c r="G9" s="302">
        <v>403</v>
      </c>
      <c r="H9" s="364"/>
      <c r="I9" s="302">
        <v>390</v>
      </c>
      <c r="J9" s="364"/>
      <c r="K9" s="302">
        <v>403</v>
      </c>
      <c r="L9" s="364"/>
      <c r="M9" s="302">
        <v>390</v>
      </c>
      <c r="N9" s="364"/>
      <c r="O9" s="302">
        <v>403</v>
      </c>
      <c r="P9" s="364"/>
      <c r="Q9" s="302"/>
      <c r="R9" s="364"/>
      <c r="S9" s="302"/>
      <c r="T9" s="364"/>
      <c r="U9" s="302"/>
      <c r="V9" s="364"/>
      <c r="W9" s="302"/>
      <c r="X9" s="364"/>
      <c r="Y9" s="302"/>
      <c r="Z9" s="364"/>
    </row>
    <row r="10" spans="1:26">
      <c r="A10" s="1097" t="s">
        <v>226</v>
      </c>
      <c r="B10" s="324" t="s">
        <v>227</v>
      </c>
      <c r="C10" s="302">
        <v>31</v>
      </c>
      <c r="D10" s="385">
        <f>C10/C11</f>
        <v>11.481481481481481</v>
      </c>
      <c r="E10" s="302">
        <v>28</v>
      </c>
      <c r="F10" s="385">
        <f>E10/E11</f>
        <v>8.75</v>
      </c>
      <c r="G10" s="302">
        <v>31</v>
      </c>
      <c r="H10" s="385">
        <f t="shared" ref="H10" si="30">G10/G11</f>
        <v>9.117647058823529</v>
      </c>
      <c r="I10" s="302">
        <v>30</v>
      </c>
      <c r="J10" s="385">
        <f t="shared" ref="J10" si="31">I10/I11</f>
        <v>8.8235294117647065</v>
      </c>
      <c r="K10" s="302">
        <v>31</v>
      </c>
      <c r="L10" s="385">
        <f t="shared" ref="L10" si="32">K10/K11</f>
        <v>6.4583333333333339</v>
      </c>
      <c r="M10" s="302">
        <v>30</v>
      </c>
      <c r="N10" s="385">
        <f t="shared" ref="N10" si="33">M10/M11</f>
        <v>9.67741935483871</v>
      </c>
      <c r="O10" s="302">
        <v>31</v>
      </c>
      <c r="P10" s="385">
        <f t="shared" ref="P10" si="34">O10/O11</f>
        <v>10.689655172413794</v>
      </c>
      <c r="Q10" s="302"/>
      <c r="R10" s="385" t="e">
        <f t="shared" ref="R10" si="35">Q10/Q11</f>
        <v>#DIV/0!</v>
      </c>
      <c r="S10" s="302"/>
      <c r="T10" s="385" t="e">
        <f t="shared" ref="T10" si="36">S10/S11</f>
        <v>#DIV/0!</v>
      </c>
      <c r="U10" s="302"/>
      <c r="V10" s="385" t="e">
        <f t="shared" ref="V10" si="37">U10/U11</f>
        <v>#DIV/0!</v>
      </c>
      <c r="W10" s="302"/>
      <c r="X10" s="385" t="e">
        <f t="shared" ref="X10" si="38">W10/W11</f>
        <v>#DIV/0!</v>
      </c>
      <c r="Y10" s="302"/>
      <c r="Z10" s="385" t="e">
        <f t="shared" ref="Z10" si="39">Y10/Y11</f>
        <v>#DIV/0!</v>
      </c>
    </row>
    <row r="11" spans="1:26">
      <c r="A11" s="1097"/>
      <c r="B11" s="324" t="s">
        <v>228</v>
      </c>
      <c r="C11" s="302">
        <v>2.7</v>
      </c>
      <c r="D11" s="364"/>
      <c r="E11" s="302">
        <v>3.2</v>
      </c>
      <c r="F11" s="364"/>
      <c r="G11" s="302">
        <v>3.4</v>
      </c>
      <c r="H11" s="364"/>
      <c r="I11" s="302">
        <v>3.4</v>
      </c>
      <c r="J11" s="364"/>
      <c r="K11" s="302">
        <v>4.8</v>
      </c>
      <c r="L11" s="364"/>
      <c r="M11" s="302">
        <v>3.1</v>
      </c>
      <c r="N11" s="364"/>
      <c r="O11" s="302">
        <v>2.9</v>
      </c>
      <c r="P11" s="364"/>
      <c r="Q11" s="302"/>
      <c r="R11" s="364"/>
      <c r="S11" s="302"/>
      <c r="T11" s="364"/>
      <c r="U11" s="302"/>
      <c r="V11" s="364"/>
      <c r="W11" s="302"/>
      <c r="X11" s="364"/>
      <c r="Y11" s="302"/>
      <c r="Z11" s="364"/>
    </row>
    <row r="12" spans="1:26">
      <c r="A12" s="1097" t="s">
        <v>229</v>
      </c>
      <c r="B12" s="324" t="s">
        <v>230</v>
      </c>
      <c r="C12" s="302">
        <v>8</v>
      </c>
      <c r="D12" s="363">
        <f>C12/C13</f>
        <v>9.1954022988505746E-2</v>
      </c>
      <c r="E12" s="302">
        <v>16</v>
      </c>
      <c r="F12" s="363">
        <f>E12/E13</f>
        <v>0.15686274509803921</v>
      </c>
      <c r="G12" s="302">
        <v>17</v>
      </c>
      <c r="H12" s="363">
        <f t="shared" ref="H12" si="40">G12/G13</f>
        <v>0.17</v>
      </c>
      <c r="I12" s="302">
        <v>16</v>
      </c>
      <c r="J12" s="363">
        <f t="shared" ref="J12" si="41">I12/I13</f>
        <v>0.15841584158415842</v>
      </c>
      <c r="K12" s="302">
        <v>23</v>
      </c>
      <c r="L12" s="363">
        <f t="shared" ref="L12" si="42">K12/K13</f>
        <v>0.26744186046511625</v>
      </c>
      <c r="M12" s="302">
        <v>17</v>
      </c>
      <c r="N12" s="363">
        <f t="shared" ref="N12" si="43">M12/M13</f>
        <v>0.15454545454545454</v>
      </c>
      <c r="O12" s="302">
        <v>17</v>
      </c>
      <c r="P12" s="363">
        <f t="shared" ref="P12" si="44">O12/O13</f>
        <v>0.13934426229508196</v>
      </c>
      <c r="Q12" s="302"/>
      <c r="R12" s="363" t="e">
        <f t="shared" ref="R12" si="45">Q12/Q13</f>
        <v>#DIV/0!</v>
      </c>
      <c r="S12" s="302"/>
      <c r="T12" s="363" t="e">
        <f t="shared" ref="T12" si="46">S12/S13</f>
        <v>#DIV/0!</v>
      </c>
      <c r="U12" s="302"/>
      <c r="V12" s="363" t="e">
        <f t="shared" ref="V12" si="47">U12/U13</f>
        <v>#DIV/0!</v>
      </c>
      <c r="W12" s="302"/>
      <c r="X12" s="363" t="e">
        <f t="shared" ref="X12" si="48">W12/W13</f>
        <v>#DIV/0!</v>
      </c>
      <c r="Y12" s="302"/>
      <c r="Z12" s="363" t="e">
        <f t="shared" ref="Z12" si="49">Y12/Y13</f>
        <v>#DIV/0!</v>
      </c>
    </row>
    <row r="13" spans="1:26">
      <c r="A13" s="1097"/>
      <c r="B13" s="324" t="s">
        <v>231</v>
      </c>
      <c r="C13" s="302">
        <v>87</v>
      </c>
      <c r="D13" s="364"/>
      <c r="E13" s="302">
        <v>102</v>
      </c>
      <c r="F13" s="364"/>
      <c r="G13" s="302">
        <v>100</v>
      </c>
      <c r="H13" s="364"/>
      <c r="I13" s="302">
        <v>101</v>
      </c>
      <c r="J13" s="364"/>
      <c r="K13" s="302">
        <v>86</v>
      </c>
      <c r="L13" s="364"/>
      <c r="M13" s="302">
        <v>110</v>
      </c>
      <c r="N13" s="364"/>
      <c r="O13" s="302">
        <v>122</v>
      </c>
      <c r="P13" s="364"/>
      <c r="Q13" s="302"/>
      <c r="R13" s="364"/>
      <c r="S13" s="302"/>
      <c r="T13" s="364"/>
      <c r="U13" s="302"/>
      <c r="V13" s="364"/>
      <c r="W13" s="302"/>
      <c r="X13" s="364"/>
      <c r="Y13" s="302"/>
      <c r="Z13" s="364"/>
    </row>
    <row r="14" spans="1:26" ht="31.5">
      <c r="A14" s="1102" t="s">
        <v>232</v>
      </c>
      <c r="B14" s="334" t="s">
        <v>457</v>
      </c>
      <c r="C14" s="302">
        <v>0</v>
      </c>
      <c r="D14" s="363">
        <f>C14/C15</f>
        <v>0</v>
      </c>
      <c r="E14" s="302">
        <v>1</v>
      </c>
      <c r="F14" s="363">
        <f>E14/E15</f>
        <v>1.0416666666666666E-2</v>
      </c>
      <c r="G14" s="302">
        <v>0</v>
      </c>
      <c r="H14" s="363">
        <f t="shared" ref="H14" si="50">G14/G15</f>
        <v>0</v>
      </c>
      <c r="I14" s="302">
        <v>1</v>
      </c>
      <c r="J14" s="363">
        <f t="shared" ref="J14" si="51">I14/I15</f>
        <v>1.1235955056179775E-2</v>
      </c>
      <c r="K14" s="302">
        <v>0</v>
      </c>
      <c r="L14" s="363">
        <f t="shared" ref="L14" si="52">K14/K15</f>
        <v>0</v>
      </c>
      <c r="M14" s="302">
        <v>0</v>
      </c>
      <c r="N14" s="363">
        <f t="shared" ref="N14" si="53">M14/M15</f>
        <v>0</v>
      </c>
      <c r="O14" s="302">
        <v>2</v>
      </c>
      <c r="P14" s="363">
        <f t="shared" ref="P14" si="54">O14/O15</f>
        <v>1.8018018018018018E-2</v>
      </c>
      <c r="Q14" s="302"/>
      <c r="R14" s="363" t="e">
        <f t="shared" ref="R14" si="55">Q14/Q15</f>
        <v>#DIV/0!</v>
      </c>
      <c r="S14" s="302"/>
      <c r="T14" s="363" t="e">
        <f t="shared" ref="T14" si="56">S14/S15</f>
        <v>#DIV/0!</v>
      </c>
      <c r="U14" s="302"/>
      <c r="V14" s="363" t="e">
        <f t="shared" ref="V14" si="57">U14/U15</f>
        <v>#DIV/0!</v>
      </c>
      <c r="W14" s="302"/>
      <c r="X14" s="363" t="e">
        <f t="shared" ref="X14" si="58">W14/W15</f>
        <v>#DIV/0!</v>
      </c>
      <c r="Y14" s="302"/>
      <c r="Z14" s="363" t="e">
        <f t="shared" ref="Z14" si="59">Y14/Y15</f>
        <v>#DIV/0!</v>
      </c>
    </row>
    <row r="15" spans="1:26">
      <c r="A15" s="1103"/>
      <c r="B15" s="324" t="s">
        <v>233</v>
      </c>
      <c r="C15" s="302">
        <v>87</v>
      </c>
      <c r="D15" s="364"/>
      <c r="E15" s="302">
        <v>96</v>
      </c>
      <c r="F15" s="364"/>
      <c r="G15" s="302">
        <v>88</v>
      </c>
      <c r="H15" s="364"/>
      <c r="I15" s="302">
        <v>89</v>
      </c>
      <c r="J15" s="364"/>
      <c r="K15" s="302">
        <v>73</v>
      </c>
      <c r="L15" s="364"/>
      <c r="M15" s="302">
        <v>101</v>
      </c>
      <c r="N15" s="364"/>
      <c r="O15" s="302">
        <v>111</v>
      </c>
      <c r="P15" s="364"/>
      <c r="Q15" s="302"/>
      <c r="R15" s="364"/>
      <c r="S15" s="302"/>
      <c r="T15" s="364"/>
      <c r="U15" s="302"/>
      <c r="V15" s="364"/>
      <c r="W15" s="302"/>
      <c r="X15" s="364"/>
      <c r="Y15" s="302"/>
      <c r="Z15" s="364"/>
    </row>
    <row r="16" spans="1:26">
      <c r="A16" s="1108" t="s">
        <v>234</v>
      </c>
      <c r="B16" s="327" t="s">
        <v>235</v>
      </c>
      <c r="C16" s="313">
        <v>0</v>
      </c>
      <c r="D16" s="1048"/>
      <c r="E16" s="313">
        <v>0</v>
      </c>
      <c r="F16" s="1048"/>
      <c r="G16" s="313">
        <v>0</v>
      </c>
      <c r="H16" s="1048"/>
      <c r="I16" s="313">
        <v>0</v>
      </c>
      <c r="J16" s="1048"/>
      <c r="K16" s="313">
        <v>0</v>
      </c>
      <c r="L16" s="1048"/>
      <c r="M16" s="313">
        <v>0</v>
      </c>
      <c r="N16" s="1048"/>
      <c r="O16" s="313">
        <v>0</v>
      </c>
      <c r="P16" s="1048"/>
      <c r="Q16" s="313"/>
      <c r="R16" s="1048"/>
      <c r="S16" s="313"/>
      <c r="T16" s="1048"/>
      <c r="U16" s="313"/>
      <c r="V16" s="1048"/>
      <c r="W16" s="313"/>
      <c r="X16" s="1048"/>
      <c r="Y16" s="313"/>
      <c r="Z16" s="1048"/>
    </row>
    <row r="17" spans="1:26">
      <c r="A17" s="1108"/>
      <c r="B17" s="327" t="s">
        <v>236</v>
      </c>
      <c r="C17" s="313">
        <v>1</v>
      </c>
      <c r="D17" s="1049"/>
      <c r="E17" s="313">
        <v>0</v>
      </c>
      <c r="F17" s="1049"/>
      <c r="G17" s="313">
        <v>0</v>
      </c>
      <c r="H17" s="1049"/>
      <c r="I17" s="313">
        <v>0</v>
      </c>
      <c r="J17" s="1049"/>
      <c r="K17" s="313">
        <v>0</v>
      </c>
      <c r="L17" s="1049"/>
      <c r="M17" s="313">
        <v>0</v>
      </c>
      <c r="N17" s="1049"/>
      <c r="O17" s="313">
        <v>0</v>
      </c>
      <c r="P17" s="1049"/>
      <c r="Q17" s="313"/>
      <c r="R17" s="1049"/>
      <c r="S17" s="313"/>
      <c r="T17" s="1049"/>
      <c r="U17" s="313"/>
      <c r="V17" s="1049"/>
      <c r="W17" s="313"/>
      <c r="X17" s="1049"/>
      <c r="Y17" s="313"/>
      <c r="Z17" s="1049"/>
    </row>
    <row r="18" spans="1:26">
      <c r="A18" s="1108"/>
      <c r="B18" s="327" t="s">
        <v>237</v>
      </c>
      <c r="C18" s="313">
        <v>0</v>
      </c>
      <c r="D18" s="1049"/>
      <c r="E18" s="313">
        <v>2</v>
      </c>
      <c r="F18" s="1049"/>
      <c r="G18" s="313">
        <v>0</v>
      </c>
      <c r="H18" s="1049"/>
      <c r="I18" s="313">
        <v>0</v>
      </c>
      <c r="J18" s="1049"/>
      <c r="K18" s="313">
        <v>2</v>
      </c>
      <c r="L18" s="1049"/>
      <c r="M18" s="313">
        <v>6</v>
      </c>
      <c r="N18" s="1049"/>
      <c r="O18" s="313">
        <v>0</v>
      </c>
      <c r="P18" s="1049"/>
      <c r="Q18" s="313"/>
      <c r="R18" s="1049"/>
      <c r="S18" s="313"/>
      <c r="T18" s="1049"/>
      <c r="U18" s="313"/>
      <c r="V18" s="1049"/>
      <c r="W18" s="313"/>
      <c r="X18" s="1049"/>
      <c r="Y18" s="313"/>
      <c r="Z18" s="1049"/>
    </row>
    <row r="19" spans="1:26">
      <c r="A19" s="1108"/>
      <c r="B19" s="327" t="s">
        <v>641</v>
      </c>
      <c r="C19" s="313">
        <v>0</v>
      </c>
      <c r="D19" s="1049"/>
      <c r="E19" s="313">
        <v>0</v>
      </c>
      <c r="F19" s="1049"/>
      <c r="G19" s="313">
        <v>0</v>
      </c>
      <c r="H19" s="1049"/>
      <c r="I19" s="313">
        <v>0</v>
      </c>
      <c r="J19" s="1049"/>
      <c r="K19" s="313">
        <v>0</v>
      </c>
      <c r="L19" s="1049"/>
      <c r="M19" s="313">
        <v>0</v>
      </c>
      <c r="N19" s="1049"/>
      <c r="O19" s="313">
        <v>0</v>
      </c>
      <c r="P19" s="1049"/>
      <c r="Q19" s="313"/>
      <c r="R19" s="1049"/>
      <c r="S19" s="313"/>
      <c r="T19" s="1049"/>
      <c r="U19" s="313"/>
      <c r="V19" s="1049"/>
      <c r="W19" s="313"/>
      <c r="X19" s="1049"/>
      <c r="Y19" s="313"/>
      <c r="Z19" s="1049"/>
    </row>
    <row r="20" spans="1:26">
      <c r="A20" s="1108"/>
      <c r="B20" s="327" t="s">
        <v>238</v>
      </c>
      <c r="C20" s="313">
        <v>1</v>
      </c>
      <c r="D20" s="1049"/>
      <c r="E20" s="313">
        <v>1</v>
      </c>
      <c r="F20" s="1049"/>
      <c r="G20" s="313">
        <v>0</v>
      </c>
      <c r="H20" s="1049"/>
      <c r="I20" s="313">
        <v>0</v>
      </c>
      <c r="J20" s="1049"/>
      <c r="K20" s="313">
        <v>1</v>
      </c>
      <c r="L20" s="1049"/>
      <c r="M20" s="313">
        <v>2</v>
      </c>
      <c r="N20" s="1049"/>
      <c r="O20" s="313">
        <v>2</v>
      </c>
      <c r="P20" s="1049"/>
      <c r="Q20" s="313"/>
      <c r="R20" s="1049"/>
      <c r="S20" s="313"/>
      <c r="T20" s="1049"/>
      <c r="U20" s="313"/>
      <c r="V20" s="1049"/>
      <c r="W20" s="313"/>
      <c r="X20" s="1049"/>
      <c r="Y20" s="313"/>
      <c r="Z20" s="1049"/>
    </row>
    <row r="21" spans="1:26">
      <c r="A21" s="1108"/>
      <c r="B21" s="327" t="s">
        <v>239</v>
      </c>
      <c r="C21" s="313">
        <v>0</v>
      </c>
      <c r="D21" s="1049"/>
      <c r="E21" s="313">
        <v>0</v>
      </c>
      <c r="F21" s="1049"/>
      <c r="G21" s="313">
        <v>0</v>
      </c>
      <c r="H21" s="1049"/>
      <c r="I21" s="313">
        <v>0</v>
      </c>
      <c r="J21" s="1049"/>
      <c r="K21" s="313">
        <v>0</v>
      </c>
      <c r="L21" s="1049"/>
      <c r="M21" s="313">
        <v>0</v>
      </c>
      <c r="N21" s="1049"/>
      <c r="O21" s="313">
        <v>0</v>
      </c>
      <c r="P21" s="1049"/>
      <c r="Q21" s="313"/>
      <c r="R21" s="1049"/>
      <c r="S21" s="313"/>
      <c r="T21" s="1049"/>
      <c r="U21" s="313"/>
      <c r="V21" s="1049"/>
      <c r="W21" s="313"/>
      <c r="X21" s="1049"/>
      <c r="Y21" s="313"/>
      <c r="Z21" s="1049"/>
    </row>
    <row r="22" spans="1:26">
      <c r="A22" s="1108"/>
      <c r="B22" s="327" t="s">
        <v>240</v>
      </c>
      <c r="C22" s="313">
        <v>0</v>
      </c>
      <c r="D22" s="1049"/>
      <c r="E22" s="313">
        <v>0</v>
      </c>
      <c r="F22" s="1049"/>
      <c r="G22" s="313">
        <v>0</v>
      </c>
      <c r="H22" s="1049"/>
      <c r="I22" s="313">
        <v>0</v>
      </c>
      <c r="J22" s="1049"/>
      <c r="K22" s="313">
        <v>0</v>
      </c>
      <c r="L22" s="1049"/>
      <c r="M22" s="313">
        <v>0</v>
      </c>
      <c r="N22" s="1049"/>
      <c r="O22" s="313">
        <v>0</v>
      </c>
      <c r="P22" s="1049"/>
      <c r="Q22" s="313"/>
      <c r="R22" s="1049"/>
      <c r="S22" s="313"/>
      <c r="T22" s="1049"/>
      <c r="U22" s="313"/>
      <c r="V22" s="1049"/>
      <c r="W22" s="313"/>
      <c r="X22" s="1049"/>
      <c r="Y22" s="313"/>
      <c r="Z22" s="1049"/>
    </row>
    <row r="23" spans="1:26">
      <c r="A23" s="1108"/>
      <c r="B23" s="327" t="s">
        <v>241</v>
      </c>
      <c r="C23" s="313">
        <v>0</v>
      </c>
      <c r="D23" s="1049"/>
      <c r="E23" s="313">
        <v>0</v>
      </c>
      <c r="F23" s="1049"/>
      <c r="G23" s="313">
        <v>1</v>
      </c>
      <c r="H23" s="1049"/>
      <c r="I23" s="313">
        <v>0</v>
      </c>
      <c r="J23" s="1049"/>
      <c r="K23" s="313">
        <v>0</v>
      </c>
      <c r="L23" s="1049"/>
      <c r="M23" s="313">
        <v>0</v>
      </c>
      <c r="N23" s="1049"/>
      <c r="O23" s="313">
        <v>0</v>
      </c>
      <c r="P23" s="1049"/>
      <c r="Q23" s="313"/>
      <c r="R23" s="1049"/>
      <c r="S23" s="313"/>
      <c r="T23" s="1049"/>
      <c r="U23" s="313"/>
      <c r="V23" s="1049"/>
      <c r="W23" s="313"/>
      <c r="X23" s="1049"/>
      <c r="Y23" s="313"/>
      <c r="Z23" s="1049"/>
    </row>
    <row r="24" spans="1:26">
      <c r="A24" s="1108"/>
      <c r="B24" s="327" t="s">
        <v>242</v>
      </c>
      <c r="C24" s="313">
        <v>1</v>
      </c>
      <c r="D24" s="1049"/>
      <c r="E24" s="313">
        <v>2</v>
      </c>
      <c r="F24" s="1049"/>
      <c r="G24" s="313">
        <v>0</v>
      </c>
      <c r="H24" s="1049"/>
      <c r="I24" s="313">
        <v>0</v>
      </c>
      <c r="J24" s="1049"/>
      <c r="K24" s="313">
        <v>2</v>
      </c>
      <c r="L24" s="1049"/>
      <c r="M24" s="313">
        <v>0</v>
      </c>
      <c r="N24" s="1049"/>
      <c r="O24" s="313">
        <v>0</v>
      </c>
      <c r="P24" s="1049"/>
      <c r="Q24" s="313"/>
      <c r="R24" s="1049"/>
      <c r="S24" s="313"/>
      <c r="T24" s="1049"/>
      <c r="U24" s="313"/>
      <c r="V24" s="1049"/>
      <c r="W24" s="313"/>
      <c r="X24" s="1049"/>
      <c r="Y24" s="313"/>
      <c r="Z24" s="1049"/>
    </row>
    <row r="25" spans="1:26">
      <c r="A25" s="1108"/>
      <c r="B25" s="327" t="s">
        <v>243</v>
      </c>
      <c r="C25" s="313">
        <v>0</v>
      </c>
      <c r="D25" s="1049"/>
      <c r="E25" s="313">
        <v>0</v>
      </c>
      <c r="F25" s="1049"/>
      <c r="G25" s="313">
        <v>0</v>
      </c>
      <c r="H25" s="1049"/>
      <c r="I25" s="313">
        <v>0</v>
      </c>
      <c r="J25" s="1049"/>
      <c r="K25" s="313">
        <v>0</v>
      </c>
      <c r="L25" s="1049"/>
      <c r="M25" s="313">
        <v>0</v>
      </c>
      <c r="N25" s="1049"/>
      <c r="O25" s="313">
        <v>1</v>
      </c>
      <c r="P25" s="1049"/>
      <c r="Q25" s="313"/>
      <c r="R25" s="1049"/>
      <c r="S25" s="313"/>
      <c r="T25" s="1049"/>
      <c r="U25" s="313"/>
      <c r="V25" s="1049"/>
      <c r="W25" s="313"/>
      <c r="X25" s="1049"/>
      <c r="Y25" s="313"/>
      <c r="Z25" s="1049"/>
    </row>
    <row r="26" spans="1:26">
      <c r="A26" s="1108"/>
      <c r="B26" s="327" t="s">
        <v>244</v>
      </c>
      <c r="C26" s="313">
        <v>0</v>
      </c>
      <c r="D26" s="1049"/>
      <c r="E26" s="313">
        <v>0</v>
      </c>
      <c r="F26" s="1049"/>
      <c r="G26" s="313">
        <v>0</v>
      </c>
      <c r="H26" s="1049"/>
      <c r="I26" s="313">
        <v>0</v>
      </c>
      <c r="J26" s="1049"/>
      <c r="K26" s="313">
        <v>0</v>
      </c>
      <c r="L26" s="1049"/>
      <c r="M26" s="313">
        <v>0</v>
      </c>
      <c r="N26" s="1049"/>
      <c r="O26" s="313">
        <v>0</v>
      </c>
      <c r="P26" s="1049"/>
      <c r="Q26" s="313"/>
      <c r="R26" s="1049"/>
      <c r="S26" s="313"/>
      <c r="T26" s="1049"/>
      <c r="U26" s="313"/>
      <c r="V26" s="1049"/>
      <c r="W26" s="313"/>
      <c r="X26" s="1049"/>
      <c r="Y26" s="313"/>
      <c r="Z26" s="1049"/>
    </row>
    <row r="27" spans="1:26">
      <c r="A27" s="1108"/>
      <c r="B27" s="327" t="s">
        <v>245</v>
      </c>
      <c r="C27" s="313">
        <v>3</v>
      </c>
      <c r="D27" s="1049"/>
      <c r="E27" s="313">
        <v>24</v>
      </c>
      <c r="F27" s="1049"/>
      <c r="G27" s="313">
        <v>20</v>
      </c>
      <c r="H27" s="1049"/>
      <c r="I27" s="313">
        <v>23</v>
      </c>
      <c r="J27" s="1049"/>
      <c r="K27" s="313">
        <v>31</v>
      </c>
      <c r="L27" s="1049"/>
      <c r="M27" s="313">
        <v>31</v>
      </c>
      <c r="N27" s="1049"/>
      <c r="O27" s="313">
        <v>33</v>
      </c>
      <c r="P27" s="1049"/>
      <c r="Q27" s="313"/>
      <c r="R27" s="1049"/>
      <c r="S27" s="313"/>
      <c r="T27" s="1049"/>
      <c r="U27" s="313"/>
      <c r="V27" s="1049"/>
      <c r="W27" s="313"/>
      <c r="X27" s="1049"/>
      <c r="Y27" s="313"/>
      <c r="Z27" s="1049"/>
    </row>
    <row r="28" spans="1:26">
      <c r="A28" s="1108"/>
      <c r="B28" s="327" t="s">
        <v>246</v>
      </c>
      <c r="C28" s="313">
        <v>0</v>
      </c>
      <c r="D28" s="1050"/>
      <c r="E28" s="313">
        <v>0</v>
      </c>
      <c r="F28" s="1050"/>
      <c r="G28" s="313">
        <v>0</v>
      </c>
      <c r="H28" s="1050"/>
      <c r="I28" s="313">
        <v>0</v>
      </c>
      <c r="J28" s="1050"/>
      <c r="K28" s="313">
        <v>0</v>
      </c>
      <c r="L28" s="1050"/>
      <c r="M28" s="313">
        <v>0</v>
      </c>
      <c r="N28" s="1050"/>
      <c r="O28" s="313">
        <v>0</v>
      </c>
      <c r="P28" s="1050"/>
      <c r="Q28" s="313"/>
      <c r="R28" s="1050"/>
      <c r="S28" s="313"/>
      <c r="T28" s="1050"/>
      <c r="U28" s="313"/>
      <c r="V28" s="1050"/>
      <c r="W28" s="313"/>
      <c r="X28" s="1050"/>
      <c r="Y28" s="313"/>
      <c r="Z28" s="1050"/>
    </row>
    <row r="29" spans="1:26">
      <c r="A29" s="342" t="s">
        <v>458</v>
      </c>
      <c r="B29" s="336" t="s">
        <v>459</v>
      </c>
      <c r="C29" s="300">
        <f>C16+C17+C18+C19+C20+C21+C22+C23+C24+C25+C26+C28</f>
        <v>3</v>
      </c>
      <c r="D29" s="337"/>
      <c r="E29" s="300">
        <f t="shared" ref="E29" si="60">E16+E17+E18+E19+E20+E21+E22+E23+E24+E25+E26+E28</f>
        <v>5</v>
      </c>
      <c r="F29" s="337"/>
      <c r="G29" s="300">
        <f t="shared" ref="G29" si="61">G16+G17+G18+G19+G20+G21+G22+G23+G24+G25+G26+G28</f>
        <v>1</v>
      </c>
      <c r="H29" s="337"/>
      <c r="I29" s="300">
        <f t="shared" ref="I29" si="62">I16+I17+I18+I19+I20+I21+I22+I23+I24+I25+I26+I28</f>
        <v>0</v>
      </c>
      <c r="J29" s="337"/>
      <c r="K29" s="300">
        <f t="shared" ref="K29" si="63">K16+K17+K18+K19+K20+K21+K22+K23+K24+K25+K26+K28</f>
        <v>5</v>
      </c>
      <c r="L29" s="337"/>
      <c r="M29" s="300">
        <f t="shared" ref="M29" si="64">M16+M17+M18+M19+M20+M21+M22+M23+M24+M25+M26+M28</f>
        <v>8</v>
      </c>
      <c r="N29" s="337"/>
      <c r="O29" s="300">
        <f t="shared" ref="O29" si="65">O16+O17+O18+O19+O20+O21+O22+O23+O24+O25+O26+O28</f>
        <v>3</v>
      </c>
      <c r="P29" s="337"/>
      <c r="Q29" s="300">
        <f t="shared" ref="Q29" si="66">Q16+Q17+Q18+Q19+Q20+Q21+Q22+Q23+Q24+Q25+Q26+Q28</f>
        <v>0</v>
      </c>
      <c r="R29" s="337"/>
      <c r="S29" s="300">
        <f t="shared" ref="S29" si="67">S16+S17+S18+S19+S20+S21+S22+S23+S24+S25+S26+S28</f>
        <v>0</v>
      </c>
      <c r="T29" s="337"/>
      <c r="U29" s="300">
        <f t="shared" ref="U29" si="68">U16+U17+U18+U19+U20+U21+U22+U23+U24+U25+U26+U28</f>
        <v>0</v>
      </c>
      <c r="V29" s="337"/>
      <c r="W29" s="300">
        <f t="shared" ref="W29" si="69">W16+W17+W18+W19+W20+W21+W22+W23+W24+W25+W26+W28</f>
        <v>0</v>
      </c>
      <c r="X29" s="337"/>
      <c r="Y29" s="300">
        <f t="shared" ref="Y29" si="70">Y16+Y17+Y18+Y19+Y20+Y21+Y22+Y23+Y24+Y25+Y26+Y28</f>
        <v>0</v>
      </c>
      <c r="Z29" s="337"/>
    </row>
    <row r="30" spans="1:26">
      <c r="A30" s="343" t="s">
        <v>461</v>
      </c>
      <c r="B30" s="338" t="s">
        <v>247</v>
      </c>
      <c r="C30" s="336">
        <v>87</v>
      </c>
      <c r="D30" s="336"/>
      <c r="E30" s="336">
        <v>96</v>
      </c>
      <c r="F30" s="336"/>
      <c r="G30" s="336">
        <v>88</v>
      </c>
      <c r="H30" s="336"/>
      <c r="I30" s="336">
        <v>89</v>
      </c>
      <c r="J30" s="336"/>
      <c r="K30" s="336">
        <v>73</v>
      </c>
      <c r="L30" s="336"/>
      <c r="M30" s="336">
        <v>101</v>
      </c>
      <c r="N30" s="336"/>
      <c r="O30" s="336">
        <v>111</v>
      </c>
      <c r="P30" s="336"/>
      <c r="Q30" s="336"/>
      <c r="R30" s="336"/>
      <c r="S30" s="336"/>
      <c r="T30" s="336"/>
      <c r="U30" s="336"/>
      <c r="V30" s="336"/>
      <c r="W30" s="336"/>
      <c r="X30" s="336"/>
      <c r="Y30" s="336"/>
      <c r="Z30" s="336"/>
    </row>
    <row r="31" spans="1:26">
      <c r="A31" s="382" t="s">
        <v>460</v>
      </c>
      <c r="B31" s="340" t="s">
        <v>462</v>
      </c>
      <c r="C31" s="336"/>
      <c r="D31" s="341">
        <f>C29/C30</f>
        <v>3.4482758620689655E-2</v>
      </c>
      <c r="E31" s="336"/>
      <c r="F31" s="341">
        <f>E29/E30</f>
        <v>5.2083333333333336E-2</v>
      </c>
      <c r="G31" s="336"/>
      <c r="H31" s="743">
        <f>G29/G30</f>
        <v>1.1363636363636364E-2</v>
      </c>
      <c r="I31" s="336"/>
      <c r="J31" s="341">
        <f>I29/I30</f>
        <v>0</v>
      </c>
      <c r="K31" s="336"/>
      <c r="L31" s="341">
        <f>K29/K30</f>
        <v>6.8493150684931503E-2</v>
      </c>
      <c r="M31" s="336"/>
      <c r="N31" s="341">
        <f>M29/M30</f>
        <v>7.9207920792079209E-2</v>
      </c>
      <c r="O31" s="336">
        <v>3</v>
      </c>
      <c r="P31" s="341">
        <f>O29/O30</f>
        <v>2.7027027027027029E-2</v>
      </c>
      <c r="Q31" s="336"/>
      <c r="R31" s="341" t="e">
        <f>Q29/Q30</f>
        <v>#DIV/0!</v>
      </c>
      <c r="S31" s="336"/>
      <c r="T31" s="341" t="e">
        <f>S29/S30</f>
        <v>#DIV/0!</v>
      </c>
      <c r="U31" s="336"/>
      <c r="V31" s="341" t="e">
        <f>U29/U30</f>
        <v>#DIV/0!</v>
      </c>
      <c r="W31" s="336"/>
      <c r="X31" s="341" t="e">
        <f>W29/W30</f>
        <v>#DIV/0!</v>
      </c>
      <c r="Y31" s="336"/>
      <c r="Z31" s="341" t="e">
        <f>Y29/Y30</f>
        <v>#DIV/0!</v>
      </c>
    </row>
    <row r="32" spans="1:26">
      <c r="A32" s="1098" t="s">
        <v>336</v>
      </c>
      <c r="B32" s="335" t="s">
        <v>337</v>
      </c>
      <c r="C32" s="351">
        <v>3</v>
      </c>
      <c r="D32" s="365">
        <f>C32/C33</f>
        <v>1</v>
      </c>
      <c r="E32" s="351">
        <v>5</v>
      </c>
      <c r="F32" s="365">
        <f>E32/E33</f>
        <v>1</v>
      </c>
      <c r="G32" s="351">
        <v>1</v>
      </c>
      <c r="H32" s="365">
        <f>G32/G33</f>
        <v>1</v>
      </c>
      <c r="I32" s="351">
        <v>0</v>
      </c>
      <c r="J32" s="365">
        <v>1</v>
      </c>
      <c r="K32" s="351">
        <v>100</v>
      </c>
      <c r="L32" s="365">
        <f>K32/K33</f>
        <v>20</v>
      </c>
      <c r="M32" s="351">
        <v>2</v>
      </c>
      <c r="N32" s="365">
        <f>M32/M33</f>
        <v>1</v>
      </c>
      <c r="O32" s="351">
        <v>3</v>
      </c>
      <c r="P32" s="365">
        <f>O32/O33</f>
        <v>1</v>
      </c>
      <c r="Q32" s="351"/>
      <c r="R32" s="365" t="e">
        <f>Q32/Q33</f>
        <v>#DIV/0!</v>
      </c>
      <c r="S32" s="351"/>
      <c r="T32" s="365" t="e">
        <f>S32/S33</f>
        <v>#DIV/0!</v>
      </c>
      <c r="U32" s="351"/>
      <c r="V32" s="365" t="e">
        <f>U32/U33</f>
        <v>#DIV/0!</v>
      </c>
      <c r="W32" s="351"/>
      <c r="X32" s="365" t="e">
        <f>W32/W33</f>
        <v>#DIV/0!</v>
      </c>
      <c r="Y32" s="351"/>
      <c r="Z32" s="365" t="e">
        <f>Y32/Y33</f>
        <v>#DIV/0!</v>
      </c>
    </row>
    <row r="33" spans="1:26">
      <c r="A33" s="1099"/>
      <c r="B33" s="335" t="s">
        <v>338</v>
      </c>
      <c r="C33" s="351">
        <v>3</v>
      </c>
      <c r="D33" s="366"/>
      <c r="E33" s="351">
        <v>5</v>
      </c>
      <c r="F33" s="366"/>
      <c r="G33" s="351">
        <v>1</v>
      </c>
      <c r="H33" s="366"/>
      <c r="I33" s="351">
        <v>0</v>
      </c>
      <c r="J33" s="366"/>
      <c r="K33" s="351">
        <v>5</v>
      </c>
      <c r="L33" s="366"/>
      <c r="M33" s="351">
        <v>2</v>
      </c>
      <c r="N33" s="366"/>
      <c r="O33" s="351">
        <v>3</v>
      </c>
      <c r="P33" s="366"/>
      <c r="Q33" s="351"/>
      <c r="R33" s="366"/>
      <c r="S33" s="351"/>
      <c r="T33" s="366"/>
      <c r="U33" s="351"/>
      <c r="V33" s="366"/>
      <c r="W33" s="351"/>
      <c r="X33" s="366"/>
      <c r="Y33" s="351"/>
      <c r="Z33" s="366"/>
    </row>
    <row r="34" spans="1:26">
      <c r="A34" s="1081" t="s">
        <v>463</v>
      </c>
      <c r="B34" s="335" t="s">
        <v>248</v>
      </c>
      <c r="C34" s="314">
        <v>0</v>
      </c>
      <c r="D34" s="365">
        <f>C34/C35</f>
        <v>0</v>
      </c>
      <c r="E34" s="314">
        <v>2</v>
      </c>
      <c r="F34" s="365">
        <f>E34/E35</f>
        <v>2.0833333333333332E-2</v>
      </c>
      <c r="G34" s="314">
        <v>0</v>
      </c>
      <c r="H34" s="365">
        <f>G34/G35</f>
        <v>0</v>
      </c>
      <c r="I34" s="314">
        <v>0</v>
      </c>
      <c r="J34" s="365">
        <f>I34/I35</f>
        <v>0</v>
      </c>
      <c r="K34" s="314">
        <v>2</v>
      </c>
      <c r="L34" s="365">
        <f>K34/K35</f>
        <v>2.7397260273972601E-2</v>
      </c>
      <c r="M34" s="314">
        <v>6</v>
      </c>
      <c r="N34" s="365">
        <f>M34/M35</f>
        <v>5.9405940594059403E-2</v>
      </c>
      <c r="O34" s="314">
        <v>4</v>
      </c>
      <c r="P34" s="365">
        <f>O34/O35</f>
        <v>3.6036036036036036E-2</v>
      </c>
      <c r="Q34" s="314"/>
      <c r="R34" s="365" t="e">
        <f>Q34/Q35</f>
        <v>#DIV/0!</v>
      </c>
      <c r="S34" s="314"/>
      <c r="T34" s="365" t="e">
        <f>S34/S35</f>
        <v>#DIV/0!</v>
      </c>
      <c r="U34" s="314"/>
      <c r="V34" s="365" t="e">
        <f>U34/U35</f>
        <v>#DIV/0!</v>
      </c>
      <c r="W34" s="314"/>
      <c r="X34" s="365" t="e">
        <f>W34/W35</f>
        <v>#DIV/0!</v>
      </c>
      <c r="Y34" s="314"/>
      <c r="Z34" s="365" t="e">
        <f>Y34/Y35</f>
        <v>#DIV/0!</v>
      </c>
    </row>
    <row r="35" spans="1:26">
      <c r="A35" s="1081"/>
      <c r="B35" s="335" t="s">
        <v>249</v>
      </c>
      <c r="C35" s="314">
        <v>87</v>
      </c>
      <c r="D35" s="366"/>
      <c r="E35" s="314">
        <v>96</v>
      </c>
      <c r="F35" s="366"/>
      <c r="G35" s="314">
        <v>88</v>
      </c>
      <c r="H35" s="366"/>
      <c r="I35" s="314">
        <v>89</v>
      </c>
      <c r="J35" s="366"/>
      <c r="K35" s="314">
        <v>73</v>
      </c>
      <c r="L35" s="366"/>
      <c r="M35" s="314">
        <v>101</v>
      </c>
      <c r="N35" s="366"/>
      <c r="O35" s="314">
        <v>111</v>
      </c>
      <c r="P35" s="366"/>
      <c r="Q35" s="314"/>
      <c r="R35" s="366"/>
      <c r="S35" s="314"/>
      <c r="T35" s="366"/>
      <c r="U35" s="314"/>
      <c r="V35" s="366"/>
      <c r="W35" s="314"/>
      <c r="X35" s="366"/>
      <c r="Y35" s="314"/>
      <c r="Z35" s="366"/>
    </row>
    <row r="36" spans="1:26">
      <c r="A36" s="1081" t="s">
        <v>464</v>
      </c>
      <c r="B36" s="335" t="s">
        <v>250</v>
      </c>
      <c r="C36" s="314">
        <v>2</v>
      </c>
      <c r="D36" s="532">
        <f>(C36/C37)*1000</f>
        <v>22.988505747126435</v>
      </c>
      <c r="E36" s="314">
        <v>4</v>
      </c>
      <c r="F36" s="532">
        <f t="shared" ref="F36" si="71">(E36/E37)*1000</f>
        <v>39.215686274509807</v>
      </c>
      <c r="G36" s="314">
        <v>6</v>
      </c>
      <c r="H36" s="532">
        <f t="shared" ref="H36" si="72">(G36/G37)*1000</f>
        <v>60</v>
      </c>
      <c r="I36" s="314">
        <v>7</v>
      </c>
      <c r="J36" s="532">
        <f t="shared" ref="J36" si="73">(I36/I37)*1000</f>
        <v>69.306930693069319</v>
      </c>
      <c r="K36" s="314">
        <v>6</v>
      </c>
      <c r="L36" s="532">
        <f t="shared" ref="L36" si="74">(K36/K37)*1000</f>
        <v>69.767441860465112</v>
      </c>
      <c r="M36" s="314">
        <v>6</v>
      </c>
      <c r="N36" s="532">
        <f t="shared" ref="N36" si="75">(M36/M37)*1000</f>
        <v>54.54545454545454</v>
      </c>
      <c r="O36" s="314">
        <v>4</v>
      </c>
      <c r="P36" s="532">
        <f t="shared" ref="P36" si="76">(O36/O37)*1000</f>
        <v>32.786885245901644</v>
      </c>
      <c r="Q36" s="314">
        <v>0</v>
      </c>
      <c r="R36" s="532" t="e">
        <f t="shared" ref="R36" si="77">(Q36/Q37)*1000</f>
        <v>#DIV/0!</v>
      </c>
      <c r="S36" s="314">
        <v>0</v>
      </c>
      <c r="T36" s="532" t="e">
        <f t="shared" ref="T36" si="78">(S36/S37)*1000</f>
        <v>#DIV/0!</v>
      </c>
      <c r="U36" s="314">
        <v>0</v>
      </c>
      <c r="V36" s="532" t="e">
        <f t="shared" ref="V36" si="79">(U36/U37)*1000</f>
        <v>#DIV/0!</v>
      </c>
      <c r="W36" s="314">
        <v>0</v>
      </c>
      <c r="X36" s="532" t="e">
        <f t="shared" ref="X36" si="80">(W36/W37)*1000</f>
        <v>#DIV/0!</v>
      </c>
      <c r="Y36" s="314">
        <v>0</v>
      </c>
      <c r="Z36" s="532" t="e">
        <f t="shared" ref="Z36" si="81">(Y36/Y37)*1000</f>
        <v>#DIV/0!</v>
      </c>
    </row>
    <row r="37" spans="1:26">
      <c r="A37" s="1081"/>
      <c r="B37" s="335" t="s">
        <v>251</v>
      </c>
      <c r="C37" s="314">
        <v>87</v>
      </c>
      <c r="D37" s="366"/>
      <c r="E37" s="314">
        <v>102</v>
      </c>
      <c r="F37" s="366"/>
      <c r="G37" s="314">
        <v>100</v>
      </c>
      <c r="H37" s="366"/>
      <c r="I37" s="314">
        <v>101</v>
      </c>
      <c r="J37" s="366"/>
      <c r="K37" s="314">
        <v>86</v>
      </c>
      <c r="L37" s="366"/>
      <c r="M37" s="314">
        <v>110</v>
      </c>
      <c r="N37" s="366"/>
      <c r="O37" s="314">
        <v>122</v>
      </c>
      <c r="P37" s="366"/>
      <c r="Q37" s="314">
        <v>0</v>
      </c>
      <c r="R37" s="366"/>
      <c r="S37" s="314">
        <v>0</v>
      </c>
      <c r="T37" s="366"/>
      <c r="U37" s="314">
        <v>0</v>
      </c>
      <c r="V37" s="366"/>
      <c r="W37" s="314">
        <v>0</v>
      </c>
      <c r="X37" s="366"/>
      <c r="Y37" s="314">
        <v>0</v>
      </c>
      <c r="Z37" s="366"/>
    </row>
    <row r="38" spans="1:26">
      <c r="A38" s="1082" t="s">
        <v>252</v>
      </c>
      <c r="B38" s="319" t="s">
        <v>253</v>
      </c>
      <c r="C38" s="298">
        <v>55</v>
      </c>
      <c r="D38" s="298">
        <f>C38</f>
        <v>55</v>
      </c>
      <c r="E38" s="298">
        <v>25</v>
      </c>
      <c r="F38" s="298">
        <f>E38</f>
        <v>25</v>
      </c>
      <c r="G38" s="298">
        <v>30</v>
      </c>
      <c r="H38" s="298">
        <f>G38</f>
        <v>30</v>
      </c>
      <c r="I38" s="298">
        <v>48</v>
      </c>
      <c r="J38" s="298">
        <f>I38</f>
        <v>48</v>
      </c>
      <c r="K38" s="298">
        <v>47</v>
      </c>
      <c r="L38" s="298">
        <f>K38</f>
        <v>47</v>
      </c>
      <c r="M38" s="298">
        <v>80</v>
      </c>
      <c r="N38" s="298">
        <f>M38</f>
        <v>80</v>
      </c>
      <c r="O38" s="298">
        <v>99</v>
      </c>
      <c r="P38" s="298">
        <f>O38</f>
        <v>99</v>
      </c>
      <c r="Q38" s="298">
        <v>0</v>
      </c>
      <c r="R38" s="298">
        <f>Q38</f>
        <v>0</v>
      </c>
      <c r="S38" s="298">
        <v>0</v>
      </c>
      <c r="T38" s="298">
        <f>S38</f>
        <v>0</v>
      </c>
      <c r="U38" s="298">
        <v>0</v>
      </c>
      <c r="V38" s="298">
        <f>U38</f>
        <v>0</v>
      </c>
      <c r="W38" s="298">
        <v>0</v>
      </c>
      <c r="X38" s="298">
        <f>W38</f>
        <v>0</v>
      </c>
      <c r="Y38" s="298">
        <v>0</v>
      </c>
      <c r="Z38" s="298">
        <f>Y38</f>
        <v>0</v>
      </c>
    </row>
    <row r="39" spans="1:26">
      <c r="A39" s="1105"/>
      <c r="B39" s="319" t="s">
        <v>467</v>
      </c>
      <c r="C39" s="357"/>
      <c r="D39" s="349">
        <v>0.99</v>
      </c>
      <c r="E39" s="357"/>
      <c r="F39" s="716">
        <v>0.99750000000000005</v>
      </c>
      <c r="G39" s="357"/>
      <c r="H39" s="349">
        <v>0.998</v>
      </c>
      <c r="I39" s="357"/>
      <c r="J39" s="349">
        <v>1</v>
      </c>
      <c r="K39" s="357"/>
      <c r="L39" s="349">
        <v>1</v>
      </c>
      <c r="M39" s="357"/>
      <c r="N39" s="349">
        <v>0.93799999999999994</v>
      </c>
      <c r="O39" s="357"/>
      <c r="P39" s="349">
        <v>0.97</v>
      </c>
      <c r="Q39" s="357"/>
      <c r="R39" s="349">
        <v>0</v>
      </c>
      <c r="S39" s="357"/>
      <c r="T39" s="349">
        <v>0</v>
      </c>
      <c r="U39" s="357"/>
      <c r="V39" s="349">
        <v>0</v>
      </c>
      <c r="W39" s="357"/>
      <c r="X39" s="349">
        <v>0</v>
      </c>
      <c r="Y39" s="357"/>
      <c r="Z39" s="349">
        <v>0</v>
      </c>
    </row>
    <row r="40" spans="1:26">
      <c r="A40" s="1105"/>
      <c r="B40" s="319" t="s">
        <v>255</v>
      </c>
      <c r="C40" s="357"/>
      <c r="D40" s="348">
        <v>0.98181818181818181</v>
      </c>
      <c r="E40" s="357"/>
      <c r="F40" s="298">
        <v>100</v>
      </c>
      <c r="G40" s="357"/>
      <c r="H40" s="349">
        <v>0.998</v>
      </c>
      <c r="I40" s="357"/>
      <c r="J40" s="349">
        <v>1</v>
      </c>
      <c r="K40" s="357"/>
      <c r="L40" s="298">
        <v>98</v>
      </c>
      <c r="M40" s="357"/>
      <c r="N40" s="298">
        <v>100</v>
      </c>
      <c r="O40" s="357"/>
      <c r="P40" s="761">
        <v>1</v>
      </c>
      <c r="Q40" s="357"/>
      <c r="R40" s="298">
        <f t="shared" ref="R40:R47" si="82">Q40</f>
        <v>0</v>
      </c>
      <c r="S40" s="357"/>
      <c r="T40" s="298">
        <f t="shared" ref="T40:T47" si="83">S40</f>
        <v>0</v>
      </c>
      <c r="U40" s="357"/>
      <c r="V40" s="298">
        <f t="shared" ref="V40:V47" si="84">U40</f>
        <v>0</v>
      </c>
      <c r="W40" s="357"/>
      <c r="X40" s="298">
        <f t="shared" ref="X40:X47" si="85">W40</f>
        <v>0</v>
      </c>
      <c r="Y40" s="357"/>
      <c r="Z40" s="298">
        <f t="shared" ref="Z40:Z47" si="86">Y40</f>
        <v>0</v>
      </c>
    </row>
    <row r="41" spans="1:26">
      <c r="A41" s="1105"/>
      <c r="B41" s="319" t="s">
        <v>256</v>
      </c>
      <c r="C41" s="357"/>
      <c r="D41" s="348">
        <v>1</v>
      </c>
      <c r="E41" s="357"/>
      <c r="F41" s="298">
        <v>100</v>
      </c>
      <c r="G41" s="357"/>
      <c r="H41" s="349">
        <v>0.998</v>
      </c>
      <c r="I41" s="357"/>
      <c r="J41" s="349">
        <v>1</v>
      </c>
      <c r="K41" s="357"/>
      <c r="L41" s="298">
        <v>100</v>
      </c>
      <c r="M41" s="357"/>
      <c r="N41" s="298">
        <v>100</v>
      </c>
      <c r="O41" s="357"/>
      <c r="P41" s="761">
        <v>1</v>
      </c>
      <c r="Q41" s="357"/>
      <c r="R41" s="298">
        <f t="shared" si="82"/>
        <v>0</v>
      </c>
      <c r="S41" s="357"/>
      <c r="T41" s="298">
        <f t="shared" si="83"/>
        <v>0</v>
      </c>
      <c r="U41" s="357"/>
      <c r="V41" s="298">
        <f t="shared" si="84"/>
        <v>0</v>
      </c>
      <c r="W41" s="357"/>
      <c r="X41" s="298">
        <f t="shared" si="85"/>
        <v>0</v>
      </c>
      <c r="Y41" s="357"/>
      <c r="Z41" s="298">
        <f t="shared" si="86"/>
        <v>0</v>
      </c>
    </row>
    <row r="42" spans="1:26">
      <c r="A42" s="1105"/>
      <c r="B42" s="319" t="s">
        <v>257</v>
      </c>
      <c r="C42" s="357"/>
      <c r="D42" s="348">
        <v>1</v>
      </c>
      <c r="E42" s="357"/>
      <c r="F42" s="298">
        <v>100</v>
      </c>
      <c r="G42" s="357"/>
      <c r="H42" s="349">
        <v>0.998</v>
      </c>
      <c r="I42" s="357"/>
      <c r="J42" s="349">
        <v>1</v>
      </c>
      <c r="K42" s="357"/>
      <c r="L42" s="298">
        <v>100</v>
      </c>
      <c r="M42" s="357"/>
      <c r="N42" s="298">
        <v>100</v>
      </c>
      <c r="O42" s="357"/>
      <c r="P42" s="761">
        <v>0.99</v>
      </c>
      <c r="Q42" s="357"/>
      <c r="R42" s="298">
        <f t="shared" si="82"/>
        <v>0</v>
      </c>
      <c r="S42" s="357"/>
      <c r="T42" s="298">
        <f t="shared" si="83"/>
        <v>0</v>
      </c>
      <c r="U42" s="357"/>
      <c r="V42" s="298">
        <f t="shared" si="84"/>
        <v>0</v>
      </c>
      <c r="W42" s="357"/>
      <c r="X42" s="298">
        <f t="shared" si="85"/>
        <v>0</v>
      </c>
      <c r="Y42" s="357"/>
      <c r="Z42" s="298">
        <f t="shared" si="86"/>
        <v>0</v>
      </c>
    </row>
    <row r="43" spans="1:26">
      <c r="A43" s="1105"/>
      <c r="B43" s="319" t="s">
        <v>258</v>
      </c>
      <c r="C43" s="357"/>
      <c r="D43" s="348">
        <v>1</v>
      </c>
      <c r="E43" s="357"/>
      <c r="F43" s="298">
        <v>100</v>
      </c>
      <c r="G43" s="357"/>
      <c r="H43" s="349">
        <v>0.998</v>
      </c>
      <c r="I43" s="357"/>
      <c r="J43" s="349">
        <v>1</v>
      </c>
      <c r="K43" s="357"/>
      <c r="L43" s="298">
        <v>100</v>
      </c>
      <c r="M43" s="357"/>
      <c r="N43" s="298">
        <v>100</v>
      </c>
      <c r="O43" s="357"/>
      <c r="P43" s="761">
        <v>1</v>
      </c>
      <c r="Q43" s="357"/>
      <c r="R43" s="298">
        <f t="shared" si="82"/>
        <v>0</v>
      </c>
      <c r="S43" s="357"/>
      <c r="T43" s="298">
        <f t="shared" si="83"/>
        <v>0</v>
      </c>
      <c r="U43" s="357"/>
      <c r="V43" s="298">
        <f t="shared" si="84"/>
        <v>0</v>
      </c>
      <c r="W43" s="357"/>
      <c r="X43" s="298">
        <f t="shared" si="85"/>
        <v>0</v>
      </c>
      <c r="Y43" s="357"/>
      <c r="Z43" s="298">
        <f t="shared" si="86"/>
        <v>0</v>
      </c>
    </row>
    <row r="44" spans="1:26">
      <c r="A44" s="1105"/>
      <c r="B44" s="319" t="s">
        <v>539</v>
      </c>
      <c r="C44" s="357"/>
      <c r="D44" s="348">
        <v>0.98181818181818181</v>
      </c>
      <c r="E44" s="357"/>
      <c r="F44" s="298">
        <v>100</v>
      </c>
      <c r="G44" s="357"/>
      <c r="H44" s="349">
        <v>0.998</v>
      </c>
      <c r="I44" s="357"/>
      <c r="J44" s="349">
        <v>0.98</v>
      </c>
      <c r="K44" s="357"/>
      <c r="L44" s="298">
        <v>100</v>
      </c>
      <c r="M44" s="357"/>
      <c r="N44" s="298">
        <v>100</v>
      </c>
      <c r="O44" s="357"/>
      <c r="P44" s="761">
        <v>0.99</v>
      </c>
      <c r="Q44" s="357"/>
      <c r="R44" s="298">
        <f t="shared" si="82"/>
        <v>0</v>
      </c>
      <c r="S44" s="357"/>
      <c r="T44" s="298">
        <f t="shared" si="83"/>
        <v>0</v>
      </c>
      <c r="U44" s="357"/>
      <c r="V44" s="298">
        <f t="shared" si="84"/>
        <v>0</v>
      </c>
      <c r="W44" s="357"/>
      <c r="X44" s="298">
        <f t="shared" si="85"/>
        <v>0</v>
      </c>
      <c r="Y44" s="357"/>
      <c r="Z44" s="298">
        <f t="shared" si="86"/>
        <v>0</v>
      </c>
    </row>
    <row r="45" spans="1:26">
      <c r="A45" s="1105"/>
      <c r="B45" s="319" t="s">
        <v>260</v>
      </c>
      <c r="C45" s="357"/>
      <c r="D45" s="348">
        <v>0.98181818181818181</v>
      </c>
      <c r="E45" s="357"/>
      <c r="F45" s="298">
        <v>100</v>
      </c>
      <c r="G45" s="357"/>
      <c r="H45" s="349">
        <v>0.998</v>
      </c>
      <c r="I45" s="357"/>
      <c r="J45" s="349">
        <v>1</v>
      </c>
      <c r="K45" s="357"/>
      <c r="L45" s="298">
        <v>100</v>
      </c>
      <c r="M45" s="357"/>
      <c r="N45" s="298">
        <v>100</v>
      </c>
      <c r="O45" s="357"/>
      <c r="P45" s="761">
        <v>0.99</v>
      </c>
      <c r="Q45" s="357"/>
      <c r="R45" s="298">
        <f t="shared" si="82"/>
        <v>0</v>
      </c>
      <c r="S45" s="357"/>
      <c r="T45" s="298">
        <f t="shared" si="83"/>
        <v>0</v>
      </c>
      <c r="U45" s="357"/>
      <c r="V45" s="298">
        <f t="shared" si="84"/>
        <v>0</v>
      </c>
      <c r="W45" s="357"/>
      <c r="X45" s="298">
        <f t="shared" si="85"/>
        <v>0</v>
      </c>
      <c r="Y45" s="357"/>
      <c r="Z45" s="298">
        <f t="shared" si="86"/>
        <v>0</v>
      </c>
    </row>
    <row r="46" spans="1:26">
      <c r="A46" s="1105"/>
      <c r="B46" s="319" t="s">
        <v>261</v>
      </c>
      <c r="C46" s="357"/>
      <c r="D46" s="348">
        <v>1</v>
      </c>
      <c r="E46" s="357"/>
      <c r="F46" s="298">
        <v>100</v>
      </c>
      <c r="G46" s="357"/>
      <c r="H46" s="349">
        <v>0.998</v>
      </c>
      <c r="I46" s="357"/>
      <c r="J46" s="349">
        <v>1</v>
      </c>
      <c r="K46" s="357"/>
      <c r="L46" s="298">
        <v>100</v>
      </c>
      <c r="M46" s="357"/>
      <c r="N46" s="298">
        <v>100</v>
      </c>
      <c r="O46" s="357"/>
      <c r="P46" s="761">
        <v>1</v>
      </c>
      <c r="Q46" s="357"/>
      <c r="R46" s="298">
        <f t="shared" si="82"/>
        <v>0</v>
      </c>
      <c r="S46" s="357"/>
      <c r="T46" s="298">
        <f t="shared" si="83"/>
        <v>0</v>
      </c>
      <c r="U46" s="357"/>
      <c r="V46" s="298">
        <f t="shared" si="84"/>
        <v>0</v>
      </c>
      <c r="W46" s="357"/>
      <c r="X46" s="298">
        <f t="shared" si="85"/>
        <v>0</v>
      </c>
      <c r="Y46" s="357"/>
      <c r="Z46" s="298">
        <f t="shared" si="86"/>
        <v>0</v>
      </c>
    </row>
    <row r="47" spans="1:26">
      <c r="A47" s="1083"/>
      <c r="B47" s="319" t="s">
        <v>262</v>
      </c>
      <c r="C47" s="357"/>
      <c r="D47" s="348">
        <v>1</v>
      </c>
      <c r="E47" s="357"/>
      <c r="F47" s="298">
        <v>100</v>
      </c>
      <c r="G47" s="357"/>
      <c r="H47" s="349">
        <v>0.998</v>
      </c>
      <c r="I47" s="357"/>
      <c r="J47" s="349">
        <v>1</v>
      </c>
      <c r="K47" s="357"/>
      <c r="L47" s="298">
        <v>100</v>
      </c>
      <c r="M47" s="357"/>
      <c r="N47" s="298">
        <v>100</v>
      </c>
      <c r="O47" s="357"/>
      <c r="P47" s="761">
        <v>1</v>
      </c>
      <c r="Q47" s="357"/>
      <c r="R47" s="298">
        <f t="shared" si="82"/>
        <v>0</v>
      </c>
      <c r="S47" s="357"/>
      <c r="T47" s="298">
        <f t="shared" si="83"/>
        <v>0</v>
      </c>
      <c r="U47" s="357"/>
      <c r="V47" s="298">
        <f t="shared" si="84"/>
        <v>0</v>
      </c>
      <c r="W47" s="357"/>
      <c r="X47" s="298">
        <f t="shared" si="85"/>
        <v>0</v>
      </c>
      <c r="Y47" s="357"/>
      <c r="Z47" s="298">
        <f t="shared" si="86"/>
        <v>0</v>
      </c>
    </row>
    <row r="48" spans="1:26">
      <c r="A48" s="1082" t="s">
        <v>254</v>
      </c>
      <c r="B48" s="319" t="s">
        <v>465</v>
      </c>
      <c r="C48" s="298">
        <v>50</v>
      </c>
      <c r="D48" s="348">
        <f>C48/C49</f>
        <v>0.90909090909090906</v>
      </c>
      <c r="E48" s="298">
        <v>41</v>
      </c>
      <c r="F48" s="359">
        <f>E48/E49</f>
        <v>0.97619047619047616</v>
      </c>
      <c r="G48" s="298">
        <v>30</v>
      </c>
      <c r="H48" s="359">
        <f>G48/G49</f>
        <v>1</v>
      </c>
      <c r="I48" s="298">
        <v>45</v>
      </c>
      <c r="J48" s="359">
        <f>I48/I49</f>
        <v>0.9375</v>
      </c>
      <c r="K48" s="298">
        <v>47</v>
      </c>
      <c r="L48" s="359">
        <v>0.98</v>
      </c>
      <c r="M48" s="298">
        <v>78</v>
      </c>
      <c r="N48" s="359">
        <f>M48/M49</f>
        <v>0.97499999999999998</v>
      </c>
      <c r="O48" s="298">
        <v>96</v>
      </c>
      <c r="P48" s="359">
        <f>O48/O49</f>
        <v>0.96969696969696972</v>
      </c>
      <c r="Q48" s="298"/>
      <c r="R48" s="359" t="e">
        <f>Q48/Q49</f>
        <v>#DIV/0!</v>
      </c>
      <c r="S48" s="298"/>
      <c r="T48" s="359" t="e">
        <f>S48/S49</f>
        <v>#DIV/0!</v>
      </c>
      <c r="U48" s="298"/>
      <c r="V48" s="359" t="e">
        <f>U48/U49</f>
        <v>#DIV/0!</v>
      </c>
      <c r="W48" s="298"/>
      <c r="X48" s="359" t="e">
        <f>W48/W49</f>
        <v>#DIV/0!</v>
      </c>
      <c r="Y48" s="298"/>
      <c r="Z48" s="359" t="e">
        <f>Y48/Y49</f>
        <v>#DIV/0!</v>
      </c>
    </row>
    <row r="49" spans="1:26">
      <c r="A49" s="1083"/>
      <c r="B49" s="319" t="s">
        <v>466</v>
      </c>
      <c r="C49" s="298">
        <v>55</v>
      </c>
      <c r="D49" s="384"/>
      <c r="E49" s="298">
        <v>42</v>
      </c>
      <c r="F49" s="360"/>
      <c r="G49" s="298">
        <v>30</v>
      </c>
      <c r="H49" s="360"/>
      <c r="I49" s="298">
        <v>48</v>
      </c>
      <c r="J49" s="360"/>
      <c r="K49" s="298">
        <v>46</v>
      </c>
      <c r="L49" s="360"/>
      <c r="M49" s="298">
        <v>80</v>
      </c>
      <c r="N49" s="360"/>
      <c r="O49" s="298">
        <v>99</v>
      </c>
      <c r="P49" s="360"/>
      <c r="Q49" s="298"/>
      <c r="R49" s="360"/>
      <c r="S49" s="298"/>
      <c r="T49" s="360"/>
      <c r="U49" s="298"/>
      <c r="V49" s="360"/>
      <c r="W49" s="298"/>
      <c r="X49" s="360"/>
      <c r="Y49" s="298"/>
      <c r="Z49" s="360"/>
    </row>
    <row r="50" spans="1:26">
      <c r="A50" s="1104" t="s">
        <v>393</v>
      </c>
      <c r="B50" s="319" t="s">
        <v>263</v>
      </c>
      <c r="C50" s="298">
        <v>0</v>
      </c>
      <c r="D50" s="383">
        <v>1</v>
      </c>
      <c r="E50" s="298">
        <v>1</v>
      </c>
      <c r="F50" s="359">
        <v>1</v>
      </c>
      <c r="G50" s="298">
        <v>0</v>
      </c>
      <c r="H50" s="359">
        <v>1</v>
      </c>
      <c r="I50" s="298">
        <v>0</v>
      </c>
      <c r="J50" s="359">
        <v>1</v>
      </c>
      <c r="K50" s="298">
        <v>0</v>
      </c>
      <c r="L50" s="359">
        <v>1</v>
      </c>
      <c r="M50" s="298">
        <v>1</v>
      </c>
      <c r="N50" s="359">
        <f>M50/M51</f>
        <v>1</v>
      </c>
      <c r="O50" s="298">
        <v>0</v>
      </c>
      <c r="P50" s="359">
        <v>1</v>
      </c>
      <c r="Q50" s="298"/>
      <c r="R50" s="359" t="e">
        <f>Q50/Q51</f>
        <v>#DIV/0!</v>
      </c>
      <c r="S50" s="298"/>
      <c r="T50" s="359" t="e">
        <f>S50/S51</f>
        <v>#DIV/0!</v>
      </c>
      <c r="U50" s="298"/>
      <c r="V50" s="359" t="e">
        <f>U50/U51</f>
        <v>#DIV/0!</v>
      </c>
      <c r="W50" s="298"/>
      <c r="X50" s="359" t="e">
        <f>W50/W51</f>
        <v>#DIV/0!</v>
      </c>
      <c r="Y50" s="298"/>
      <c r="Z50" s="359" t="e">
        <f>Y50/Y51</f>
        <v>#DIV/0!</v>
      </c>
    </row>
    <row r="51" spans="1:26">
      <c r="A51" s="1104"/>
      <c r="B51" s="319" t="s">
        <v>468</v>
      </c>
      <c r="C51" s="298">
        <v>0</v>
      </c>
      <c r="D51" s="384"/>
      <c r="E51" s="298">
        <v>1</v>
      </c>
      <c r="F51" s="360"/>
      <c r="G51" s="298">
        <v>0</v>
      </c>
      <c r="H51" s="360"/>
      <c r="I51" s="298">
        <v>0</v>
      </c>
      <c r="J51" s="360"/>
      <c r="K51" s="298">
        <v>0</v>
      </c>
      <c r="L51" s="360"/>
      <c r="M51" s="298">
        <v>1</v>
      </c>
      <c r="N51" s="360"/>
      <c r="O51" s="298">
        <v>0</v>
      </c>
      <c r="P51" s="360"/>
      <c r="Q51" s="298"/>
      <c r="R51" s="360"/>
      <c r="S51" s="298"/>
      <c r="T51" s="360"/>
      <c r="U51" s="298"/>
      <c r="V51" s="360"/>
      <c r="W51" s="298"/>
      <c r="X51" s="360"/>
      <c r="Y51" s="298"/>
      <c r="Z51" s="360"/>
    </row>
    <row r="52" spans="1:26">
      <c r="A52" s="579" t="s">
        <v>567</v>
      </c>
      <c r="B52" s="319"/>
      <c r="C52" s="298"/>
      <c r="D52" s="595"/>
      <c r="E52" s="298">
        <v>1</v>
      </c>
      <c r="F52" s="541"/>
      <c r="G52" s="298">
        <v>1</v>
      </c>
      <c r="H52" s="541">
        <v>1</v>
      </c>
      <c r="I52" s="298"/>
      <c r="J52" s="541"/>
      <c r="K52" s="298"/>
      <c r="L52" s="541"/>
      <c r="M52" s="298"/>
      <c r="N52" s="541"/>
      <c r="O52" s="298"/>
      <c r="P52" s="541"/>
      <c r="Q52" s="298"/>
      <c r="R52" s="541"/>
      <c r="S52" s="298"/>
      <c r="T52" s="541"/>
      <c r="U52" s="298"/>
      <c r="V52" s="541"/>
      <c r="W52" s="298"/>
      <c r="X52" s="541"/>
      <c r="Y52" s="298"/>
      <c r="Z52" s="541"/>
    </row>
    <row r="53" spans="1:26">
      <c r="A53" s="1082" t="s">
        <v>392</v>
      </c>
      <c r="B53" s="319" t="s">
        <v>265</v>
      </c>
      <c r="C53" s="298">
        <v>0</v>
      </c>
      <c r="D53" s="383">
        <v>1</v>
      </c>
      <c r="E53" s="298">
        <v>19</v>
      </c>
      <c r="F53" s="359">
        <f>E53/E54</f>
        <v>1</v>
      </c>
      <c r="G53" s="298">
        <v>1</v>
      </c>
      <c r="H53" s="359">
        <f>G53/G54</f>
        <v>1</v>
      </c>
      <c r="I53" s="298">
        <v>0</v>
      </c>
      <c r="J53" s="359">
        <v>1</v>
      </c>
      <c r="K53" s="298"/>
      <c r="L53" s="359" t="e">
        <f>K53/K54</f>
        <v>#DIV/0!</v>
      </c>
      <c r="M53" s="298"/>
      <c r="N53" s="359" t="e">
        <f>M53/M54</f>
        <v>#DIV/0!</v>
      </c>
      <c r="O53" s="298"/>
      <c r="P53" s="359" t="e">
        <f>O53/O54</f>
        <v>#DIV/0!</v>
      </c>
      <c r="Q53" s="298"/>
      <c r="R53" s="359" t="e">
        <f>Q53/Q54</f>
        <v>#DIV/0!</v>
      </c>
      <c r="S53" s="298"/>
      <c r="T53" s="359" t="e">
        <f>S53/S54</f>
        <v>#DIV/0!</v>
      </c>
      <c r="U53" s="298"/>
      <c r="V53" s="359" t="e">
        <f>U53/U54</f>
        <v>#DIV/0!</v>
      </c>
      <c r="W53" s="298"/>
      <c r="X53" s="359" t="e">
        <f>W53/W54</f>
        <v>#DIV/0!</v>
      </c>
      <c r="Y53" s="298"/>
      <c r="Z53" s="359" t="e">
        <f>Y53/Y54</f>
        <v>#DIV/0!</v>
      </c>
    </row>
    <row r="54" spans="1:26">
      <c r="A54" s="1083"/>
      <c r="B54" s="319" t="s">
        <v>264</v>
      </c>
      <c r="C54" s="298">
        <v>0</v>
      </c>
      <c r="D54" s="384"/>
      <c r="E54" s="298">
        <v>19</v>
      </c>
      <c r="F54" s="360"/>
      <c r="G54" s="298">
        <v>1</v>
      </c>
      <c r="H54" s="360"/>
      <c r="I54" s="298">
        <v>0</v>
      </c>
      <c r="J54" s="360"/>
      <c r="K54" s="298"/>
      <c r="L54" s="360"/>
      <c r="M54" s="298"/>
      <c r="N54" s="360"/>
      <c r="O54" s="298"/>
      <c r="P54" s="360"/>
      <c r="Q54" s="298"/>
      <c r="R54" s="360"/>
      <c r="S54" s="298"/>
      <c r="T54" s="360"/>
      <c r="U54" s="298"/>
      <c r="V54" s="360"/>
      <c r="W54" s="298"/>
      <c r="X54" s="360"/>
      <c r="Y54" s="298"/>
      <c r="Z54" s="360"/>
    </row>
    <row r="55" spans="1:26">
      <c r="A55" s="1082" t="s">
        <v>266</v>
      </c>
      <c r="B55" s="319" t="s">
        <v>475</v>
      </c>
      <c r="C55" s="298">
        <v>0</v>
      </c>
      <c r="D55" s="383" t="e">
        <f t="shared" ref="D55" si="87">C55/C56</f>
        <v>#DIV/0!</v>
      </c>
      <c r="E55" s="298">
        <v>2</v>
      </c>
      <c r="F55" s="359">
        <f t="shared" ref="F55" si="88">E55/E56</f>
        <v>1</v>
      </c>
      <c r="G55" s="298"/>
      <c r="H55" s="359" t="e">
        <f t="shared" ref="H55" si="89">G55/G56</f>
        <v>#DIV/0!</v>
      </c>
      <c r="I55" s="788"/>
      <c r="J55" s="359" t="e">
        <f t="shared" ref="J55" si="90">I55/I56</f>
        <v>#DIV/0!</v>
      </c>
      <c r="K55" s="298"/>
      <c r="L55" s="359" t="e">
        <f t="shared" ref="L55" si="91">K55/K56</f>
        <v>#DIV/0!</v>
      </c>
      <c r="M55" s="298"/>
      <c r="N55" s="359" t="e">
        <f t="shared" ref="N55" si="92">M55/M56</f>
        <v>#DIV/0!</v>
      </c>
      <c r="O55" s="298"/>
      <c r="P55" s="359" t="e">
        <f t="shared" ref="P55" si="93">O55/O56</f>
        <v>#DIV/0!</v>
      </c>
      <c r="Q55" s="298"/>
      <c r="R55" s="359" t="e">
        <f t="shared" ref="R55" si="94">Q55/Q56</f>
        <v>#DIV/0!</v>
      </c>
      <c r="S55" s="298"/>
      <c r="T55" s="359" t="e">
        <f t="shared" ref="T55" si="95">S55/S56</f>
        <v>#DIV/0!</v>
      </c>
      <c r="U55" s="298"/>
      <c r="V55" s="359" t="e">
        <f t="shared" ref="V55" si="96">U55/U56</f>
        <v>#DIV/0!</v>
      </c>
      <c r="W55" s="298"/>
      <c r="X55" s="359" t="e">
        <f t="shared" ref="X55" si="97">W55/W56</f>
        <v>#DIV/0!</v>
      </c>
      <c r="Y55" s="298"/>
      <c r="Z55" s="359" t="e">
        <f t="shared" ref="Z55" si="98">Y55/Y56</f>
        <v>#DIV/0!</v>
      </c>
    </row>
    <row r="56" spans="1:26">
      <c r="A56" s="1105"/>
      <c r="B56" s="319" t="s">
        <v>476</v>
      </c>
      <c r="C56" s="298">
        <v>0</v>
      </c>
      <c r="D56" s="384"/>
      <c r="E56" s="298">
        <v>2</v>
      </c>
      <c r="F56" s="360"/>
      <c r="G56" s="298"/>
      <c r="H56" s="360"/>
      <c r="I56" s="788"/>
      <c r="J56" s="360"/>
      <c r="K56" s="298"/>
      <c r="L56" s="360"/>
      <c r="M56" s="298"/>
      <c r="N56" s="360"/>
      <c r="O56" s="298"/>
      <c r="P56" s="360"/>
      <c r="Q56" s="298"/>
      <c r="R56" s="360"/>
      <c r="S56" s="298"/>
      <c r="T56" s="360"/>
      <c r="U56" s="298"/>
      <c r="V56" s="360"/>
      <c r="W56" s="298"/>
      <c r="X56" s="360"/>
      <c r="Y56" s="298"/>
      <c r="Z56" s="360"/>
    </row>
    <row r="57" spans="1:26">
      <c r="A57" s="1105"/>
      <c r="B57" s="319" t="s">
        <v>474</v>
      </c>
      <c r="C57" s="298">
        <v>0</v>
      </c>
      <c r="D57" s="383" t="e">
        <f t="shared" ref="D57" si="99">C57/C58</f>
        <v>#DIV/0!</v>
      </c>
      <c r="E57" s="298">
        <v>10</v>
      </c>
      <c r="F57" s="359">
        <f t="shared" ref="F57" si="100">E57/E58</f>
        <v>1</v>
      </c>
      <c r="G57" s="298"/>
      <c r="H57" s="359" t="e">
        <f t="shared" ref="H57" si="101">G57/G58</f>
        <v>#DIV/0!</v>
      </c>
      <c r="I57" s="788"/>
      <c r="J57" s="359" t="e">
        <f t="shared" ref="J57" si="102">I57/I58</f>
        <v>#DIV/0!</v>
      </c>
      <c r="K57" s="298"/>
      <c r="L57" s="359" t="e">
        <f t="shared" ref="L57" si="103">K57/K58</f>
        <v>#DIV/0!</v>
      </c>
      <c r="M57" s="298"/>
      <c r="N57" s="359" t="e">
        <f t="shared" ref="N57" si="104">M57/M58</f>
        <v>#DIV/0!</v>
      </c>
      <c r="O57" s="298"/>
      <c r="P57" s="359" t="e">
        <f t="shared" ref="P57" si="105">O57/O58</f>
        <v>#DIV/0!</v>
      </c>
      <c r="Q57" s="298"/>
      <c r="R57" s="359" t="e">
        <f t="shared" ref="R57" si="106">Q57/Q58</f>
        <v>#DIV/0!</v>
      </c>
      <c r="S57" s="298"/>
      <c r="T57" s="359" t="e">
        <f t="shared" ref="T57" si="107">S57/S58</f>
        <v>#DIV/0!</v>
      </c>
      <c r="U57" s="298"/>
      <c r="V57" s="359" t="e">
        <f t="shared" ref="V57" si="108">U57/U58</f>
        <v>#DIV/0!</v>
      </c>
      <c r="W57" s="298"/>
      <c r="X57" s="359" t="e">
        <f t="shared" ref="X57" si="109">W57/W58</f>
        <v>#DIV/0!</v>
      </c>
      <c r="Y57" s="298"/>
      <c r="Z57" s="359" t="e">
        <f t="shared" ref="Z57" si="110">Y57/Y58</f>
        <v>#DIV/0!</v>
      </c>
    </row>
    <row r="58" spans="1:26">
      <c r="A58" s="1083"/>
      <c r="B58" s="319" t="s">
        <v>469</v>
      </c>
      <c r="C58" s="298">
        <v>0</v>
      </c>
      <c r="D58" s="384"/>
      <c r="E58" s="298">
        <v>10</v>
      </c>
      <c r="F58" s="360"/>
      <c r="G58" s="298"/>
      <c r="H58" s="360"/>
      <c r="I58" s="788"/>
      <c r="J58" s="360"/>
      <c r="K58" s="298"/>
      <c r="L58" s="360"/>
      <c r="M58" s="298"/>
      <c r="N58" s="360"/>
      <c r="O58" s="298"/>
      <c r="P58" s="360"/>
      <c r="Q58" s="298"/>
      <c r="R58" s="360"/>
      <c r="S58" s="298"/>
      <c r="T58" s="360"/>
      <c r="U58" s="298"/>
      <c r="V58" s="360"/>
      <c r="W58" s="298"/>
      <c r="X58" s="360"/>
      <c r="Y58" s="298"/>
      <c r="Z58" s="360"/>
    </row>
    <row r="59" spans="1:26">
      <c r="A59" s="1082" t="s">
        <v>479</v>
      </c>
      <c r="B59" s="319" t="s">
        <v>477</v>
      </c>
      <c r="C59" s="298">
        <v>0</v>
      </c>
      <c r="D59" s="383" t="e">
        <f t="shared" ref="D59" si="111">C59/C60</f>
        <v>#DIV/0!</v>
      </c>
      <c r="E59" s="298">
        <v>0</v>
      </c>
      <c r="F59" s="383" t="e">
        <f t="shared" ref="F59" si="112">E59/E60</f>
        <v>#DIV/0!</v>
      </c>
      <c r="G59" s="298"/>
      <c r="H59" s="383" t="e">
        <f t="shared" ref="H59" si="113">G59/G60</f>
        <v>#DIV/0!</v>
      </c>
      <c r="I59" s="788"/>
      <c r="J59" s="383" t="e">
        <f t="shared" ref="J59" si="114">I59/I60</f>
        <v>#DIV/0!</v>
      </c>
      <c r="K59" s="298"/>
      <c r="L59" s="383" t="e">
        <f t="shared" ref="L59" si="115">K59/K60</f>
        <v>#DIV/0!</v>
      </c>
      <c r="M59" s="298"/>
      <c r="N59" s="383" t="e">
        <f t="shared" ref="N59" si="116">M59/M60</f>
        <v>#DIV/0!</v>
      </c>
      <c r="O59" s="298"/>
      <c r="P59" s="383" t="e">
        <f t="shared" ref="P59" si="117">O59/O60</f>
        <v>#DIV/0!</v>
      </c>
      <c r="Q59" s="298"/>
      <c r="R59" s="383" t="e">
        <f t="shared" ref="R59" si="118">Q59/Q60</f>
        <v>#DIV/0!</v>
      </c>
      <c r="S59" s="298"/>
      <c r="T59" s="383" t="e">
        <f t="shared" ref="T59" si="119">S59/S60</f>
        <v>#DIV/0!</v>
      </c>
      <c r="U59" s="298"/>
      <c r="V59" s="383" t="e">
        <f t="shared" ref="V59" si="120">U59/U60</f>
        <v>#DIV/0!</v>
      </c>
      <c r="W59" s="298"/>
      <c r="X59" s="383" t="e">
        <f t="shared" ref="X59" si="121">W59/W60</f>
        <v>#DIV/0!</v>
      </c>
      <c r="Y59" s="298"/>
      <c r="Z59" s="359" t="e">
        <f t="shared" ref="Z59" si="122">Y59/Y60</f>
        <v>#DIV/0!</v>
      </c>
    </row>
    <row r="60" spans="1:26">
      <c r="A60" s="1083"/>
      <c r="B60" s="319" t="s">
        <v>478</v>
      </c>
      <c r="C60" s="298">
        <v>0</v>
      </c>
      <c r="D60" s="384"/>
      <c r="E60" s="298">
        <v>0</v>
      </c>
      <c r="F60" s="384"/>
      <c r="G60" s="298"/>
      <c r="H60" s="384"/>
      <c r="I60" s="788"/>
      <c r="J60" s="384"/>
      <c r="K60" s="298"/>
      <c r="L60" s="384"/>
      <c r="M60" s="298"/>
      <c r="N60" s="384"/>
      <c r="O60" s="298"/>
      <c r="P60" s="384"/>
      <c r="Q60" s="298"/>
      <c r="R60" s="384"/>
      <c r="S60" s="298"/>
      <c r="T60" s="384"/>
      <c r="U60" s="298"/>
      <c r="V60" s="384"/>
      <c r="W60" s="298"/>
      <c r="X60" s="384"/>
      <c r="Y60" s="298"/>
      <c r="Z60" s="360"/>
    </row>
    <row r="61" spans="1:26">
      <c r="A61" s="1082" t="s">
        <v>484</v>
      </c>
      <c r="B61" s="319" t="s">
        <v>485</v>
      </c>
      <c r="C61" s="298">
        <v>0</v>
      </c>
      <c r="D61" s="383" t="e">
        <f t="shared" ref="D61" si="123">C61/C62</f>
        <v>#DIV/0!</v>
      </c>
      <c r="E61" s="298">
        <v>0</v>
      </c>
      <c r="F61" s="383">
        <f t="shared" ref="F61" si="124">E61/E62</f>
        <v>0</v>
      </c>
      <c r="G61" s="298">
        <v>0</v>
      </c>
      <c r="H61" s="383" t="e">
        <f t="shared" ref="H61" si="125">G61/G62</f>
        <v>#DIV/0!</v>
      </c>
      <c r="I61" s="298"/>
      <c r="J61" s="383" t="e">
        <f t="shared" ref="J61" si="126">I61/I62</f>
        <v>#DIV/0!</v>
      </c>
      <c r="K61" s="298"/>
      <c r="L61" s="383" t="e">
        <f t="shared" ref="L61" si="127">K61/K62</f>
        <v>#DIV/0!</v>
      </c>
      <c r="M61" s="298"/>
      <c r="N61" s="383" t="e">
        <f t="shared" ref="N61" si="128">M61/M62</f>
        <v>#DIV/0!</v>
      </c>
      <c r="O61" s="298"/>
      <c r="P61" s="383" t="e">
        <f t="shared" ref="P61" si="129">O61/O62</f>
        <v>#DIV/0!</v>
      </c>
      <c r="Q61" s="298"/>
      <c r="R61" s="383" t="e">
        <f t="shared" ref="R61" si="130">Q61/Q62</f>
        <v>#DIV/0!</v>
      </c>
      <c r="S61" s="298"/>
      <c r="T61" s="383" t="e">
        <f t="shared" ref="T61" si="131">S61/S62</f>
        <v>#DIV/0!</v>
      </c>
      <c r="U61" s="298"/>
      <c r="V61" s="383" t="e">
        <f t="shared" ref="V61" si="132">U61/U62</f>
        <v>#DIV/0!</v>
      </c>
      <c r="W61" s="298"/>
      <c r="X61" s="383" t="e">
        <f t="shared" ref="X61" si="133">W61/W62</f>
        <v>#DIV/0!</v>
      </c>
      <c r="Y61" s="298"/>
      <c r="Z61" s="383" t="e">
        <f t="shared" ref="Z61" si="134">Y61/Y62</f>
        <v>#DIV/0!</v>
      </c>
    </row>
    <row r="62" spans="1:26">
      <c r="A62" s="1083"/>
      <c r="B62" s="319" t="s">
        <v>451</v>
      </c>
      <c r="C62" s="298">
        <v>0</v>
      </c>
      <c r="D62" s="384"/>
      <c r="E62" s="298">
        <v>12</v>
      </c>
      <c r="F62" s="384"/>
      <c r="G62" s="298">
        <v>0</v>
      </c>
      <c r="H62" s="384"/>
      <c r="I62" s="298"/>
      <c r="J62" s="384"/>
      <c r="K62" s="298"/>
      <c r="L62" s="384"/>
      <c r="M62" s="298"/>
      <c r="N62" s="384"/>
      <c r="O62" s="298"/>
      <c r="P62" s="384"/>
      <c r="Q62" s="298"/>
      <c r="R62" s="384"/>
      <c r="S62" s="298"/>
      <c r="T62" s="384"/>
      <c r="U62" s="298"/>
      <c r="V62" s="384"/>
      <c r="W62" s="298"/>
      <c r="X62" s="384"/>
      <c r="Y62" s="298"/>
      <c r="Z62" s="384"/>
    </row>
    <row r="63" spans="1:26">
      <c r="A63" s="1082" t="s">
        <v>268</v>
      </c>
      <c r="B63" s="319" t="s">
        <v>269</v>
      </c>
      <c r="C63" s="298">
        <v>1</v>
      </c>
      <c r="D63" s="383">
        <f t="shared" ref="D63" si="135">C63/C64</f>
        <v>1</v>
      </c>
      <c r="E63" s="298">
        <v>1</v>
      </c>
      <c r="F63" s="359">
        <f t="shared" ref="F63" si="136">E63/E64</f>
        <v>1</v>
      </c>
      <c r="G63" s="298">
        <v>1</v>
      </c>
      <c r="H63" s="359">
        <f t="shared" ref="H63" si="137">G63/G64</f>
        <v>1</v>
      </c>
      <c r="I63" s="298">
        <v>7</v>
      </c>
      <c r="J63" s="359">
        <f t="shared" ref="J63" si="138">I63/I64</f>
        <v>1</v>
      </c>
      <c r="K63" s="298"/>
      <c r="L63" s="359" t="e">
        <f t="shared" ref="L63" si="139">K63/K64</f>
        <v>#DIV/0!</v>
      </c>
      <c r="M63" s="298"/>
      <c r="N63" s="359" t="e">
        <f t="shared" ref="N63" si="140">M63/M64</f>
        <v>#DIV/0!</v>
      </c>
      <c r="O63" s="298"/>
      <c r="P63" s="359" t="e">
        <f t="shared" ref="P63" si="141">O63/O64</f>
        <v>#DIV/0!</v>
      </c>
      <c r="Q63" s="298"/>
      <c r="R63" s="359" t="e">
        <f t="shared" ref="R63" si="142">Q63/Q64</f>
        <v>#DIV/0!</v>
      </c>
      <c r="S63" s="298"/>
      <c r="T63" s="359" t="e">
        <f t="shared" ref="T63" si="143">S63/S64</f>
        <v>#DIV/0!</v>
      </c>
      <c r="U63" s="298"/>
      <c r="V63" s="359" t="e">
        <f t="shared" ref="V63" si="144">U63/U64</f>
        <v>#DIV/0!</v>
      </c>
      <c r="W63" s="298"/>
      <c r="X63" s="359" t="e">
        <f t="shared" ref="X63" si="145">W63/W64</f>
        <v>#DIV/0!</v>
      </c>
      <c r="Y63" s="298"/>
      <c r="Z63" s="359" t="e">
        <f t="shared" ref="Z63" si="146">Y63/Y64</f>
        <v>#DIV/0!</v>
      </c>
    </row>
    <row r="64" spans="1:26">
      <c r="A64" s="1083"/>
      <c r="B64" s="319" t="s">
        <v>270</v>
      </c>
      <c r="C64" s="298">
        <v>1</v>
      </c>
      <c r="D64" s="384"/>
      <c r="E64" s="298">
        <v>1</v>
      </c>
      <c r="F64" s="360"/>
      <c r="G64" s="298">
        <v>1</v>
      </c>
      <c r="H64" s="360"/>
      <c r="I64" s="298">
        <v>7</v>
      </c>
      <c r="J64" s="360"/>
      <c r="K64" s="298"/>
      <c r="L64" s="360"/>
      <c r="M64" s="298"/>
      <c r="N64" s="360"/>
      <c r="O64" s="298"/>
      <c r="P64" s="360"/>
      <c r="Q64" s="298"/>
      <c r="R64" s="360"/>
      <c r="S64" s="298"/>
      <c r="T64" s="360"/>
      <c r="U64" s="298"/>
      <c r="V64" s="360"/>
      <c r="W64" s="298"/>
      <c r="X64" s="360"/>
      <c r="Y64" s="298"/>
      <c r="Z64" s="360"/>
    </row>
    <row r="65" spans="1:26">
      <c r="A65" s="1106" t="s">
        <v>271</v>
      </c>
      <c r="B65" s="397" t="s">
        <v>269</v>
      </c>
      <c r="C65" s="298">
        <v>1</v>
      </c>
      <c r="D65" s="383">
        <v>1</v>
      </c>
      <c r="E65" s="298">
        <v>0</v>
      </c>
      <c r="F65" s="359" t="e">
        <f t="shared" ref="F65" si="147">E65/E66</f>
        <v>#DIV/0!</v>
      </c>
      <c r="G65" s="298"/>
      <c r="H65" s="359" t="e">
        <f t="shared" ref="H65" si="148">G65/G66</f>
        <v>#DIV/0!</v>
      </c>
      <c r="I65" s="298"/>
      <c r="J65" s="359" t="e">
        <f t="shared" ref="J65" si="149">I65/I66</f>
        <v>#DIV/0!</v>
      </c>
      <c r="K65" s="298"/>
      <c r="L65" s="359" t="e">
        <f t="shared" ref="L65" si="150">K65/K66</f>
        <v>#DIV/0!</v>
      </c>
      <c r="M65" s="298"/>
      <c r="N65" s="359" t="e">
        <f t="shared" ref="N65" si="151">M65/M66</f>
        <v>#DIV/0!</v>
      </c>
      <c r="O65" s="298"/>
      <c r="P65" s="359" t="e">
        <f t="shared" ref="P65" si="152">O65/O66</f>
        <v>#DIV/0!</v>
      </c>
      <c r="Q65" s="298"/>
      <c r="R65" s="359" t="e">
        <f t="shared" ref="R65" si="153">Q65/Q66</f>
        <v>#DIV/0!</v>
      </c>
      <c r="S65" s="298"/>
      <c r="T65" s="359" t="e">
        <f t="shared" ref="T65" si="154">S65/S66</f>
        <v>#DIV/0!</v>
      </c>
      <c r="U65" s="298"/>
      <c r="V65" s="359" t="e">
        <f t="shared" ref="V65" si="155">U65/U66</f>
        <v>#DIV/0!</v>
      </c>
      <c r="W65" s="298"/>
      <c r="X65" s="359" t="e">
        <f t="shared" ref="X65" si="156">W65/W66</f>
        <v>#DIV/0!</v>
      </c>
      <c r="Y65" s="298"/>
      <c r="Z65" s="359" t="e">
        <f t="shared" ref="Z65" si="157">Y65/Y66</f>
        <v>#DIV/0!</v>
      </c>
    </row>
    <row r="66" spans="1:26">
      <c r="A66" s="1107"/>
      <c r="B66" s="397" t="s">
        <v>270</v>
      </c>
      <c r="C66" s="298">
        <v>1</v>
      </c>
      <c r="D66" s="384"/>
      <c r="E66" s="298">
        <v>0</v>
      </c>
      <c r="F66" s="360"/>
      <c r="G66" s="298"/>
      <c r="H66" s="360"/>
      <c r="I66" s="298"/>
      <c r="J66" s="360"/>
      <c r="K66" s="298"/>
      <c r="L66" s="360"/>
      <c r="M66" s="298"/>
      <c r="N66" s="360"/>
      <c r="O66" s="298"/>
      <c r="P66" s="360"/>
      <c r="Q66" s="298"/>
      <c r="R66" s="360"/>
      <c r="S66" s="298"/>
      <c r="T66" s="360"/>
      <c r="U66" s="298"/>
      <c r="V66" s="360"/>
      <c r="W66" s="298"/>
      <c r="X66" s="360"/>
      <c r="Y66" s="298"/>
      <c r="Z66" s="360"/>
    </row>
    <row r="67" spans="1:26">
      <c r="A67" s="1082" t="s">
        <v>272</v>
      </c>
      <c r="B67" s="319" t="s">
        <v>273</v>
      </c>
      <c r="C67" s="463">
        <v>0.18</v>
      </c>
      <c r="D67" s="383">
        <f t="shared" ref="D67" si="158">C67/C68</f>
        <v>0.89999999999999991</v>
      </c>
      <c r="E67" s="298">
        <v>0</v>
      </c>
      <c r="F67" s="359" t="e">
        <f t="shared" ref="F67" si="159">E67/E68</f>
        <v>#DIV/0!</v>
      </c>
      <c r="G67" s="298">
        <v>1</v>
      </c>
      <c r="H67" s="359">
        <f t="shared" ref="H67" si="160">G67/G68</f>
        <v>1</v>
      </c>
      <c r="I67" s="298"/>
      <c r="J67" s="359" t="e">
        <f t="shared" ref="J67" si="161">I67/I68</f>
        <v>#DIV/0!</v>
      </c>
      <c r="K67" s="298"/>
      <c r="L67" s="359" t="e">
        <f t="shared" ref="L67" si="162">K67/K68</f>
        <v>#DIV/0!</v>
      </c>
      <c r="M67" s="298"/>
      <c r="N67" s="359" t="e">
        <f t="shared" ref="N67" si="163">M67/M68</f>
        <v>#DIV/0!</v>
      </c>
      <c r="O67" s="298"/>
      <c r="P67" s="359" t="e">
        <f t="shared" ref="P67" si="164">O67/O68</f>
        <v>#DIV/0!</v>
      </c>
      <c r="Q67" s="298"/>
      <c r="R67" s="359" t="e">
        <f t="shared" ref="R67" si="165">Q67/Q68</f>
        <v>#DIV/0!</v>
      </c>
      <c r="S67" s="298"/>
      <c r="T67" s="359" t="e">
        <f t="shared" ref="T67" si="166">S67/S68</f>
        <v>#DIV/0!</v>
      </c>
      <c r="U67" s="298"/>
      <c r="V67" s="359" t="e">
        <f t="shared" ref="V67" si="167">U67/U68</f>
        <v>#DIV/0!</v>
      </c>
      <c r="W67" s="298"/>
      <c r="X67" s="359" t="e">
        <f t="shared" ref="X67" si="168">W67/W68</f>
        <v>#DIV/0!</v>
      </c>
      <c r="Y67" s="298"/>
      <c r="Z67" s="359" t="e">
        <f t="shared" ref="Z67" si="169">Y67/Y68</f>
        <v>#DIV/0!</v>
      </c>
    </row>
    <row r="68" spans="1:26">
      <c r="A68" s="1083"/>
      <c r="B68" s="319" t="s">
        <v>274</v>
      </c>
      <c r="C68" s="463">
        <v>0.2</v>
      </c>
      <c r="D68" s="384"/>
      <c r="E68" s="298">
        <v>0</v>
      </c>
      <c r="F68" s="360"/>
      <c r="G68" s="298">
        <v>1</v>
      </c>
      <c r="H68" s="360"/>
      <c r="I68" s="298"/>
      <c r="J68" s="360"/>
      <c r="K68" s="298"/>
      <c r="L68" s="360"/>
      <c r="M68" s="298"/>
      <c r="N68" s="360"/>
      <c r="O68" s="298"/>
      <c r="P68" s="360"/>
      <c r="Q68" s="298"/>
      <c r="R68" s="360"/>
      <c r="S68" s="298"/>
      <c r="T68" s="360"/>
      <c r="U68" s="298"/>
      <c r="V68" s="360"/>
      <c r="W68" s="298"/>
      <c r="X68" s="360"/>
      <c r="Y68" s="298"/>
      <c r="Z68" s="360"/>
    </row>
    <row r="69" spans="1:26">
      <c r="A69" s="1106" t="s">
        <v>275</v>
      </c>
      <c r="B69" s="397" t="s">
        <v>273</v>
      </c>
      <c r="C69" s="396"/>
      <c r="D69" s="383" t="e">
        <f t="shared" ref="D69" si="170">C69/C70</f>
        <v>#DIV/0!</v>
      </c>
      <c r="E69" s="298">
        <v>0</v>
      </c>
      <c r="F69" s="359" t="e">
        <f t="shared" ref="F69" si="171">E69/E70</f>
        <v>#DIV/0!</v>
      </c>
      <c r="G69" s="298"/>
      <c r="H69" s="359" t="e">
        <f t="shared" ref="H69" si="172">G69/G70</f>
        <v>#DIV/0!</v>
      </c>
      <c r="I69" s="298"/>
      <c r="J69" s="359" t="e">
        <f t="shared" ref="J69" si="173">I69/I70</f>
        <v>#DIV/0!</v>
      </c>
      <c r="K69" s="298"/>
      <c r="L69" s="359" t="e">
        <f t="shared" ref="L69" si="174">K69/K70</f>
        <v>#DIV/0!</v>
      </c>
      <c r="M69" s="298"/>
      <c r="N69" s="359" t="e">
        <f t="shared" ref="N69" si="175">M69/M70</f>
        <v>#DIV/0!</v>
      </c>
      <c r="O69" s="298"/>
      <c r="P69" s="359" t="e">
        <f t="shared" ref="P69" si="176">O69/O70</f>
        <v>#DIV/0!</v>
      </c>
      <c r="Q69" s="298"/>
      <c r="R69" s="359" t="e">
        <f t="shared" ref="R69" si="177">Q69/Q70</f>
        <v>#DIV/0!</v>
      </c>
      <c r="S69" s="298"/>
      <c r="T69" s="359" t="e">
        <f t="shared" ref="T69" si="178">S69/S70</f>
        <v>#DIV/0!</v>
      </c>
      <c r="U69" s="298"/>
      <c r="V69" s="359" t="e">
        <f t="shared" ref="V69" si="179">U69/U70</f>
        <v>#DIV/0!</v>
      </c>
      <c r="W69" s="298"/>
      <c r="X69" s="359" t="e">
        <f t="shared" ref="X69" si="180">W69/W70</f>
        <v>#DIV/0!</v>
      </c>
      <c r="Y69" s="298"/>
      <c r="Z69" s="359" t="e">
        <f t="shared" ref="Z69" si="181">Y69/Y70</f>
        <v>#DIV/0!</v>
      </c>
    </row>
    <row r="70" spans="1:26">
      <c r="A70" s="1107"/>
      <c r="B70" s="397" t="s">
        <v>274</v>
      </c>
      <c r="C70" s="298"/>
      <c r="D70" s="384"/>
      <c r="E70" s="298">
        <v>0</v>
      </c>
      <c r="F70" s="360"/>
      <c r="G70" s="298"/>
      <c r="H70" s="360"/>
      <c r="I70" s="298"/>
      <c r="J70" s="360"/>
      <c r="K70" s="298"/>
      <c r="L70" s="360"/>
      <c r="M70" s="298"/>
      <c r="N70" s="360"/>
      <c r="O70" s="298"/>
      <c r="P70" s="360"/>
      <c r="Q70" s="298"/>
      <c r="R70" s="360"/>
      <c r="S70" s="298"/>
      <c r="T70" s="360"/>
      <c r="U70" s="298"/>
      <c r="V70" s="360"/>
      <c r="W70" s="298"/>
      <c r="X70" s="360"/>
      <c r="Y70" s="298"/>
      <c r="Z70" s="360"/>
    </row>
    <row r="71" spans="1:26">
      <c r="A71" s="1082" t="s">
        <v>493</v>
      </c>
      <c r="B71" s="319" t="s">
        <v>606</v>
      </c>
      <c r="C71" s="298">
        <v>16</v>
      </c>
      <c r="D71" s="383">
        <f t="shared" ref="D71:R73" si="182">C71/C72</f>
        <v>0.8</v>
      </c>
      <c r="E71" s="396">
        <v>5</v>
      </c>
      <c r="F71" s="359">
        <f t="shared" ref="F71" si="183">E71/E72</f>
        <v>0.26315789473684209</v>
      </c>
      <c r="G71" s="298">
        <v>19</v>
      </c>
      <c r="H71" s="359">
        <f t="shared" ref="H71" si="184">G71/G72</f>
        <v>1</v>
      </c>
      <c r="I71" s="298"/>
      <c r="J71" s="359" t="e">
        <f t="shared" ref="J71" si="185">I71/I72</f>
        <v>#DIV/0!</v>
      </c>
      <c r="K71" s="298"/>
      <c r="L71" s="359" t="e">
        <f t="shared" ref="L71" si="186">K71/K72</f>
        <v>#DIV/0!</v>
      </c>
      <c r="M71" s="298"/>
      <c r="N71" s="359" t="e">
        <f t="shared" ref="N71" si="187">M71/M72</f>
        <v>#DIV/0!</v>
      </c>
      <c r="O71" s="298"/>
      <c r="P71" s="359" t="e">
        <f t="shared" ref="P71" si="188">O71/O72</f>
        <v>#DIV/0!</v>
      </c>
      <c r="Q71" s="298"/>
      <c r="R71" s="359" t="e">
        <f t="shared" ref="R71" si="189">Q71/Q72</f>
        <v>#DIV/0!</v>
      </c>
      <c r="S71" s="298"/>
      <c r="T71" s="359" t="e">
        <f t="shared" ref="T71" si="190">S71/S72</f>
        <v>#DIV/0!</v>
      </c>
      <c r="U71" s="298"/>
      <c r="V71" s="359" t="e">
        <f t="shared" ref="V71" si="191">U71/U72</f>
        <v>#DIV/0!</v>
      </c>
      <c r="W71" s="298"/>
      <c r="X71" s="359" t="e">
        <f t="shared" ref="X71" si="192">W71/W72</f>
        <v>#DIV/0!</v>
      </c>
      <c r="Y71" s="298"/>
      <c r="Z71" s="359" t="e">
        <f t="shared" ref="Z71" si="193">Y71/Y72</f>
        <v>#DIV/0!</v>
      </c>
    </row>
    <row r="72" spans="1:26">
      <c r="A72" s="1083"/>
      <c r="B72" s="319" t="s">
        <v>471</v>
      </c>
      <c r="C72" s="298">
        <v>20</v>
      </c>
      <c r="D72" s="384"/>
      <c r="E72" s="298">
        <v>19</v>
      </c>
      <c r="F72" s="360"/>
      <c r="G72" s="298">
        <v>19</v>
      </c>
      <c r="H72" s="360"/>
      <c r="I72" s="298"/>
      <c r="J72" s="360"/>
      <c r="K72" s="298"/>
      <c r="L72" s="360"/>
      <c r="M72" s="298"/>
      <c r="N72" s="360"/>
      <c r="O72" s="298"/>
      <c r="P72" s="360"/>
      <c r="Q72" s="298"/>
      <c r="R72" s="360"/>
      <c r="S72" s="298"/>
      <c r="T72" s="360"/>
      <c r="U72" s="298"/>
      <c r="V72" s="360"/>
      <c r="W72" s="298"/>
      <c r="X72" s="360"/>
      <c r="Y72" s="298"/>
      <c r="Z72" s="360"/>
    </row>
    <row r="73" spans="1:26">
      <c r="A73" s="1106" t="s">
        <v>480</v>
      </c>
      <c r="B73" s="397" t="s">
        <v>470</v>
      </c>
      <c r="C73" s="298"/>
      <c r="D73" s="383" t="e">
        <f t="shared" si="182"/>
        <v>#DIV/0!</v>
      </c>
      <c r="E73" s="298"/>
      <c r="F73" s="383" t="e">
        <f t="shared" si="182"/>
        <v>#DIV/0!</v>
      </c>
      <c r="G73" s="298"/>
      <c r="H73" s="383" t="e">
        <f t="shared" si="182"/>
        <v>#DIV/0!</v>
      </c>
      <c r="I73" s="298"/>
      <c r="J73" s="383" t="e">
        <f t="shared" si="182"/>
        <v>#DIV/0!</v>
      </c>
      <c r="K73" s="298"/>
      <c r="L73" s="383" t="e">
        <f t="shared" si="182"/>
        <v>#DIV/0!</v>
      </c>
      <c r="M73" s="298"/>
      <c r="N73" s="383" t="e">
        <f t="shared" si="182"/>
        <v>#DIV/0!</v>
      </c>
      <c r="O73" s="298"/>
      <c r="P73" s="383" t="e">
        <f t="shared" si="182"/>
        <v>#DIV/0!</v>
      </c>
      <c r="Q73" s="298"/>
      <c r="R73" s="383" t="e">
        <f t="shared" si="182"/>
        <v>#DIV/0!</v>
      </c>
      <c r="S73" s="298"/>
      <c r="T73" s="383" t="e">
        <f t="shared" ref="T73:Z73" si="194">S73/S74</f>
        <v>#DIV/0!</v>
      </c>
      <c r="U73" s="298"/>
      <c r="V73" s="383" t="e">
        <f t="shared" si="194"/>
        <v>#DIV/0!</v>
      </c>
      <c r="W73" s="298"/>
      <c r="X73" s="383" t="e">
        <f t="shared" si="194"/>
        <v>#DIV/0!</v>
      </c>
      <c r="Y73" s="298"/>
      <c r="Z73" s="383" t="e">
        <f t="shared" si="194"/>
        <v>#DIV/0!</v>
      </c>
    </row>
    <row r="74" spans="1:26">
      <c r="A74" s="1107"/>
      <c r="B74" s="397" t="s">
        <v>471</v>
      </c>
      <c r="C74" s="298"/>
      <c r="D74" s="384"/>
      <c r="E74" s="298"/>
      <c r="F74" s="384"/>
      <c r="G74" s="298"/>
      <c r="H74" s="384"/>
      <c r="I74" s="298"/>
      <c r="J74" s="384"/>
      <c r="K74" s="298"/>
      <c r="L74" s="384"/>
      <c r="M74" s="298"/>
      <c r="N74" s="384"/>
      <c r="O74" s="298"/>
      <c r="P74" s="384"/>
      <c r="Q74" s="298"/>
      <c r="R74" s="384"/>
      <c r="S74" s="298"/>
      <c r="T74" s="384"/>
      <c r="U74" s="298"/>
      <c r="V74" s="384"/>
      <c r="W74" s="298"/>
      <c r="X74" s="384"/>
      <c r="Y74" s="298"/>
      <c r="Z74" s="384"/>
    </row>
    <row r="75" spans="1:26">
      <c r="A75" s="378" t="s">
        <v>276</v>
      </c>
      <c r="B75" s="319" t="s">
        <v>277</v>
      </c>
      <c r="C75" s="348">
        <v>1</v>
      </c>
      <c r="D75" s="348">
        <f>C75</f>
        <v>1</v>
      </c>
      <c r="E75" s="348">
        <v>1</v>
      </c>
      <c r="F75" s="348">
        <f>E75</f>
        <v>1</v>
      </c>
      <c r="G75" s="348">
        <v>1</v>
      </c>
      <c r="H75" s="348">
        <f>G75</f>
        <v>1</v>
      </c>
      <c r="I75" s="348"/>
      <c r="J75" s="348">
        <f>I75</f>
        <v>0</v>
      </c>
      <c r="K75" s="348"/>
      <c r="L75" s="348">
        <f>K75</f>
        <v>0</v>
      </c>
      <c r="M75" s="348"/>
      <c r="N75" s="348">
        <f>M75</f>
        <v>0</v>
      </c>
      <c r="O75" s="348"/>
      <c r="P75" s="348">
        <f>O75</f>
        <v>0</v>
      </c>
      <c r="Q75" s="348"/>
      <c r="R75" s="348">
        <f>Q75</f>
        <v>0</v>
      </c>
      <c r="S75" s="348"/>
      <c r="T75" s="348">
        <f>S75</f>
        <v>0</v>
      </c>
      <c r="U75" s="348"/>
      <c r="V75" s="348">
        <f>U75</f>
        <v>0</v>
      </c>
      <c r="W75" s="348"/>
      <c r="X75" s="348">
        <f>W75</f>
        <v>0</v>
      </c>
      <c r="Y75" s="348"/>
      <c r="Z75" s="348">
        <f>Y75</f>
        <v>0</v>
      </c>
    </row>
    <row r="76" spans="1:26">
      <c r="A76" s="1046" t="s">
        <v>278</v>
      </c>
      <c r="B76" s="320" t="s">
        <v>279</v>
      </c>
      <c r="C76" s="298">
        <v>18</v>
      </c>
      <c r="D76" s="359">
        <f>C76/C77</f>
        <v>0.9</v>
      </c>
      <c r="E76" s="298">
        <v>18</v>
      </c>
      <c r="F76" s="717">
        <v>0.9</v>
      </c>
      <c r="G76" s="298">
        <v>21</v>
      </c>
      <c r="H76" s="361">
        <f>G76/G77</f>
        <v>1</v>
      </c>
      <c r="I76" s="298"/>
      <c r="J76" s="361" t="e">
        <f>I76/I77</f>
        <v>#DIV/0!</v>
      </c>
      <c r="K76" s="298"/>
      <c r="L76" s="361" t="e">
        <f>K76/K77</f>
        <v>#DIV/0!</v>
      </c>
      <c r="M76" s="298"/>
      <c r="N76" s="361" t="e">
        <f>M76/M77</f>
        <v>#DIV/0!</v>
      </c>
      <c r="O76" s="298"/>
      <c r="P76" s="361" t="e">
        <f>O76/O77</f>
        <v>#DIV/0!</v>
      </c>
      <c r="Q76" s="298"/>
      <c r="R76" s="361" t="e">
        <f>Q76/Q77</f>
        <v>#DIV/0!</v>
      </c>
      <c r="S76" s="298"/>
      <c r="T76" s="361" t="e">
        <f>S76/S77</f>
        <v>#DIV/0!</v>
      </c>
      <c r="U76" s="298"/>
      <c r="V76" s="361" t="e">
        <f>U76/U77</f>
        <v>#DIV/0!</v>
      </c>
      <c r="W76" s="298"/>
      <c r="X76" s="361" t="e">
        <f>W76/W77</f>
        <v>#DIV/0!</v>
      </c>
      <c r="Y76" s="298"/>
      <c r="Z76" s="361" t="e">
        <f>Y76/Y77</f>
        <v>#DIV/0!</v>
      </c>
    </row>
    <row r="77" spans="1:26">
      <c r="A77" s="1047"/>
      <c r="B77" s="320" t="s">
        <v>280</v>
      </c>
      <c r="C77" s="298">
        <v>20</v>
      </c>
      <c r="D77" s="362"/>
      <c r="E77" s="298">
        <v>20</v>
      </c>
      <c r="F77" s="362"/>
      <c r="G77" s="298">
        <v>21</v>
      </c>
      <c r="H77" s="362"/>
      <c r="I77" s="298"/>
      <c r="J77" s="362"/>
      <c r="K77" s="298"/>
      <c r="L77" s="362"/>
      <c r="M77" s="298"/>
      <c r="N77" s="362"/>
      <c r="O77" s="298"/>
      <c r="P77" s="362"/>
      <c r="Q77" s="298"/>
      <c r="R77" s="362"/>
      <c r="S77" s="298"/>
      <c r="T77" s="362"/>
      <c r="U77" s="298"/>
      <c r="V77" s="362"/>
      <c r="W77" s="298"/>
      <c r="X77" s="362"/>
      <c r="Y77" s="298"/>
      <c r="Z77" s="362"/>
    </row>
    <row r="78" spans="1:26">
      <c r="A78" s="1046" t="s">
        <v>482</v>
      </c>
      <c r="B78" s="320" t="s">
        <v>481</v>
      </c>
      <c r="C78" s="298">
        <v>1</v>
      </c>
      <c r="D78" s="359">
        <f t="shared" ref="D78" si="195">C78/C79</f>
        <v>1.7857142857142856E-2</v>
      </c>
      <c r="E78" s="298">
        <v>2</v>
      </c>
      <c r="F78" s="359">
        <f t="shared" ref="F78" si="196">E78/E79</f>
        <v>3.2786885245901641E-2</v>
      </c>
      <c r="G78" s="298">
        <v>0</v>
      </c>
      <c r="H78" s="361">
        <v>100</v>
      </c>
      <c r="I78" s="298"/>
      <c r="J78" s="361" t="e">
        <f t="shared" ref="J78" si="197">I78/I79</f>
        <v>#DIV/0!</v>
      </c>
      <c r="K78" s="298"/>
      <c r="L78" s="361" t="e">
        <f t="shared" ref="L78" si="198">K78/K79</f>
        <v>#DIV/0!</v>
      </c>
      <c r="M78" s="298"/>
      <c r="N78" s="361" t="e">
        <f t="shared" ref="N78" si="199">M78/M79</f>
        <v>#DIV/0!</v>
      </c>
      <c r="O78" s="298"/>
      <c r="P78" s="361" t="e">
        <f t="shared" ref="P78" si="200">O78/O79</f>
        <v>#DIV/0!</v>
      </c>
      <c r="Q78" s="298"/>
      <c r="R78" s="361" t="e">
        <f t="shared" ref="R78" si="201">Q78/Q79</f>
        <v>#DIV/0!</v>
      </c>
      <c r="S78" s="298"/>
      <c r="T78" s="361" t="e">
        <f t="shared" ref="T78" si="202">S78/S79</f>
        <v>#DIV/0!</v>
      </c>
      <c r="U78" s="298"/>
      <c r="V78" s="361" t="e">
        <f t="shared" ref="V78" si="203">U78/U79</f>
        <v>#DIV/0!</v>
      </c>
      <c r="W78" s="298"/>
      <c r="X78" s="361" t="e">
        <f t="shared" ref="X78" si="204">W78/W79</f>
        <v>#DIV/0!</v>
      </c>
      <c r="Y78" s="298"/>
      <c r="Z78" s="361" t="e">
        <f t="shared" ref="Z78" si="205">Y78/Y79</f>
        <v>#DIV/0!</v>
      </c>
    </row>
    <row r="79" spans="1:26">
      <c r="A79" s="1047"/>
      <c r="B79" s="320" t="s">
        <v>249</v>
      </c>
      <c r="C79" s="298">
        <v>56</v>
      </c>
      <c r="D79" s="362"/>
      <c r="E79" s="298">
        <v>61</v>
      </c>
      <c r="F79" s="362"/>
      <c r="G79" s="298">
        <v>0</v>
      </c>
      <c r="H79" s="362"/>
      <c r="I79" s="298"/>
      <c r="J79" s="362"/>
      <c r="K79" s="298"/>
      <c r="L79" s="362"/>
      <c r="M79" s="298"/>
      <c r="N79" s="362"/>
      <c r="O79" s="298"/>
      <c r="P79" s="362"/>
      <c r="Q79" s="298"/>
      <c r="R79" s="362"/>
      <c r="S79" s="298"/>
      <c r="T79" s="362"/>
      <c r="U79" s="298"/>
      <c r="V79" s="362"/>
      <c r="W79" s="298"/>
      <c r="X79" s="362"/>
      <c r="Y79" s="298"/>
      <c r="Z79" s="362"/>
    </row>
    <row r="80" spans="1:26">
      <c r="A80" s="1046" t="s">
        <v>281</v>
      </c>
      <c r="B80" s="320" t="s">
        <v>282</v>
      </c>
      <c r="C80" s="298">
        <v>0</v>
      </c>
      <c r="D80" s="359" t="e">
        <f t="shared" ref="D80" si="206">C80/C81</f>
        <v>#DIV/0!</v>
      </c>
      <c r="E80" s="298">
        <v>5</v>
      </c>
      <c r="F80" s="359">
        <f t="shared" ref="F80" si="207">E80/E81</f>
        <v>1</v>
      </c>
      <c r="G80" s="298">
        <v>0</v>
      </c>
      <c r="H80" s="359">
        <f t="shared" ref="H80" si="208">G80/G81</f>
        <v>0</v>
      </c>
      <c r="I80" s="298"/>
      <c r="J80" s="359" t="e">
        <f t="shared" ref="J80" si="209">I80/I81</f>
        <v>#DIV/0!</v>
      </c>
      <c r="K80" s="298"/>
      <c r="L80" s="359" t="e">
        <f t="shared" ref="L80" si="210">K80/K81</f>
        <v>#DIV/0!</v>
      </c>
      <c r="M80" s="298"/>
      <c r="N80" s="359" t="e">
        <f t="shared" ref="N80" si="211">M80/M81</f>
        <v>#DIV/0!</v>
      </c>
      <c r="O80" s="298"/>
      <c r="P80" s="359" t="e">
        <f t="shared" ref="P80" si="212">O80/O81</f>
        <v>#DIV/0!</v>
      </c>
      <c r="Q80" s="298"/>
      <c r="R80" s="359" t="e">
        <f t="shared" ref="R80" si="213">Q80/Q81</f>
        <v>#DIV/0!</v>
      </c>
      <c r="S80" s="298"/>
      <c r="T80" s="359" t="e">
        <f t="shared" ref="T80" si="214">S80/S81</f>
        <v>#DIV/0!</v>
      </c>
      <c r="U80" s="298"/>
      <c r="V80" s="359" t="e">
        <f t="shared" ref="V80" si="215">U80/U81</f>
        <v>#DIV/0!</v>
      </c>
      <c r="W80" s="298"/>
      <c r="X80" s="359" t="e">
        <f t="shared" ref="X80" si="216">W80/W81</f>
        <v>#DIV/0!</v>
      </c>
      <c r="Y80" s="298"/>
      <c r="Z80" s="359" t="e">
        <f t="shared" ref="Z80" si="217">Y80/Y81</f>
        <v>#DIV/0!</v>
      </c>
    </row>
    <row r="81" spans="1:26">
      <c r="A81" s="1047"/>
      <c r="B81" s="320" t="s">
        <v>283</v>
      </c>
      <c r="C81" s="298">
        <v>0</v>
      </c>
      <c r="D81" s="360"/>
      <c r="E81" s="298">
        <v>5</v>
      </c>
      <c r="F81" s="360"/>
      <c r="G81" s="298">
        <v>6</v>
      </c>
      <c r="H81" s="360"/>
      <c r="I81" s="298"/>
      <c r="J81" s="360"/>
      <c r="K81" s="298"/>
      <c r="L81" s="360"/>
      <c r="M81" s="298"/>
      <c r="N81" s="360"/>
      <c r="O81" s="298"/>
      <c r="P81" s="360"/>
      <c r="Q81" s="298"/>
      <c r="R81" s="360"/>
      <c r="S81" s="298"/>
      <c r="T81" s="360"/>
      <c r="U81" s="298"/>
      <c r="V81" s="360"/>
      <c r="W81" s="298"/>
      <c r="X81" s="360"/>
      <c r="Y81" s="298"/>
      <c r="Z81" s="360"/>
    </row>
    <row r="82" spans="1:26">
      <c r="A82" s="596" t="s">
        <v>567</v>
      </c>
      <c r="B82" s="320"/>
      <c r="C82" s="298"/>
      <c r="D82" s="541"/>
      <c r="E82" s="298">
        <v>1</v>
      </c>
      <c r="F82" s="541">
        <v>1</v>
      </c>
      <c r="G82" s="298">
        <v>0</v>
      </c>
      <c r="H82" s="541">
        <v>0</v>
      </c>
      <c r="I82" s="298"/>
      <c r="J82" s="541"/>
      <c r="K82" s="298"/>
      <c r="L82" s="541"/>
      <c r="M82" s="298"/>
      <c r="N82" s="541"/>
      <c r="O82" s="298"/>
      <c r="P82" s="541"/>
      <c r="Q82" s="298"/>
      <c r="R82" s="541"/>
      <c r="S82" s="298"/>
      <c r="T82" s="541"/>
      <c r="U82" s="298"/>
      <c r="V82" s="541"/>
      <c r="W82" s="298"/>
      <c r="X82" s="541"/>
      <c r="Y82" s="298"/>
      <c r="Z82" s="541"/>
    </row>
    <row r="83" spans="1:26">
      <c r="A83" s="1046" t="s">
        <v>389</v>
      </c>
      <c r="B83" s="320" t="s">
        <v>265</v>
      </c>
      <c r="C83" s="298">
        <v>0</v>
      </c>
      <c r="D83" s="359" t="e">
        <f t="shared" ref="D83" si="218">C83/C84</f>
        <v>#DIV/0!</v>
      </c>
      <c r="E83" s="298">
        <v>0</v>
      </c>
      <c r="F83" s="359">
        <v>1</v>
      </c>
      <c r="G83" s="298">
        <v>1</v>
      </c>
      <c r="H83" s="359">
        <f t="shared" ref="H83" si="219">G83/G84</f>
        <v>1</v>
      </c>
      <c r="I83" s="298"/>
      <c r="J83" s="359" t="e">
        <f t="shared" ref="J83" si="220">I83/I84</f>
        <v>#DIV/0!</v>
      </c>
      <c r="K83" s="298"/>
      <c r="L83" s="359" t="e">
        <f t="shared" ref="L83" si="221">K83/K84</f>
        <v>#DIV/0!</v>
      </c>
      <c r="M83" s="298"/>
      <c r="N83" s="359" t="e">
        <f t="shared" ref="N83" si="222">M83/M84</f>
        <v>#DIV/0!</v>
      </c>
      <c r="O83" s="298"/>
      <c r="P83" s="359" t="e">
        <f t="shared" ref="P83" si="223">O83/O84</f>
        <v>#DIV/0!</v>
      </c>
      <c r="Q83" s="298"/>
      <c r="R83" s="359" t="e">
        <f t="shared" ref="R83" si="224">Q83/Q84</f>
        <v>#DIV/0!</v>
      </c>
      <c r="S83" s="298"/>
      <c r="T83" s="359" t="e">
        <f t="shared" ref="T83" si="225">S83/S84</f>
        <v>#DIV/0!</v>
      </c>
      <c r="U83" s="298"/>
      <c r="V83" s="359" t="e">
        <f t="shared" ref="V83" si="226">U83/U84</f>
        <v>#DIV/0!</v>
      </c>
      <c r="W83" s="298"/>
      <c r="X83" s="359" t="e">
        <f t="shared" ref="X83" si="227">W83/W84</f>
        <v>#DIV/0!</v>
      </c>
      <c r="Y83" s="298"/>
      <c r="Z83" s="359" t="e">
        <f t="shared" ref="Z83" si="228">Y83/Y84</f>
        <v>#DIV/0!</v>
      </c>
    </row>
    <row r="84" spans="1:26" ht="15" customHeight="1">
      <c r="A84" s="1047"/>
      <c r="B84" s="320" t="s">
        <v>264</v>
      </c>
      <c r="C84" s="298">
        <v>0</v>
      </c>
      <c r="D84" s="360"/>
      <c r="E84" s="298">
        <v>0</v>
      </c>
      <c r="F84" s="360"/>
      <c r="G84" s="298">
        <v>1</v>
      </c>
      <c r="H84" s="360"/>
      <c r="I84" s="298"/>
      <c r="J84" s="360"/>
      <c r="K84" s="298"/>
      <c r="L84" s="360"/>
      <c r="M84" s="298"/>
      <c r="N84" s="360"/>
      <c r="O84" s="298"/>
      <c r="P84" s="360"/>
      <c r="Q84" s="298"/>
      <c r="R84" s="360"/>
      <c r="S84" s="298"/>
      <c r="T84" s="360"/>
      <c r="U84" s="298"/>
      <c r="V84" s="360"/>
      <c r="W84" s="298"/>
      <c r="X84" s="360"/>
      <c r="Y84" s="298"/>
      <c r="Z84" s="360"/>
    </row>
    <row r="85" spans="1:26">
      <c r="A85" s="379" t="s">
        <v>285</v>
      </c>
      <c r="B85" s="321" t="s">
        <v>286</v>
      </c>
      <c r="C85" s="348">
        <v>1</v>
      </c>
      <c r="D85" s="348">
        <f>C85</f>
        <v>1</v>
      </c>
      <c r="E85" s="348">
        <v>1</v>
      </c>
      <c r="F85" s="348">
        <f>E85</f>
        <v>1</v>
      </c>
      <c r="G85" s="348">
        <v>1</v>
      </c>
      <c r="H85" s="348">
        <f>G85</f>
        <v>1</v>
      </c>
      <c r="I85" s="348"/>
      <c r="J85" s="348">
        <f>I85</f>
        <v>0</v>
      </c>
      <c r="K85" s="348"/>
      <c r="L85" s="348">
        <f>K85</f>
        <v>0</v>
      </c>
      <c r="M85" s="348"/>
      <c r="N85" s="348">
        <f>M85</f>
        <v>0</v>
      </c>
      <c r="O85" s="348"/>
      <c r="P85" s="348">
        <f>O85</f>
        <v>0</v>
      </c>
      <c r="Q85" s="348"/>
      <c r="R85" s="348">
        <f>Q85</f>
        <v>0</v>
      </c>
      <c r="S85" s="348"/>
      <c r="T85" s="348">
        <f>S85</f>
        <v>0</v>
      </c>
      <c r="U85" s="348"/>
      <c r="V85" s="348">
        <f>U85</f>
        <v>0</v>
      </c>
      <c r="W85" s="348"/>
      <c r="X85" s="348">
        <f>W85</f>
        <v>0</v>
      </c>
      <c r="Y85" s="348"/>
      <c r="Z85" s="348">
        <f>Y85</f>
        <v>0</v>
      </c>
    </row>
    <row r="86" spans="1:26">
      <c r="A86" s="1051" t="s">
        <v>287</v>
      </c>
      <c r="B86" s="321" t="s">
        <v>289</v>
      </c>
      <c r="C86" s="298">
        <v>0</v>
      </c>
      <c r="D86" s="359" t="e">
        <f t="shared" ref="D86:D112" si="229">C86/C87</f>
        <v>#DIV/0!</v>
      </c>
      <c r="E86" s="298">
        <v>0</v>
      </c>
      <c r="F86" s="359" t="e">
        <f t="shared" ref="F86" si="230">E86/E87</f>
        <v>#DIV/0!</v>
      </c>
      <c r="G86" s="298">
        <v>21</v>
      </c>
      <c r="H86" s="359">
        <f t="shared" ref="H86" si="231">G86/G87</f>
        <v>1</v>
      </c>
      <c r="I86" s="298"/>
      <c r="J86" s="359" t="e">
        <f t="shared" ref="J86" si="232">I86/I87</f>
        <v>#DIV/0!</v>
      </c>
      <c r="K86" s="298"/>
      <c r="L86" s="359" t="e">
        <f t="shared" ref="L86" si="233">K86/K87</f>
        <v>#DIV/0!</v>
      </c>
      <c r="M86" s="298"/>
      <c r="N86" s="359" t="e">
        <f t="shared" ref="N86" si="234">M86/M87</f>
        <v>#DIV/0!</v>
      </c>
      <c r="O86" s="298"/>
      <c r="P86" s="359" t="e">
        <f t="shared" ref="P86" si="235">O86/O87</f>
        <v>#DIV/0!</v>
      </c>
      <c r="Q86" s="298"/>
      <c r="R86" s="359" t="e">
        <f t="shared" ref="R86" si="236">Q86/Q87</f>
        <v>#DIV/0!</v>
      </c>
      <c r="S86" s="298"/>
      <c r="T86" s="359" t="e">
        <f t="shared" ref="T86" si="237">S86/S87</f>
        <v>#DIV/0!</v>
      </c>
      <c r="U86" s="298"/>
      <c r="V86" s="359" t="e">
        <f t="shared" ref="V86" si="238">U86/U87</f>
        <v>#DIV/0!</v>
      </c>
      <c r="W86" s="298"/>
      <c r="X86" s="359" t="e">
        <f t="shared" ref="X86" si="239">W86/W87</f>
        <v>#DIV/0!</v>
      </c>
      <c r="Y86" s="298"/>
      <c r="Z86" s="359" t="e">
        <f t="shared" ref="Z86" si="240">Y86/Y87</f>
        <v>#DIV/0!</v>
      </c>
    </row>
    <row r="87" spans="1:26">
      <c r="A87" s="1052"/>
      <c r="B87" s="321" t="s">
        <v>288</v>
      </c>
      <c r="C87" s="298">
        <v>0</v>
      </c>
      <c r="D87" s="360"/>
      <c r="E87" s="298">
        <v>0</v>
      </c>
      <c r="F87" s="360"/>
      <c r="G87" s="298">
        <v>21</v>
      </c>
      <c r="H87" s="360"/>
      <c r="I87" s="298"/>
      <c r="J87" s="360"/>
      <c r="K87" s="298"/>
      <c r="L87" s="360"/>
      <c r="M87" s="298"/>
      <c r="N87" s="360"/>
      <c r="O87" s="298"/>
      <c r="P87" s="360"/>
      <c r="Q87" s="298"/>
      <c r="R87" s="360"/>
      <c r="S87" s="298"/>
      <c r="T87" s="360"/>
      <c r="U87" s="298"/>
      <c r="V87" s="360"/>
      <c r="W87" s="298"/>
      <c r="X87" s="360"/>
      <c r="Y87" s="298"/>
      <c r="Z87" s="360"/>
    </row>
    <row r="88" spans="1:26">
      <c r="A88" s="597" t="s">
        <v>567</v>
      </c>
      <c r="B88" s="321"/>
      <c r="C88" s="298"/>
      <c r="D88" s="541"/>
      <c r="E88" s="298">
        <v>0</v>
      </c>
      <c r="F88" s="541"/>
      <c r="G88" s="298">
        <v>0</v>
      </c>
      <c r="H88" s="541"/>
      <c r="I88" s="298"/>
      <c r="J88" s="541"/>
      <c r="K88" s="298"/>
      <c r="L88" s="541"/>
      <c r="M88" s="298"/>
      <c r="N88" s="541"/>
      <c r="O88" s="298"/>
      <c r="P88" s="541"/>
      <c r="Q88" s="298"/>
      <c r="R88" s="541"/>
      <c r="S88" s="298"/>
      <c r="T88" s="541"/>
      <c r="U88" s="298"/>
      <c r="V88" s="541"/>
      <c r="W88" s="298"/>
      <c r="X88" s="541"/>
      <c r="Y88" s="298"/>
      <c r="Z88" s="541"/>
    </row>
    <row r="89" spans="1:26">
      <c r="A89" s="1051" t="s">
        <v>391</v>
      </c>
      <c r="B89" s="321" t="s">
        <v>265</v>
      </c>
      <c r="C89" s="298">
        <v>1</v>
      </c>
      <c r="D89" s="359">
        <f t="shared" si="229"/>
        <v>1</v>
      </c>
      <c r="E89" s="298">
        <v>9</v>
      </c>
      <c r="F89" s="359">
        <f t="shared" ref="F89" si="241">E89/E90</f>
        <v>1</v>
      </c>
      <c r="G89" s="298">
        <v>3</v>
      </c>
      <c r="H89" s="359">
        <f t="shared" ref="H89" si="242">G89/G90</f>
        <v>1</v>
      </c>
      <c r="I89" s="298"/>
      <c r="J89" s="359" t="e">
        <f t="shared" ref="J89" si="243">I89/I90</f>
        <v>#DIV/0!</v>
      </c>
      <c r="K89" s="298"/>
      <c r="L89" s="359" t="e">
        <f t="shared" ref="L89" si="244">K89/K90</f>
        <v>#DIV/0!</v>
      </c>
      <c r="M89" s="298"/>
      <c r="N89" s="359" t="e">
        <f t="shared" ref="N89" si="245">M89/M90</f>
        <v>#DIV/0!</v>
      </c>
      <c r="O89" s="298"/>
      <c r="P89" s="359" t="e">
        <f t="shared" ref="P89" si="246">O89/O90</f>
        <v>#DIV/0!</v>
      </c>
      <c r="Q89" s="298"/>
      <c r="R89" s="359" t="e">
        <f t="shared" ref="R89" si="247">Q89/Q90</f>
        <v>#DIV/0!</v>
      </c>
      <c r="S89" s="298"/>
      <c r="T89" s="359" t="e">
        <f t="shared" ref="T89" si="248">S89/S90</f>
        <v>#DIV/0!</v>
      </c>
      <c r="U89" s="298"/>
      <c r="V89" s="359" t="e">
        <f t="shared" ref="V89" si="249">U89/U90</f>
        <v>#DIV/0!</v>
      </c>
      <c r="W89" s="298"/>
      <c r="X89" s="359" t="e">
        <f t="shared" ref="X89" si="250">W89/W90</f>
        <v>#DIV/0!</v>
      </c>
      <c r="Y89" s="298"/>
      <c r="Z89" s="359" t="e">
        <f t="shared" ref="Z89" si="251">Y89/Y90</f>
        <v>#DIV/0!</v>
      </c>
    </row>
    <row r="90" spans="1:26">
      <c r="A90" s="1052"/>
      <c r="B90" s="321" t="s">
        <v>264</v>
      </c>
      <c r="C90" s="298">
        <v>1</v>
      </c>
      <c r="D90" s="360"/>
      <c r="E90" s="298">
        <v>9</v>
      </c>
      <c r="F90" s="360"/>
      <c r="G90" s="298">
        <v>3</v>
      </c>
      <c r="H90" s="360"/>
      <c r="I90" s="298"/>
      <c r="J90" s="360"/>
      <c r="K90" s="298"/>
      <c r="L90" s="360"/>
      <c r="M90" s="298"/>
      <c r="N90" s="360"/>
      <c r="O90" s="298"/>
      <c r="P90" s="360"/>
      <c r="Q90" s="298"/>
      <c r="R90" s="360"/>
      <c r="S90" s="298"/>
      <c r="T90" s="360"/>
      <c r="U90" s="298"/>
      <c r="V90" s="360"/>
      <c r="W90" s="298"/>
      <c r="X90" s="360"/>
      <c r="Y90" s="298"/>
      <c r="Z90" s="360"/>
    </row>
    <row r="91" spans="1:26">
      <c r="A91" s="1051" t="s">
        <v>424</v>
      </c>
      <c r="B91" s="321" t="s">
        <v>494</v>
      </c>
      <c r="C91" s="298">
        <v>0</v>
      </c>
      <c r="D91" s="359" t="e">
        <f t="shared" si="229"/>
        <v>#DIV/0!</v>
      </c>
      <c r="E91" s="298"/>
      <c r="F91" s="359" t="e">
        <f t="shared" ref="F91" si="252">E91/E92</f>
        <v>#DIV/0!</v>
      </c>
      <c r="G91" s="298"/>
      <c r="H91" s="359" t="e">
        <f t="shared" ref="H91" si="253">G91/G92</f>
        <v>#DIV/0!</v>
      </c>
      <c r="I91" s="298"/>
      <c r="J91" s="359" t="e">
        <f t="shared" ref="J91" si="254">I91/I92</f>
        <v>#DIV/0!</v>
      </c>
      <c r="K91" s="298"/>
      <c r="L91" s="359" t="e">
        <f t="shared" ref="L91" si="255">K91/K92</f>
        <v>#DIV/0!</v>
      </c>
      <c r="M91" s="298"/>
      <c r="N91" s="359" t="e">
        <f t="shared" ref="N91" si="256">M91/M92</f>
        <v>#DIV/0!</v>
      </c>
      <c r="O91" s="298"/>
      <c r="P91" s="359" t="e">
        <f t="shared" ref="P91" si="257">O91/O92</f>
        <v>#DIV/0!</v>
      </c>
      <c r="Q91" s="298"/>
      <c r="R91" s="359" t="e">
        <f t="shared" ref="R91" si="258">Q91/Q92</f>
        <v>#DIV/0!</v>
      </c>
      <c r="S91" s="298"/>
      <c r="T91" s="359" t="e">
        <f t="shared" ref="T91" si="259">S91/S92</f>
        <v>#DIV/0!</v>
      </c>
      <c r="U91" s="298"/>
      <c r="V91" s="359" t="e">
        <f t="shared" ref="V91" si="260">U91/U92</f>
        <v>#DIV/0!</v>
      </c>
      <c r="W91" s="298"/>
      <c r="X91" s="359" t="e">
        <f t="shared" ref="X91" si="261">W91/W92</f>
        <v>#DIV/0!</v>
      </c>
      <c r="Y91" s="298"/>
      <c r="Z91" s="359" t="e">
        <f t="shared" ref="Z91" si="262">Y91/Y92</f>
        <v>#DIV/0!</v>
      </c>
    </row>
    <row r="92" spans="1:26">
      <c r="A92" s="1052"/>
      <c r="B92" s="321" t="s">
        <v>425</v>
      </c>
      <c r="C92" s="298">
        <v>0</v>
      </c>
      <c r="D92" s="360"/>
      <c r="E92" s="298"/>
      <c r="F92" s="360"/>
      <c r="G92" s="298"/>
      <c r="H92" s="360"/>
      <c r="I92" s="298"/>
      <c r="J92" s="360"/>
      <c r="K92" s="298"/>
      <c r="L92" s="360"/>
      <c r="M92" s="298"/>
      <c r="N92" s="360"/>
      <c r="O92" s="298"/>
      <c r="P92" s="360"/>
      <c r="Q92" s="298"/>
      <c r="R92" s="360"/>
      <c r="S92" s="298"/>
      <c r="T92" s="360"/>
      <c r="U92" s="298"/>
      <c r="V92" s="360"/>
      <c r="W92" s="298"/>
      <c r="X92" s="360"/>
      <c r="Y92" s="298"/>
      <c r="Z92" s="360"/>
    </row>
    <row r="93" spans="1:26">
      <c r="A93" s="1051" t="s">
        <v>291</v>
      </c>
      <c r="B93" s="321" t="s">
        <v>290</v>
      </c>
      <c r="C93" s="298">
        <v>0</v>
      </c>
      <c r="D93" s="359" t="e">
        <f t="shared" si="229"/>
        <v>#DIV/0!</v>
      </c>
      <c r="E93" s="298">
        <v>0</v>
      </c>
      <c r="F93" s="359">
        <v>1</v>
      </c>
      <c r="G93" s="298">
        <v>0</v>
      </c>
      <c r="H93" s="359">
        <v>1</v>
      </c>
      <c r="I93" s="298"/>
      <c r="J93" s="359" t="e">
        <f t="shared" ref="J93" si="263">I93/I94</f>
        <v>#DIV/0!</v>
      </c>
      <c r="K93" s="298"/>
      <c r="L93" s="359" t="e">
        <f t="shared" ref="L93" si="264">K93/K94</f>
        <v>#DIV/0!</v>
      </c>
      <c r="M93" s="298"/>
      <c r="N93" s="359" t="e">
        <f t="shared" ref="N93" si="265">M93/M94</f>
        <v>#DIV/0!</v>
      </c>
      <c r="O93" s="298"/>
      <c r="P93" s="359" t="e">
        <f t="shared" ref="P93" si="266">O93/O94</f>
        <v>#DIV/0!</v>
      </c>
      <c r="Q93" s="298"/>
      <c r="R93" s="359" t="e">
        <f t="shared" ref="R93" si="267">Q93/Q94</f>
        <v>#DIV/0!</v>
      </c>
      <c r="S93" s="298"/>
      <c r="T93" s="359" t="e">
        <f t="shared" ref="T93" si="268">S93/S94</f>
        <v>#DIV/0!</v>
      </c>
      <c r="U93" s="298"/>
      <c r="V93" s="359" t="e">
        <f t="shared" ref="V93" si="269">U93/U94</f>
        <v>#DIV/0!</v>
      </c>
      <c r="W93" s="298"/>
      <c r="X93" s="359" t="e">
        <f t="shared" ref="X93" si="270">W93/W94</f>
        <v>#DIV/0!</v>
      </c>
      <c r="Y93" s="298"/>
      <c r="Z93" s="359" t="e">
        <f t="shared" ref="Z93" si="271">Y93/Y94</f>
        <v>#DIV/0!</v>
      </c>
    </row>
    <row r="94" spans="1:26">
      <c r="A94" s="1052"/>
      <c r="B94" s="321" t="s">
        <v>292</v>
      </c>
      <c r="C94" s="298">
        <v>0</v>
      </c>
      <c r="D94" s="360"/>
      <c r="E94" s="298">
        <v>0</v>
      </c>
      <c r="F94" s="360"/>
      <c r="G94" s="298">
        <v>0</v>
      </c>
      <c r="H94" s="360"/>
      <c r="I94" s="298"/>
      <c r="J94" s="360"/>
      <c r="K94" s="298"/>
      <c r="L94" s="360"/>
      <c r="M94" s="298"/>
      <c r="N94" s="360"/>
      <c r="O94" s="298"/>
      <c r="P94" s="360"/>
      <c r="Q94" s="298"/>
      <c r="R94" s="360"/>
      <c r="S94" s="298"/>
      <c r="T94" s="360"/>
      <c r="U94" s="298"/>
      <c r="V94" s="360"/>
      <c r="W94" s="298"/>
      <c r="X94" s="360"/>
      <c r="Y94" s="298"/>
      <c r="Z94" s="360"/>
    </row>
    <row r="95" spans="1:26">
      <c r="A95" s="1051" t="s">
        <v>300</v>
      </c>
      <c r="B95" s="321" t="s">
        <v>293</v>
      </c>
      <c r="C95" s="298">
        <v>0</v>
      </c>
      <c r="D95" s="359" t="e">
        <f t="shared" si="229"/>
        <v>#DIV/0!</v>
      </c>
      <c r="E95" s="298">
        <v>0</v>
      </c>
      <c r="F95" s="359">
        <v>1</v>
      </c>
      <c r="G95" s="298">
        <v>0</v>
      </c>
      <c r="H95" s="359">
        <v>1</v>
      </c>
      <c r="I95" s="298"/>
      <c r="J95" s="359" t="e">
        <f t="shared" ref="J95" si="272">I95/I96</f>
        <v>#DIV/0!</v>
      </c>
      <c r="K95" s="298"/>
      <c r="L95" s="359" t="e">
        <f t="shared" ref="L95" si="273">K95/K96</f>
        <v>#DIV/0!</v>
      </c>
      <c r="M95" s="298"/>
      <c r="N95" s="359" t="e">
        <f t="shared" ref="N95" si="274">M95/M96</f>
        <v>#DIV/0!</v>
      </c>
      <c r="O95" s="298"/>
      <c r="P95" s="359" t="e">
        <f t="shared" ref="P95" si="275">O95/O96</f>
        <v>#DIV/0!</v>
      </c>
      <c r="Q95" s="298"/>
      <c r="R95" s="359" t="e">
        <f t="shared" ref="R95" si="276">Q95/Q96</f>
        <v>#DIV/0!</v>
      </c>
      <c r="S95" s="298"/>
      <c r="T95" s="359" t="e">
        <f t="shared" ref="T95" si="277">S95/S96</f>
        <v>#DIV/0!</v>
      </c>
      <c r="U95" s="298"/>
      <c r="V95" s="359" t="e">
        <f t="shared" ref="V95" si="278">U95/U96</f>
        <v>#DIV/0!</v>
      </c>
      <c r="W95" s="298"/>
      <c r="X95" s="359" t="e">
        <f t="shared" ref="X95" si="279">W95/W96</f>
        <v>#DIV/0!</v>
      </c>
      <c r="Y95" s="298"/>
      <c r="Z95" s="359" t="e">
        <f t="shared" ref="Z95" si="280">Y95/Y96</f>
        <v>#DIV/0!</v>
      </c>
    </row>
    <row r="96" spans="1:26">
      <c r="A96" s="1052"/>
      <c r="B96" s="321" t="s">
        <v>294</v>
      </c>
      <c r="C96" s="298">
        <v>0</v>
      </c>
      <c r="D96" s="360"/>
      <c r="E96" s="298">
        <v>0</v>
      </c>
      <c r="F96" s="360"/>
      <c r="G96" s="298">
        <v>0</v>
      </c>
      <c r="H96" s="360"/>
      <c r="I96" s="298"/>
      <c r="J96" s="360"/>
      <c r="K96" s="298"/>
      <c r="L96" s="360"/>
      <c r="M96" s="298"/>
      <c r="N96" s="360"/>
      <c r="O96" s="298"/>
      <c r="P96" s="360"/>
      <c r="Q96" s="298"/>
      <c r="R96" s="360"/>
      <c r="S96" s="298"/>
      <c r="T96" s="360"/>
      <c r="U96" s="298"/>
      <c r="V96" s="360"/>
      <c r="W96" s="298"/>
      <c r="X96" s="360"/>
      <c r="Y96" s="298"/>
      <c r="Z96" s="360"/>
    </row>
    <row r="97" spans="1:26">
      <c r="A97" s="597" t="s">
        <v>567</v>
      </c>
      <c r="B97" s="321"/>
      <c r="C97" s="298"/>
      <c r="D97" s="541"/>
      <c r="E97" s="298"/>
      <c r="F97" s="541"/>
      <c r="G97" s="298">
        <v>0</v>
      </c>
      <c r="H97" s="541">
        <v>0</v>
      </c>
      <c r="I97" s="298"/>
      <c r="J97" s="541"/>
      <c r="K97" s="298"/>
      <c r="L97" s="541"/>
      <c r="M97" s="298"/>
      <c r="N97" s="541"/>
      <c r="O97" s="298"/>
      <c r="P97" s="541"/>
      <c r="Q97" s="298"/>
      <c r="R97" s="541"/>
      <c r="S97" s="298"/>
      <c r="T97" s="541"/>
      <c r="U97" s="298"/>
      <c r="V97" s="541"/>
      <c r="W97" s="298"/>
      <c r="X97" s="541"/>
      <c r="Y97" s="298"/>
      <c r="Z97" s="541"/>
    </row>
    <row r="98" spans="1:26">
      <c r="A98" s="1051" t="s">
        <v>483</v>
      </c>
      <c r="B98" s="321" t="s">
        <v>265</v>
      </c>
      <c r="C98" s="298">
        <v>2</v>
      </c>
      <c r="D98" s="359">
        <f t="shared" si="229"/>
        <v>1</v>
      </c>
      <c r="E98" s="298">
        <v>3</v>
      </c>
      <c r="F98" s="359">
        <f t="shared" ref="F98" si="281">E98/E99</f>
        <v>1</v>
      </c>
      <c r="G98" s="298">
        <v>0</v>
      </c>
      <c r="H98" s="359" t="e">
        <f t="shared" ref="H98" si="282">G98/G99</f>
        <v>#DIV/0!</v>
      </c>
      <c r="I98" s="298"/>
      <c r="J98" s="359" t="e">
        <f t="shared" ref="J98" si="283">I98/I99</f>
        <v>#DIV/0!</v>
      </c>
      <c r="K98" s="298"/>
      <c r="L98" s="359" t="e">
        <f t="shared" ref="L98" si="284">K98/K99</f>
        <v>#DIV/0!</v>
      </c>
      <c r="M98" s="298"/>
      <c r="N98" s="359" t="e">
        <f t="shared" ref="N98" si="285">M98/M99</f>
        <v>#DIV/0!</v>
      </c>
      <c r="O98" s="298"/>
      <c r="P98" s="359" t="e">
        <f t="shared" ref="P98" si="286">O98/O99</f>
        <v>#DIV/0!</v>
      </c>
      <c r="Q98" s="298"/>
      <c r="R98" s="359" t="e">
        <f t="shared" ref="R98" si="287">Q98/Q99</f>
        <v>#DIV/0!</v>
      </c>
      <c r="S98" s="298"/>
      <c r="T98" s="359" t="e">
        <f t="shared" ref="T98" si="288">S98/S99</f>
        <v>#DIV/0!</v>
      </c>
      <c r="U98" s="298"/>
      <c r="V98" s="359" t="e">
        <f t="shared" ref="V98" si="289">U98/U99</f>
        <v>#DIV/0!</v>
      </c>
      <c r="W98" s="298"/>
      <c r="X98" s="359" t="e">
        <f t="shared" ref="X98" si="290">W98/W99</f>
        <v>#DIV/0!</v>
      </c>
      <c r="Y98" s="298"/>
      <c r="Z98" s="359" t="e">
        <f t="shared" ref="Z98" si="291">Y98/Y99</f>
        <v>#DIV/0!</v>
      </c>
    </row>
    <row r="99" spans="1:26">
      <c r="A99" s="1052"/>
      <c r="B99" s="321" t="s">
        <v>264</v>
      </c>
      <c r="C99" s="298">
        <v>2</v>
      </c>
      <c r="D99" s="360"/>
      <c r="E99" s="298">
        <v>3</v>
      </c>
      <c r="F99" s="360"/>
      <c r="G99" s="298">
        <v>0</v>
      </c>
      <c r="H99" s="360"/>
      <c r="I99" s="298"/>
      <c r="J99" s="360"/>
      <c r="K99" s="298"/>
      <c r="L99" s="360"/>
      <c r="M99" s="298"/>
      <c r="N99" s="360"/>
      <c r="O99" s="298"/>
      <c r="P99" s="360"/>
      <c r="Q99" s="298"/>
      <c r="R99" s="360"/>
      <c r="S99" s="298"/>
      <c r="T99" s="360"/>
      <c r="U99" s="298"/>
      <c r="V99" s="360"/>
      <c r="W99" s="298"/>
      <c r="X99" s="360"/>
      <c r="Y99" s="298"/>
      <c r="Z99" s="360"/>
    </row>
    <row r="100" spans="1:26">
      <c r="A100" s="1053" t="s">
        <v>512</v>
      </c>
      <c r="B100" s="322" t="s">
        <v>513</v>
      </c>
      <c r="C100" s="298">
        <v>2</v>
      </c>
      <c r="D100" s="359">
        <f t="shared" ref="D100" si="292">C100/C101</f>
        <v>1</v>
      </c>
      <c r="E100" s="298">
        <v>0</v>
      </c>
      <c r="F100" s="359" t="e">
        <f t="shared" ref="F100" si="293">E100/E101</f>
        <v>#DIV/0!</v>
      </c>
      <c r="G100" s="298">
        <v>21</v>
      </c>
      <c r="H100" s="359">
        <f t="shared" ref="H100" si="294">G100/G101</f>
        <v>1</v>
      </c>
      <c r="I100" s="298">
        <v>0</v>
      </c>
      <c r="J100" s="359" t="e">
        <f t="shared" ref="J100" si="295">I100/I101</f>
        <v>#DIV/0!</v>
      </c>
      <c r="K100" s="298">
        <v>0</v>
      </c>
      <c r="L100" s="359" t="e">
        <f t="shared" ref="L100" si="296">K100/K101</f>
        <v>#DIV/0!</v>
      </c>
      <c r="M100" s="298">
        <v>0</v>
      </c>
      <c r="N100" s="359" t="e">
        <f t="shared" ref="N100" si="297">M100/M101</f>
        <v>#DIV/0!</v>
      </c>
      <c r="O100" s="298">
        <v>0</v>
      </c>
      <c r="P100" s="359" t="e">
        <f t="shared" ref="P100" si="298">O100/O101</f>
        <v>#DIV/0!</v>
      </c>
      <c r="Q100" s="298">
        <v>0</v>
      </c>
      <c r="R100" s="359" t="e">
        <f t="shared" ref="R100" si="299">Q100/Q101</f>
        <v>#DIV/0!</v>
      </c>
      <c r="S100" s="298">
        <v>0</v>
      </c>
      <c r="T100" s="359" t="e">
        <f t="shared" ref="T100" si="300">S100/S101</f>
        <v>#DIV/0!</v>
      </c>
      <c r="U100" s="298">
        <v>0</v>
      </c>
      <c r="V100" s="359" t="e">
        <f t="shared" ref="V100" si="301">U100/U101</f>
        <v>#DIV/0!</v>
      </c>
      <c r="W100" s="298">
        <v>0</v>
      </c>
      <c r="X100" s="359" t="e">
        <f t="shared" ref="X100" si="302">W100/W101</f>
        <v>#DIV/0!</v>
      </c>
      <c r="Y100" s="298">
        <v>0</v>
      </c>
      <c r="Z100" s="359" t="e">
        <f t="shared" ref="Z100" si="303">Y100/Y101</f>
        <v>#DIV/0!</v>
      </c>
    </row>
    <row r="101" spans="1:26">
      <c r="A101" s="1054"/>
      <c r="B101" s="322" t="s">
        <v>514</v>
      </c>
      <c r="C101" s="298">
        <v>2</v>
      </c>
      <c r="D101" s="360"/>
      <c r="E101" s="298">
        <v>0</v>
      </c>
      <c r="F101" s="360"/>
      <c r="G101" s="298">
        <v>21</v>
      </c>
      <c r="H101" s="360"/>
      <c r="I101" s="298">
        <v>0</v>
      </c>
      <c r="J101" s="360"/>
      <c r="K101" s="298">
        <v>0</v>
      </c>
      <c r="L101" s="360"/>
      <c r="M101" s="298">
        <v>0</v>
      </c>
      <c r="N101" s="360"/>
      <c r="O101" s="298">
        <v>0</v>
      </c>
      <c r="P101" s="360"/>
      <c r="Q101" s="298">
        <v>0</v>
      </c>
      <c r="R101" s="360"/>
      <c r="S101" s="298">
        <v>0</v>
      </c>
      <c r="T101" s="360"/>
      <c r="U101" s="298">
        <v>0</v>
      </c>
      <c r="V101" s="360"/>
      <c r="W101" s="298">
        <v>0</v>
      </c>
      <c r="X101" s="360"/>
      <c r="Y101" s="298">
        <v>0</v>
      </c>
      <c r="Z101" s="360"/>
    </row>
    <row r="102" spans="1:26">
      <c r="A102" s="1053" t="s">
        <v>297</v>
      </c>
      <c r="B102" s="322" t="s">
        <v>296</v>
      </c>
      <c r="C102" s="298">
        <v>0</v>
      </c>
      <c r="D102" s="398" t="e">
        <f t="shared" si="229"/>
        <v>#DIV/0!</v>
      </c>
      <c r="E102" s="298">
        <v>1</v>
      </c>
      <c r="F102" s="359">
        <f t="shared" ref="F102" si="304">E102/E103</f>
        <v>0.5</v>
      </c>
      <c r="G102" s="298">
        <v>0</v>
      </c>
      <c r="H102" s="398" t="e">
        <f t="shared" ref="H102" si="305">G102/G103</f>
        <v>#DIV/0!</v>
      </c>
      <c r="I102" s="298"/>
      <c r="J102" s="398" t="e">
        <f t="shared" ref="J102" si="306">I102/I103</f>
        <v>#DIV/0!</v>
      </c>
      <c r="K102" s="298"/>
      <c r="L102" s="398" t="e">
        <f t="shared" ref="L102" si="307">K102/K103</f>
        <v>#DIV/0!</v>
      </c>
      <c r="M102" s="298"/>
      <c r="N102" s="398" t="e">
        <f t="shared" ref="N102" si="308">M102/M103</f>
        <v>#DIV/0!</v>
      </c>
      <c r="O102" s="298"/>
      <c r="P102" s="398" t="e">
        <f t="shared" ref="P102" si="309">O102/O103</f>
        <v>#DIV/0!</v>
      </c>
      <c r="Q102" s="298"/>
      <c r="R102" s="398" t="e">
        <f t="shared" ref="R102" si="310">Q102/Q103</f>
        <v>#DIV/0!</v>
      </c>
      <c r="S102" s="298"/>
      <c r="T102" s="398" t="e">
        <f t="shared" ref="T102" si="311">S102/S103</f>
        <v>#DIV/0!</v>
      </c>
      <c r="U102" s="298"/>
      <c r="V102" s="398" t="e">
        <f t="shared" ref="V102" si="312">U102/U103</f>
        <v>#DIV/0!</v>
      </c>
      <c r="W102" s="298"/>
      <c r="X102" s="398" t="e">
        <f t="shared" ref="X102" si="313">W102/W103</f>
        <v>#DIV/0!</v>
      </c>
      <c r="Y102" s="298"/>
      <c r="Z102" s="398" t="e">
        <f t="shared" ref="Z102" si="314">Y102/Y103</f>
        <v>#DIV/0!</v>
      </c>
    </row>
    <row r="103" spans="1:26">
      <c r="A103" s="1054"/>
      <c r="B103" s="322" t="s">
        <v>298</v>
      </c>
      <c r="C103" s="298">
        <v>0</v>
      </c>
      <c r="D103" s="456">
        <v>0</v>
      </c>
      <c r="E103" s="298">
        <v>2</v>
      </c>
      <c r="F103" s="456"/>
      <c r="G103" s="298"/>
      <c r="H103" s="456">
        <v>0</v>
      </c>
      <c r="I103" s="298"/>
      <c r="J103" s="456"/>
      <c r="K103" s="298"/>
      <c r="L103" s="456"/>
      <c r="M103" s="298"/>
      <c r="N103" s="456"/>
      <c r="O103" s="298"/>
      <c r="P103" s="456"/>
      <c r="Q103" s="298"/>
      <c r="R103" s="456"/>
      <c r="S103" s="298"/>
      <c r="T103" s="456"/>
      <c r="U103" s="298"/>
      <c r="V103" s="456"/>
      <c r="W103" s="298"/>
      <c r="X103" s="456"/>
      <c r="Y103" s="298"/>
      <c r="Z103" s="456"/>
    </row>
    <row r="104" spans="1:26">
      <c r="A104" s="1053" t="s">
        <v>295</v>
      </c>
      <c r="B104" s="322" t="s">
        <v>578</v>
      </c>
      <c r="C104" s="298">
        <v>0</v>
      </c>
      <c r="D104" s="398" t="e">
        <f t="shared" si="229"/>
        <v>#DIV/0!</v>
      </c>
      <c r="E104" s="298">
        <v>25</v>
      </c>
      <c r="F104" s="359">
        <v>1</v>
      </c>
      <c r="G104" s="298"/>
      <c r="H104" s="398" t="e">
        <f t="shared" ref="H104" si="315">G104/G105</f>
        <v>#DIV/0!</v>
      </c>
      <c r="I104" s="298"/>
      <c r="J104" s="398" t="e">
        <f t="shared" ref="J104" si="316">I104/I105</f>
        <v>#DIV/0!</v>
      </c>
      <c r="K104" s="298"/>
      <c r="L104" s="398" t="e">
        <f t="shared" ref="L104" si="317">K104/K105</f>
        <v>#DIV/0!</v>
      </c>
      <c r="M104" s="298"/>
      <c r="N104" s="398" t="e">
        <f t="shared" ref="N104" si="318">M104/M105</f>
        <v>#DIV/0!</v>
      </c>
      <c r="O104" s="298"/>
      <c r="P104" s="398" t="e">
        <f t="shared" ref="P104" si="319">O104/O105</f>
        <v>#DIV/0!</v>
      </c>
      <c r="Q104" s="298"/>
      <c r="R104" s="398" t="e">
        <f t="shared" ref="R104" si="320">Q104/Q105</f>
        <v>#DIV/0!</v>
      </c>
      <c r="S104" s="298"/>
      <c r="T104" s="398" t="e">
        <f t="shared" ref="T104" si="321">S104/S105</f>
        <v>#DIV/0!</v>
      </c>
      <c r="U104" s="298"/>
      <c r="V104" s="398" t="e">
        <f t="shared" ref="V104" si="322">U104/U105</f>
        <v>#DIV/0!</v>
      </c>
      <c r="W104" s="298"/>
      <c r="X104" s="398" t="e">
        <f t="shared" ref="X104" si="323">W104/W105</f>
        <v>#DIV/0!</v>
      </c>
      <c r="Y104" s="298"/>
      <c r="Z104" s="398" t="e">
        <f t="shared" ref="Z104" si="324">Y104/Y105</f>
        <v>#DIV/0!</v>
      </c>
    </row>
    <row r="105" spans="1:26">
      <c r="A105" s="1054"/>
      <c r="B105" s="322" t="s">
        <v>299</v>
      </c>
      <c r="C105" s="298">
        <v>0</v>
      </c>
      <c r="D105" s="456">
        <v>0</v>
      </c>
      <c r="E105" s="298">
        <v>25</v>
      </c>
      <c r="F105" s="456"/>
      <c r="G105" s="298">
        <v>0</v>
      </c>
      <c r="H105" s="456">
        <v>0</v>
      </c>
      <c r="I105" s="298"/>
      <c r="J105" s="456"/>
      <c r="K105" s="298"/>
      <c r="L105" s="456"/>
      <c r="M105" s="298"/>
      <c r="N105" s="456"/>
      <c r="O105" s="298"/>
      <c r="P105" s="456"/>
      <c r="Q105" s="298"/>
      <c r="R105" s="456"/>
      <c r="S105" s="298"/>
      <c r="T105" s="456"/>
      <c r="U105" s="298"/>
      <c r="V105" s="456"/>
      <c r="W105" s="298"/>
      <c r="X105" s="456"/>
      <c r="Y105" s="298"/>
      <c r="Z105" s="456"/>
    </row>
    <row r="106" spans="1:26">
      <c r="A106" s="380" t="s">
        <v>301</v>
      </c>
      <c r="B106" s="322" t="s">
        <v>302</v>
      </c>
      <c r="C106" s="298">
        <v>0</v>
      </c>
      <c r="D106" s="359">
        <f>'INDICADORES DE  RIESGO'!D17</f>
        <v>0</v>
      </c>
      <c r="E106" s="349"/>
      <c r="F106" s="359">
        <f>'INDICADORES DE  RIESGO'!F17</f>
        <v>1</v>
      </c>
      <c r="G106" s="349"/>
      <c r="H106" s="359">
        <f>'INDICADORES DE  RIESGO'!H17</f>
        <v>0.31</v>
      </c>
      <c r="I106" s="349"/>
      <c r="J106" s="359">
        <f>'INDICADORES DE  RIESGO'!J17</f>
        <v>0</v>
      </c>
      <c r="K106" s="349"/>
      <c r="L106" s="359">
        <f>'INDICADORES DE  RIESGO'!L17</f>
        <v>0</v>
      </c>
      <c r="M106" s="349"/>
      <c r="N106" s="359">
        <f>'INDICADORES DE  RIESGO'!N17</f>
        <v>0</v>
      </c>
      <c r="O106" s="349"/>
      <c r="P106" s="359">
        <f>'INDICADORES DE  RIESGO'!P17</f>
        <v>0</v>
      </c>
      <c r="Q106" s="298"/>
      <c r="R106" s="359">
        <f>'INDICADORES DE  RIESGO'!R17</f>
        <v>0</v>
      </c>
      <c r="S106" s="298"/>
      <c r="T106" s="359">
        <f>'INDICADORES DE  RIESGO'!T17</f>
        <v>0</v>
      </c>
      <c r="U106" s="298"/>
      <c r="V106" s="359">
        <f>'INDICADORES DE  RIESGO'!V17</f>
        <v>0</v>
      </c>
      <c r="W106" s="298"/>
      <c r="X106" s="359">
        <f>'INDICADORES DE  RIESGO'!X17</f>
        <v>0</v>
      </c>
      <c r="Y106" s="298"/>
      <c r="Z106" s="359">
        <f>'INDICADORES DE  RIESGO'!Z17</f>
        <v>0</v>
      </c>
    </row>
    <row r="107" spans="1:26">
      <c r="A107" s="580" t="s">
        <v>567</v>
      </c>
      <c r="B107" s="322"/>
      <c r="C107" s="298"/>
      <c r="D107" s="359"/>
      <c r="E107" s="349"/>
      <c r="F107" s="359"/>
      <c r="G107" s="349"/>
      <c r="H107" s="359"/>
      <c r="I107" s="349"/>
      <c r="J107" s="359"/>
      <c r="K107" s="349"/>
      <c r="L107" s="359"/>
      <c r="M107" s="349"/>
      <c r="N107" s="359"/>
      <c r="O107" s="349"/>
      <c r="P107" s="359"/>
      <c r="Q107" s="298"/>
      <c r="R107" s="359"/>
      <c r="S107" s="298"/>
      <c r="T107" s="359"/>
      <c r="U107" s="298"/>
      <c r="V107" s="359"/>
      <c r="W107" s="298"/>
      <c r="X107" s="359"/>
      <c r="Y107" s="298"/>
      <c r="Z107" s="359"/>
    </row>
    <row r="108" spans="1:26">
      <c r="A108" s="1053" t="s">
        <v>515</v>
      </c>
      <c r="B108" s="322" t="s">
        <v>265</v>
      </c>
      <c r="C108" s="298">
        <v>1</v>
      </c>
      <c r="D108" s="359">
        <f t="shared" ref="D108" si="325">C108/C109</f>
        <v>1</v>
      </c>
      <c r="E108" s="298">
        <v>0</v>
      </c>
      <c r="F108" s="359">
        <v>1</v>
      </c>
      <c r="G108" s="298">
        <v>2</v>
      </c>
      <c r="H108" s="359">
        <f t="shared" ref="H108" si="326">G108/G109</f>
        <v>1</v>
      </c>
      <c r="I108" s="298"/>
      <c r="J108" s="359" t="e">
        <f t="shared" ref="J108" si="327">I108/I109</f>
        <v>#DIV/0!</v>
      </c>
      <c r="K108" s="298"/>
      <c r="L108" s="359" t="e">
        <f t="shared" ref="L108" si="328">K108/K109</f>
        <v>#DIV/0!</v>
      </c>
      <c r="M108" s="298"/>
      <c r="N108" s="359" t="e">
        <f t="shared" ref="N108" si="329">M108/M109</f>
        <v>#DIV/0!</v>
      </c>
      <c r="O108" s="298"/>
      <c r="P108" s="359" t="e">
        <f t="shared" ref="P108" si="330">O108/O109</f>
        <v>#DIV/0!</v>
      </c>
      <c r="Q108" s="298"/>
      <c r="R108" s="359" t="e">
        <f t="shared" ref="R108" si="331">Q108/Q109</f>
        <v>#DIV/0!</v>
      </c>
      <c r="S108" s="298"/>
      <c r="T108" s="359" t="e">
        <f t="shared" ref="T108" si="332">S108/S109</f>
        <v>#DIV/0!</v>
      </c>
      <c r="U108" s="298"/>
      <c r="V108" s="359" t="e">
        <f t="shared" ref="V108" si="333">U108/U109</f>
        <v>#DIV/0!</v>
      </c>
      <c r="W108" s="298"/>
      <c r="X108" s="359" t="e">
        <f t="shared" ref="X108" si="334">W108/W109</f>
        <v>#DIV/0!</v>
      </c>
      <c r="Y108" s="298"/>
      <c r="Z108" s="359" t="e">
        <f t="shared" ref="Z108" si="335">Y108/Y109</f>
        <v>#DIV/0!</v>
      </c>
    </row>
    <row r="109" spans="1:26">
      <c r="A109" s="1054"/>
      <c r="B109" s="322" t="s">
        <v>264</v>
      </c>
      <c r="C109" s="356">
        <v>1</v>
      </c>
      <c r="D109" s="457"/>
      <c r="E109" s="356">
        <v>0</v>
      </c>
      <c r="F109" s="457"/>
      <c r="G109" s="356">
        <v>2</v>
      </c>
      <c r="H109" s="457"/>
      <c r="I109" s="356"/>
      <c r="J109" s="457"/>
      <c r="K109" s="356"/>
      <c r="L109" s="457"/>
      <c r="M109" s="356"/>
      <c r="N109" s="457"/>
      <c r="O109" s="356"/>
      <c r="P109" s="457"/>
      <c r="Q109" s="356"/>
      <c r="R109" s="457"/>
      <c r="S109" s="356"/>
      <c r="T109" s="457"/>
      <c r="U109" s="356"/>
      <c r="V109" s="457"/>
      <c r="W109" s="356"/>
      <c r="X109" s="457"/>
      <c r="Y109" s="356"/>
      <c r="Z109" s="457"/>
    </row>
    <row r="110" spans="1:26">
      <c r="A110" s="1055" t="s">
        <v>303</v>
      </c>
      <c r="B110" s="315" t="s">
        <v>305</v>
      </c>
      <c r="C110" s="298">
        <v>18</v>
      </c>
      <c r="D110" s="359">
        <f t="shared" si="229"/>
        <v>0.9</v>
      </c>
      <c r="E110" s="298">
        <v>18</v>
      </c>
      <c r="F110" s="359">
        <f t="shared" ref="F110" si="336">E110/E111</f>
        <v>0.9</v>
      </c>
      <c r="G110" s="298">
        <v>21</v>
      </c>
      <c r="H110" s="359">
        <f t="shared" ref="H110" si="337">G110/G111</f>
        <v>1</v>
      </c>
      <c r="I110" s="298"/>
      <c r="J110" s="359" t="e">
        <f t="shared" ref="J110" si="338">I110/I111</f>
        <v>#DIV/0!</v>
      </c>
      <c r="K110" s="298"/>
      <c r="L110" s="359" t="e">
        <f t="shared" ref="L110" si="339">K110/K111</f>
        <v>#DIV/0!</v>
      </c>
      <c r="M110" s="298"/>
      <c r="N110" s="359" t="e">
        <f t="shared" ref="N110" si="340">M110/M111</f>
        <v>#DIV/0!</v>
      </c>
      <c r="O110" s="298"/>
      <c r="P110" s="359" t="e">
        <f t="shared" ref="P110" si="341">O110/O111</f>
        <v>#DIV/0!</v>
      </c>
      <c r="Q110" s="298"/>
      <c r="R110" s="359" t="e">
        <f t="shared" ref="R110" si="342">Q110/Q111</f>
        <v>#DIV/0!</v>
      </c>
      <c r="S110" s="298"/>
      <c r="T110" s="359" t="e">
        <f t="shared" ref="T110" si="343">S110/S111</f>
        <v>#DIV/0!</v>
      </c>
      <c r="U110" s="298"/>
      <c r="V110" s="359" t="e">
        <f t="shared" ref="V110" si="344">U110/U111</f>
        <v>#DIV/0!</v>
      </c>
      <c r="W110" s="298"/>
      <c r="X110" s="359" t="e">
        <f t="shared" ref="X110" si="345">W110/W111</f>
        <v>#DIV/0!</v>
      </c>
      <c r="Y110" s="298"/>
      <c r="Z110" s="359" t="e">
        <f t="shared" ref="Z110" si="346">Y110/Y111</f>
        <v>#DIV/0!</v>
      </c>
    </row>
    <row r="111" spans="1:26">
      <c r="A111" s="1056"/>
      <c r="B111" s="315" t="s">
        <v>304</v>
      </c>
      <c r="C111" s="298">
        <v>20</v>
      </c>
      <c r="D111" s="360"/>
      <c r="E111" s="298">
        <v>20</v>
      </c>
      <c r="F111" s="360"/>
      <c r="G111" s="298">
        <v>21</v>
      </c>
      <c r="H111" s="360"/>
      <c r="I111" s="298"/>
      <c r="J111" s="360"/>
      <c r="K111" s="298"/>
      <c r="L111" s="360"/>
      <c r="M111" s="298"/>
      <c r="N111" s="360"/>
      <c r="O111" s="298"/>
      <c r="P111" s="360"/>
      <c r="Q111" s="298"/>
      <c r="R111" s="360"/>
      <c r="S111" s="298"/>
      <c r="T111" s="360"/>
      <c r="U111" s="298"/>
      <c r="V111" s="360"/>
      <c r="W111" s="298"/>
      <c r="X111" s="360"/>
      <c r="Y111" s="298"/>
      <c r="Z111" s="360"/>
    </row>
    <row r="112" spans="1:26">
      <c r="A112" s="1055" t="s">
        <v>306</v>
      </c>
      <c r="B112" s="315" t="s">
        <v>308</v>
      </c>
      <c r="C112" s="298">
        <v>54</v>
      </c>
      <c r="D112" s="359">
        <f t="shared" si="229"/>
        <v>0.98181818181818181</v>
      </c>
      <c r="E112" s="298">
        <v>42</v>
      </c>
      <c r="F112" s="359">
        <f t="shared" ref="F112" si="347">E112/E113</f>
        <v>1</v>
      </c>
      <c r="G112" s="298">
        <v>30</v>
      </c>
      <c r="H112" s="359">
        <f t="shared" ref="H112" si="348">G112/G113</f>
        <v>1</v>
      </c>
      <c r="I112" s="298"/>
      <c r="J112" s="359" t="e">
        <f t="shared" ref="J112" si="349">I112/I113</f>
        <v>#DIV/0!</v>
      </c>
      <c r="K112" s="298"/>
      <c r="L112" s="359" t="e">
        <f t="shared" ref="L112" si="350">K112/K113</f>
        <v>#DIV/0!</v>
      </c>
      <c r="M112" s="298"/>
      <c r="N112" s="359" t="e">
        <f t="shared" ref="N112" si="351">M112/M113</f>
        <v>#DIV/0!</v>
      </c>
      <c r="O112" s="298"/>
      <c r="P112" s="359" t="e">
        <f t="shared" ref="P112" si="352">O112/O113</f>
        <v>#DIV/0!</v>
      </c>
      <c r="Q112" s="298"/>
      <c r="R112" s="359" t="e">
        <f t="shared" ref="R112" si="353">Q112/Q113</f>
        <v>#DIV/0!</v>
      </c>
      <c r="S112" s="298"/>
      <c r="T112" s="359" t="e">
        <f t="shared" ref="T112" si="354">S112/S113</f>
        <v>#DIV/0!</v>
      </c>
      <c r="U112" s="298"/>
      <c r="V112" s="359" t="e">
        <f t="shared" ref="V112" si="355">U112/U113</f>
        <v>#DIV/0!</v>
      </c>
      <c r="W112" s="298"/>
      <c r="X112" s="359" t="e">
        <f t="shared" ref="X112" si="356">W112/W113</f>
        <v>#DIV/0!</v>
      </c>
      <c r="Y112" s="298"/>
      <c r="Z112" s="359" t="e">
        <f t="shared" ref="Z112" si="357">Y112/Y113</f>
        <v>#DIV/0!</v>
      </c>
    </row>
    <row r="113" spans="1:26">
      <c r="A113" s="1056"/>
      <c r="B113" s="315" t="s">
        <v>307</v>
      </c>
      <c r="C113" s="298">
        <v>55</v>
      </c>
      <c r="D113" s="360"/>
      <c r="E113" s="298">
        <v>42</v>
      </c>
      <c r="F113" s="360"/>
      <c r="G113" s="298">
        <v>30</v>
      </c>
      <c r="H113" s="360"/>
      <c r="I113" s="298"/>
      <c r="J113" s="360"/>
      <c r="K113" s="298"/>
      <c r="L113" s="360"/>
      <c r="M113" s="298"/>
      <c r="N113" s="360"/>
      <c r="O113" s="298"/>
      <c r="P113" s="360"/>
      <c r="Q113" s="298"/>
      <c r="R113" s="360"/>
      <c r="S113" s="298"/>
      <c r="T113" s="360"/>
      <c r="U113" s="298"/>
      <c r="V113" s="360"/>
      <c r="W113" s="298"/>
      <c r="X113" s="360"/>
      <c r="Y113" s="298"/>
      <c r="Z113" s="360"/>
    </row>
    <row r="114" spans="1:26">
      <c r="A114" s="1055" t="s">
        <v>516</v>
      </c>
      <c r="B114" s="315" t="s">
        <v>387</v>
      </c>
      <c r="C114" s="298">
        <v>2</v>
      </c>
      <c r="D114" s="359">
        <f>C114/C115</f>
        <v>1</v>
      </c>
      <c r="E114" s="298">
        <v>0</v>
      </c>
      <c r="F114" s="359" t="e">
        <f t="shared" ref="F114" si="358">E114/E115</f>
        <v>#DIV/0!</v>
      </c>
      <c r="G114" s="298">
        <v>0</v>
      </c>
      <c r="H114" s="359" t="e">
        <f t="shared" ref="H114" si="359">G114/G115</f>
        <v>#DIV/0!</v>
      </c>
      <c r="I114" s="298">
        <v>0</v>
      </c>
      <c r="J114" s="359" t="e">
        <f t="shared" ref="J114" si="360">I114/I115</f>
        <v>#DIV/0!</v>
      </c>
      <c r="K114" s="298">
        <v>0</v>
      </c>
      <c r="L114" s="359" t="e">
        <f t="shared" ref="L114" si="361">K114/K115</f>
        <v>#DIV/0!</v>
      </c>
      <c r="M114" s="298">
        <v>0</v>
      </c>
      <c r="N114" s="359" t="e">
        <f t="shared" ref="N114" si="362">M114/M115</f>
        <v>#DIV/0!</v>
      </c>
      <c r="O114" s="298">
        <v>0</v>
      </c>
      <c r="P114" s="359" t="e">
        <f t="shared" ref="P114" si="363">O114/O115</f>
        <v>#DIV/0!</v>
      </c>
      <c r="Q114" s="298">
        <v>0</v>
      </c>
      <c r="R114" s="359" t="e">
        <f t="shared" ref="R114" si="364">Q114/Q115</f>
        <v>#DIV/0!</v>
      </c>
      <c r="S114" s="298">
        <v>0</v>
      </c>
      <c r="T114" s="359" t="e">
        <f t="shared" ref="T114" si="365">S114/S115</f>
        <v>#DIV/0!</v>
      </c>
      <c r="U114" s="298">
        <v>0</v>
      </c>
      <c r="V114" s="359" t="e">
        <f t="shared" ref="V114" si="366">U114/U115</f>
        <v>#DIV/0!</v>
      </c>
      <c r="W114" s="298">
        <v>0</v>
      </c>
      <c r="X114" s="359" t="e">
        <f t="shared" ref="X114" si="367">W114/W115</f>
        <v>#DIV/0!</v>
      </c>
      <c r="Y114" s="298">
        <v>0</v>
      </c>
      <c r="Z114" s="359" t="e">
        <f t="shared" ref="Z114" si="368">Y114/Y115</f>
        <v>#DIV/0!</v>
      </c>
    </row>
    <row r="115" spans="1:26">
      <c r="A115" s="1056"/>
      <c r="B115" s="315" t="s">
        <v>426</v>
      </c>
      <c r="C115" s="298">
        <v>2</v>
      </c>
      <c r="D115" s="360"/>
      <c r="E115" s="298">
        <v>0</v>
      </c>
      <c r="F115" s="360"/>
      <c r="G115" s="298">
        <v>0</v>
      </c>
      <c r="H115" s="360"/>
      <c r="I115" s="298">
        <v>0</v>
      </c>
      <c r="J115" s="360"/>
      <c r="K115" s="298">
        <v>0</v>
      </c>
      <c r="L115" s="360"/>
      <c r="M115" s="298">
        <v>0</v>
      </c>
      <c r="N115" s="360"/>
      <c r="O115" s="298">
        <v>0</v>
      </c>
      <c r="P115" s="360"/>
      <c r="Q115" s="298">
        <v>0</v>
      </c>
      <c r="R115" s="360"/>
      <c r="S115" s="298">
        <v>0</v>
      </c>
      <c r="T115" s="360"/>
      <c r="U115" s="298">
        <v>0</v>
      </c>
      <c r="V115" s="360"/>
      <c r="W115" s="298">
        <v>0</v>
      </c>
      <c r="X115" s="360"/>
      <c r="Y115" s="298">
        <v>0</v>
      </c>
      <c r="Z115" s="360"/>
    </row>
    <row r="116" spans="1:26">
      <c r="A116" s="1109" t="s">
        <v>312</v>
      </c>
      <c r="B116" s="315" t="s">
        <v>305</v>
      </c>
      <c r="C116" s="298">
        <v>0</v>
      </c>
      <c r="D116" s="359" t="e">
        <f>C116/C117</f>
        <v>#DIV/0!</v>
      </c>
      <c r="E116" s="298">
        <v>0</v>
      </c>
      <c r="F116" s="359" t="e">
        <f t="shared" ref="F116" si="369">E116/E117</f>
        <v>#DIV/0!</v>
      </c>
      <c r="G116" s="298">
        <v>10</v>
      </c>
      <c r="H116" s="359">
        <f t="shared" ref="H116" si="370">G116/G117</f>
        <v>0.47619047619047616</v>
      </c>
      <c r="I116" s="298">
        <v>0</v>
      </c>
      <c r="J116" s="359" t="e">
        <f t="shared" ref="J116" si="371">I116/I117</f>
        <v>#DIV/0!</v>
      </c>
      <c r="K116" s="298">
        <v>0</v>
      </c>
      <c r="L116" s="359" t="e">
        <f t="shared" ref="L116" si="372">K116/K117</f>
        <v>#DIV/0!</v>
      </c>
      <c r="M116" s="298">
        <v>0</v>
      </c>
      <c r="N116" s="359" t="e">
        <f t="shared" ref="N116" si="373">M116/M117</f>
        <v>#DIV/0!</v>
      </c>
      <c r="O116" s="298">
        <v>0</v>
      </c>
      <c r="P116" s="359" t="e">
        <f t="shared" ref="P116" si="374">O116/O117</f>
        <v>#DIV/0!</v>
      </c>
      <c r="Q116" s="298">
        <v>0</v>
      </c>
      <c r="R116" s="359" t="e">
        <f t="shared" ref="R116" si="375">Q116/Q117</f>
        <v>#DIV/0!</v>
      </c>
      <c r="S116" s="298">
        <v>0</v>
      </c>
      <c r="T116" s="359" t="e">
        <f t="shared" ref="T116" si="376">S116/S117</f>
        <v>#DIV/0!</v>
      </c>
      <c r="U116" s="298">
        <v>0</v>
      </c>
      <c r="V116" s="359" t="e">
        <f t="shared" ref="V116" si="377">U116/U117</f>
        <v>#DIV/0!</v>
      </c>
      <c r="W116" s="298">
        <v>0</v>
      </c>
      <c r="X116" s="359" t="e">
        <f t="shared" ref="X116" si="378">W116/W117</f>
        <v>#DIV/0!</v>
      </c>
      <c r="Y116" s="298">
        <v>0</v>
      </c>
      <c r="Z116" s="359" t="e">
        <f t="shared" ref="Z116" si="379">Y116/Y117</f>
        <v>#DIV/0!</v>
      </c>
    </row>
    <row r="117" spans="1:26">
      <c r="A117" s="1110"/>
      <c r="B117" s="315" t="s">
        <v>304</v>
      </c>
      <c r="C117" s="298">
        <v>0</v>
      </c>
      <c r="D117" s="360"/>
      <c r="E117" s="298">
        <v>0</v>
      </c>
      <c r="F117" s="360"/>
      <c r="G117" s="298">
        <v>21</v>
      </c>
      <c r="H117" s="360"/>
      <c r="I117" s="298">
        <v>0</v>
      </c>
      <c r="J117" s="360"/>
      <c r="K117" s="298">
        <v>0</v>
      </c>
      <c r="L117" s="360"/>
      <c r="M117" s="298">
        <v>0</v>
      </c>
      <c r="N117" s="360"/>
      <c r="O117" s="298">
        <v>0</v>
      </c>
      <c r="P117" s="360"/>
      <c r="Q117" s="298">
        <v>0</v>
      </c>
      <c r="R117" s="360"/>
      <c r="S117" s="298">
        <v>0</v>
      </c>
      <c r="T117" s="360"/>
      <c r="U117" s="298">
        <v>0</v>
      </c>
      <c r="V117" s="360"/>
      <c r="W117" s="298">
        <v>0</v>
      </c>
      <c r="X117" s="360"/>
      <c r="Y117" s="298">
        <v>0</v>
      </c>
      <c r="Z117" s="360"/>
    </row>
    <row r="118" spans="1:26">
      <c r="A118" s="1055" t="s">
        <v>607</v>
      </c>
      <c r="B118" s="315" t="s">
        <v>313</v>
      </c>
      <c r="C118" s="298">
        <v>0</v>
      </c>
      <c r="D118" s="359" t="e">
        <f>C118/C119</f>
        <v>#DIV/0!</v>
      </c>
      <c r="E118" s="298">
        <v>6</v>
      </c>
      <c r="F118" s="359">
        <f t="shared" ref="F118" si="380">E118/E119</f>
        <v>1</v>
      </c>
      <c r="G118" s="298">
        <v>6</v>
      </c>
      <c r="H118" s="359">
        <f t="shared" ref="H118" si="381">G118/G119</f>
        <v>1</v>
      </c>
      <c r="I118" s="298">
        <v>0</v>
      </c>
      <c r="J118" s="359" t="e">
        <f t="shared" ref="J118" si="382">I118/I119</f>
        <v>#DIV/0!</v>
      </c>
      <c r="K118" s="298">
        <v>0</v>
      </c>
      <c r="L118" s="359" t="e">
        <f t="shared" ref="L118" si="383">K118/K119</f>
        <v>#DIV/0!</v>
      </c>
      <c r="M118" s="298">
        <v>0</v>
      </c>
      <c r="N118" s="359" t="e">
        <f t="shared" ref="N118" si="384">M118/M119</f>
        <v>#DIV/0!</v>
      </c>
      <c r="O118" s="298">
        <v>0</v>
      </c>
      <c r="P118" s="359" t="e">
        <f t="shared" ref="P118" si="385">O118/O119</f>
        <v>#DIV/0!</v>
      </c>
      <c r="Q118" s="298">
        <v>0</v>
      </c>
      <c r="R118" s="359" t="e">
        <f t="shared" ref="R118" si="386">Q118/Q119</f>
        <v>#DIV/0!</v>
      </c>
      <c r="S118" s="298">
        <v>0</v>
      </c>
      <c r="T118" s="359" t="e">
        <f t="shared" ref="T118" si="387">S118/S119</f>
        <v>#DIV/0!</v>
      </c>
      <c r="U118" s="298">
        <v>0</v>
      </c>
      <c r="V118" s="359" t="e">
        <f t="shared" ref="V118" si="388">U118/U119</f>
        <v>#DIV/0!</v>
      </c>
      <c r="W118" s="298">
        <v>0</v>
      </c>
      <c r="X118" s="359" t="e">
        <f t="shared" ref="X118" si="389">W118/W119</f>
        <v>#DIV/0!</v>
      </c>
      <c r="Y118" s="298">
        <v>0</v>
      </c>
      <c r="Z118" s="359" t="e">
        <f t="shared" ref="Z118:Z130" si="390">Y118/Y119</f>
        <v>#DIV/0!</v>
      </c>
    </row>
    <row r="119" spans="1:26">
      <c r="A119" s="1056"/>
      <c r="B119" s="315" t="s">
        <v>314</v>
      </c>
      <c r="C119" s="298">
        <v>0</v>
      </c>
      <c r="D119" s="360"/>
      <c r="E119" s="298">
        <v>6</v>
      </c>
      <c r="F119" s="360"/>
      <c r="G119" s="298">
        <v>6</v>
      </c>
      <c r="H119" s="360"/>
      <c r="I119" s="298">
        <v>0</v>
      </c>
      <c r="J119" s="360"/>
      <c r="K119" s="298">
        <v>0</v>
      </c>
      <c r="L119" s="360"/>
      <c r="M119" s="298">
        <v>0</v>
      </c>
      <c r="N119" s="360"/>
      <c r="O119" s="298">
        <v>0</v>
      </c>
      <c r="P119" s="360"/>
      <c r="Q119" s="298">
        <v>0</v>
      </c>
      <c r="R119" s="360"/>
      <c r="S119" s="298">
        <v>0</v>
      </c>
      <c r="T119" s="360"/>
      <c r="U119" s="298">
        <v>0</v>
      </c>
      <c r="V119" s="360"/>
      <c r="W119" s="298">
        <v>0</v>
      </c>
      <c r="X119" s="360"/>
      <c r="Y119" s="298">
        <v>0</v>
      </c>
      <c r="Z119" s="360"/>
    </row>
    <row r="120" spans="1:26">
      <c r="A120" s="599" t="s">
        <v>567</v>
      </c>
      <c r="B120" s="315"/>
      <c r="C120" s="298"/>
      <c r="D120" s="541"/>
      <c r="E120" s="298"/>
      <c r="F120" s="541"/>
      <c r="G120" s="298"/>
      <c r="H120" s="541"/>
      <c r="I120" s="298"/>
      <c r="J120" s="541"/>
      <c r="K120" s="298"/>
      <c r="L120" s="541"/>
      <c r="M120" s="298"/>
      <c r="N120" s="541"/>
      <c r="O120" s="298"/>
      <c r="P120" s="541"/>
      <c r="Q120" s="298"/>
      <c r="R120" s="541"/>
      <c r="S120" s="298"/>
      <c r="T120" s="541"/>
      <c r="U120" s="298"/>
      <c r="V120" s="541"/>
      <c r="W120" s="298"/>
      <c r="X120" s="541"/>
      <c r="Y120" s="298"/>
      <c r="Z120" s="541"/>
    </row>
    <row r="121" spans="1:26">
      <c r="A121" s="1055" t="s">
        <v>389</v>
      </c>
      <c r="B121" s="315" t="s">
        <v>265</v>
      </c>
      <c r="C121" s="298">
        <v>0</v>
      </c>
      <c r="D121" s="359" t="e">
        <f t="shared" ref="D121" si="391">C121/C122</f>
        <v>#DIV/0!</v>
      </c>
      <c r="E121" s="298">
        <v>1</v>
      </c>
      <c r="F121" s="359">
        <f t="shared" ref="F121" si="392">E121/E122</f>
        <v>1</v>
      </c>
      <c r="G121" s="298">
        <v>1</v>
      </c>
      <c r="H121" s="359">
        <f t="shared" ref="H121" si="393">G121/G122</f>
        <v>1</v>
      </c>
      <c r="I121" s="298">
        <v>0</v>
      </c>
      <c r="J121" s="359" t="e">
        <f t="shared" ref="J121" si="394">I121/I122</f>
        <v>#DIV/0!</v>
      </c>
      <c r="K121" s="298">
        <v>0</v>
      </c>
      <c r="L121" s="359" t="e">
        <f t="shared" ref="L121" si="395">K121/K122</f>
        <v>#DIV/0!</v>
      </c>
      <c r="M121" s="298">
        <v>0</v>
      </c>
      <c r="N121" s="359" t="e">
        <f t="shared" ref="N121" si="396">M121/M122</f>
        <v>#DIV/0!</v>
      </c>
      <c r="O121" s="298">
        <v>0</v>
      </c>
      <c r="P121" s="359" t="e">
        <f t="shared" ref="P121" si="397">O121/O122</f>
        <v>#DIV/0!</v>
      </c>
      <c r="Q121" s="298">
        <v>0</v>
      </c>
      <c r="R121" s="359" t="e">
        <f t="shared" ref="R121" si="398">Q121/Q122</f>
        <v>#DIV/0!</v>
      </c>
      <c r="S121" s="298">
        <v>0</v>
      </c>
      <c r="T121" s="359" t="e">
        <f t="shared" ref="T121" si="399">S121/S122</f>
        <v>#DIV/0!</v>
      </c>
      <c r="U121" s="298">
        <v>0</v>
      </c>
      <c r="V121" s="359" t="e">
        <f t="shared" ref="V121" si="400">U121/U122</f>
        <v>#DIV/0!</v>
      </c>
      <c r="W121" s="298">
        <v>0</v>
      </c>
      <c r="X121" s="359" t="e">
        <f t="shared" ref="X121" si="401">W121/W122</f>
        <v>#DIV/0!</v>
      </c>
      <c r="Y121" s="298">
        <v>0</v>
      </c>
      <c r="Z121" s="359" t="e">
        <f t="shared" si="390"/>
        <v>#DIV/0!</v>
      </c>
    </row>
    <row r="122" spans="1:26">
      <c r="A122" s="1056"/>
      <c r="B122" s="315" t="s">
        <v>264</v>
      </c>
      <c r="C122" s="298">
        <v>0</v>
      </c>
      <c r="D122" s="360"/>
      <c r="E122" s="298">
        <v>1</v>
      </c>
      <c r="F122" s="360"/>
      <c r="G122" s="298">
        <v>1</v>
      </c>
      <c r="H122" s="360"/>
      <c r="I122" s="298">
        <v>0</v>
      </c>
      <c r="J122" s="360"/>
      <c r="K122" s="298">
        <v>0</v>
      </c>
      <c r="L122" s="360"/>
      <c r="M122" s="298">
        <v>0</v>
      </c>
      <c r="N122" s="360"/>
      <c r="O122" s="298">
        <v>0</v>
      </c>
      <c r="P122" s="360"/>
      <c r="Q122" s="298">
        <v>0</v>
      </c>
      <c r="R122" s="360"/>
      <c r="S122" s="298">
        <v>0</v>
      </c>
      <c r="T122" s="360"/>
      <c r="U122" s="298">
        <v>0</v>
      </c>
      <c r="V122" s="360"/>
      <c r="W122" s="298">
        <v>0</v>
      </c>
      <c r="X122" s="360"/>
      <c r="Y122" s="298">
        <v>0</v>
      </c>
      <c r="Z122" s="360"/>
    </row>
    <row r="123" spans="1:26">
      <c r="A123" s="1071" t="s">
        <v>315</v>
      </c>
      <c r="B123" s="323" t="s">
        <v>387</v>
      </c>
      <c r="C123" s="298">
        <v>1</v>
      </c>
      <c r="D123" s="359">
        <f t="shared" ref="D123" si="402">C123/C124</f>
        <v>1</v>
      </c>
      <c r="E123" s="298">
        <v>0</v>
      </c>
      <c r="F123" s="359">
        <v>1</v>
      </c>
      <c r="G123" s="298">
        <v>1</v>
      </c>
      <c r="H123" s="359">
        <f t="shared" ref="H123" si="403">G123/G124</f>
        <v>1</v>
      </c>
      <c r="I123" s="298">
        <v>0</v>
      </c>
      <c r="J123" s="359" t="e">
        <f t="shared" ref="J123" si="404">I123/I124</f>
        <v>#DIV/0!</v>
      </c>
      <c r="K123" s="298">
        <v>0</v>
      </c>
      <c r="L123" s="359" t="e">
        <f t="shared" ref="L123" si="405">K123/K124</f>
        <v>#DIV/0!</v>
      </c>
      <c r="M123" s="298">
        <v>0</v>
      </c>
      <c r="N123" s="359" t="e">
        <f t="shared" ref="N123" si="406">M123/M124</f>
        <v>#DIV/0!</v>
      </c>
      <c r="O123" s="298">
        <v>0</v>
      </c>
      <c r="P123" s="359" t="e">
        <f t="shared" ref="P123" si="407">O123/O124</f>
        <v>#DIV/0!</v>
      </c>
      <c r="Q123" s="298">
        <v>0</v>
      </c>
      <c r="R123" s="359" t="e">
        <f t="shared" ref="R123" si="408">Q123/Q124</f>
        <v>#DIV/0!</v>
      </c>
      <c r="S123" s="298">
        <v>0</v>
      </c>
      <c r="T123" s="359" t="e">
        <f t="shared" ref="T123" si="409">S123/S124</f>
        <v>#DIV/0!</v>
      </c>
      <c r="U123" s="298">
        <v>0</v>
      </c>
      <c r="V123" s="359" t="e">
        <f t="shared" ref="V123" si="410">U123/U124</f>
        <v>#DIV/0!</v>
      </c>
      <c r="W123" s="298">
        <v>0</v>
      </c>
      <c r="X123" s="359" t="e">
        <f t="shared" ref="X123" si="411">W123/W124</f>
        <v>#DIV/0!</v>
      </c>
      <c r="Y123" s="298">
        <v>0</v>
      </c>
      <c r="Z123" s="359" t="e">
        <f t="shared" si="390"/>
        <v>#DIV/0!</v>
      </c>
    </row>
    <row r="124" spans="1:26">
      <c r="A124" s="1072"/>
      <c r="B124" s="323" t="s">
        <v>426</v>
      </c>
      <c r="C124" s="298">
        <v>1</v>
      </c>
      <c r="D124" s="360"/>
      <c r="E124" s="298">
        <v>0</v>
      </c>
      <c r="F124" s="360"/>
      <c r="G124" s="298">
        <v>1</v>
      </c>
      <c r="H124" s="360"/>
      <c r="I124" s="298">
        <v>0</v>
      </c>
      <c r="J124" s="360"/>
      <c r="K124" s="298">
        <v>0</v>
      </c>
      <c r="L124" s="360"/>
      <c r="M124" s="298">
        <v>0</v>
      </c>
      <c r="N124" s="360"/>
      <c r="O124" s="298">
        <v>0</v>
      </c>
      <c r="P124" s="360"/>
      <c r="Q124" s="298">
        <v>0</v>
      </c>
      <c r="R124" s="360"/>
      <c r="S124" s="298">
        <v>0</v>
      </c>
      <c r="T124" s="360"/>
      <c r="U124" s="298">
        <v>0</v>
      </c>
      <c r="V124" s="360"/>
      <c r="W124" s="298">
        <v>0</v>
      </c>
      <c r="X124" s="360"/>
      <c r="Y124" s="298">
        <v>0</v>
      </c>
      <c r="Z124" s="360"/>
    </row>
    <row r="125" spans="1:26">
      <c r="A125" s="1111" t="s">
        <v>316</v>
      </c>
      <c r="B125" s="323" t="s">
        <v>317</v>
      </c>
      <c r="C125" s="298">
        <v>0</v>
      </c>
      <c r="D125" s="359">
        <v>0</v>
      </c>
      <c r="E125" s="298">
        <v>0</v>
      </c>
      <c r="F125" s="359">
        <v>0</v>
      </c>
      <c r="G125" s="298">
        <v>21</v>
      </c>
      <c r="H125" s="359">
        <f t="shared" ref="H125" si="412">G125/G126</f>
        <v>1</v>
      </c>
      <c r="I125" s="298">
        <v>0</v>
      </c>
      <c r="J125" s="359" t="e">
        <f t="shared" ref="J125" si="413">I125/I126</f>
        <v>#DIV/0!</v>
      </c>
      <c r="K125" s="298">
        <v>0</v>
      </c>
      <c r="L125" s="359" t="e">
        <f t="shared" ref="L125" si="414">K125/K126</f>
        <v>#DIV/0!</v>
      </c>
      <c r="M125" s="298">
        <v>0</v>
      </c>
      <c r="N125" s="359" t="e">
        <f t="shared" ref="N125" si="415">M125/M126</f>
        <v>#DIV/0!</v>
      </c>
      <c r="O125" s="298">
        <v>0</v>
      </c>
      <c r="P125" s="359" t="e">
        <f t="shared" ref="P125" si="416">O125/O126</f>
        <v>#DIV/0!</v>
      </c>
      <c r="Q125" s="298">
        <v>0</v>
      </c>
      <c r="R125" s="359" t="e">
        <f t="shared" ref="R125" si="417">Q125/Q126</f>
        <v>#DIV/0!</v>
      </c>
      <c r="S125" s="298">
        <v>0</v>
      </c>
      <c r="T125" s="359" t="e">
        <f t="shared" ref="T125" si="418">S125/S126</f>
        <v>#DIV/0!</v>
      </c>
      <c r="U125" s="298">
        <v>0</v>
      </c>
      <c r="V125" s="359" t="e">
        <f t="shared" ref="V125" si="419">U125/U126</f>
        <v>#DIV/0!</v>
      </c>
      <c r="W125" s="298">
        <v>0</v>
      </c>
      <c r="X125" s="359" t="e">
        <f t="shared" ref="X125" si="420">W125/W126</f>
        <v>#DIV/0!</v>
      </c>
      <c r="Y125" s="298">
        <v>0</v>
      </c>
      <c r="Z125" s="359" t="e">
        <f t="shared" si="390"/>
        <v>#DIV/0!</v>
      </c>
    </row>
    <row r="126" spans="1:26">
      <c r="A126" s="1112"/>
      <c r="B126" s="323" t="s">
        <v>318</v>
      </c>
      <c r="C126" s="298">
        <v>0</v>
      </c>
      <c r="D126" s="360"/>
      <c r="E126" s="298">
        <v>0</v>
      </c>
      <c r="F126" s="360"/>
      <c r="G126" s="298">
        <v>21</v>
      </c>
      <c r="H126" s="360"/>
      <c r="I126" s="298">
        <v>0</v>
      </c>
      <c r="J126" s="360"/>
      <c r="K126" s="298">
        <v>0</v>
      </c>
      <c r="L126" s="360"/>
      <c r="M126" s="298">
        <v>0</v>
      </c>
      <c r="N126" s="360"/>
      <c r="O126" s="298">
        <v>0</v>
      </c>
      <c r="P126" s="360"/>
      <c r="Q126" s="298">
        <v>0</v>
      </c>
      <c r="R126" s="360"/>
      <c r="S126" s="298">
        <v>0</v>
      </c>
      <c r="T126" s="360"/>
      <c r="U126" s="298">
        <v>0</v>
      </c>
      <c r="V126" s="360"/>
      <c r="W126" s="298">
        <v>0</v>
      </c>
      <c r="X126" s="360"/>
      <c r="Y126" s="298">
        <v>0</v>
      </c>
      <c r="Z126" s="360"/>
    </row>
    <row r="127" spans="1:26">
      <c r="A127" s="1071" t="s">
        <v>319</v>
      </c>
      <c r="B127" s="323" t="s">
        <v>320</v>
      </c>
      <c r="C127" s="298">
        <v>0</v>
      </c>
      <c r="D127" s="359">
        <v>0</v>
      </c>
      <c r="E127" s="298">
        <v>0</v>
      </c>
      <c r="F127" s="359">
        <v>1</v>
      </c>
      <c r="G127" s="298">
        <v>0</v>
      </c>
      <c r="H127" s="359">
        <v>1</v>
      </c>
      <c r="I127" s="298">
        <v>0</v>
      </c>
      <c r="J127" s="359" t="e">
        <f t="shared" ref="J127" si="421">I127/I128</f>
        <v>#DIV/0!</v>
      </c>
      <c r="K127" s="298">
        <v>0</v>
      </c>
      <c r="L127" s="359" t="e">
        <f t="shared" ref="L127" si="422">K127/K128</f>
        <v>#DIV/0!</v>
      </c>
      <c r="M127" s="298">
        <v>0</v>
      </c>
      <c r="N127" s="359" t="e">
        <f t="shared" ref="N127" si="423">M127/M128</f>
        <v>#DIV/0!</v>
      </c>
      <c r="O127" s="298">
        <v>0</v>
      </c>
      <c r="P127" s="359" t="e">
        <f t="shared" ref="P127" si="424">O127/O128</f>
        <v>#DIV/0!</v>
      </c>
      <c r="Q127" s="298">
        <v>0</v>
      </c>
      <c r="R127" s="359" t="e">
        <f t="shared" ref="R127" si="425">Q127/Q128</f>
        <v>#DIV/0!</v>
      </c>
      <c r="S127" s="298">
        <v>0</v>
      </c>
      <c r="T127" s="359" t="e">
        <f t="shared" ref="T127" si="426">S127/S128</f>
        <v>#DIV/0!</v>
      </c>
      <c r="U127" s="298">
        <v>0</v>
      </c>
      <c r="V127" s="359" t="e">
        <f t="shared" ref="V127" si="427">U127/U128</f>
        <v>#DIV/0!</v>
      </c>
      <c r="W127" s="298">
        <v>0</v>
      </c>
      <c r="X127" s="359" t="e">
        <f t="shared" ref="X127" si="428">W127/W128</f>
        <v>#DIV/0!</v>
      </c>
      <c r="Y127" s="298">
        <v>0</v>
      </c>
      <c r="Z127" s="359" t="e">
        <f t="shared" si="390"/>
        <v>#DIV/0!</v>
      </c>
    </row>
    <row r="128" spans="1:26">
      <c r="A128" s="1072"/>
      <c r="B128" s="323" t="s">
        <v>284</v>
      </c>
      <c r="C128" s="298">
        <v>0</v>
      </c>
      <c r="D128" s="360"/>
      <c r="E128" s="298">
        <v>0</v>
      </c>
      <c r="F128" s="360"/>
      <c r="G128" s="298">
        <v>0</v>
      </c>
      <c r="H128" s="360"/>
      <c r="I128" s="298">
        <v>0</v>
      </c>
      <c r="J128" s="360"/>
      <c r="K128" s="298">
        <v>0</v>
      </c>
      <c r="L128" s="360"/>
      <c r="M128" s="298">
        <v>0</v>
      </c>
      <c r="N128" s="360"/>
      <c r="O128" s="298">
        <v>0</v>
      </c>
      <c r="P128" s="360"/>
      <c r="Q128" s="298">
        <v>0</v>
      </c>
      <c r="R128" s="360"/>
      <c r="S128" s="298">
        <v>0</v>
      </c>
      <c r="T128" s="360"/>
      <c r="U128" s="298">
        <v>0</v>
      </c>
      <c r="V128" s="360"/>
      <c r="W128" s="298">
        <v>0</v>
      </c>
      <c r="X128" s="360"/>
      <c r="Y128" s="298">
        <v>0</v>
      </c>
      <c r="Z128" s="360"/>
    </row>
    <row r="129" spans="1:26">
      <c r="A129" s="600" t="s">
        <v>567</v>
      </c>
      <c r="B129" s="323"/>
      <c r="C129" s="298"/>
      <c r="D129" s="541"/>
      <c r="E129" s="298"/>
      <c r="F129" s="541"/>
      <c r="G129" s="298"/>
      <c r="H129" s="541"/>
      <c r="I129" s="298"/>
      <c r="J129" s="541"/>
      <c r="K129" s="298"/>
      <c r="L129" s="541"/>
      <c r="M129" s="298"/>
      <c r="N129" s="541"/>
      <c r="O129" s="298"/>
      <c r="P129" s="541"/>
      <c r="Q129" s="298"/>
      <c r="R129" s="541"/>
      <c r="S129" s="298"/>
      <c r="T129" s="541"/>
      <c r="U129" s="298"/>
      <c r="V129" s="541"/>
      <c r="W129" s="298"/>
      <c r="X129" s="541"/>
      <c r="Y129" s="298"/>
      <c r="Z129" s="541"/>
    </row>
    <row r="130" spans="1:26">
      <c r="A130" s="1071" t="s">
        <v>517</v>
      </c>
      <c r="B130" s="323" t="s">
        <v>265</v>
      </c>
      <c r="C130" s="298">
        <v>0</v>
      </c>
      <c r="D130" s="359" t="e">
        <f t="shared" ref="D130" si="429">C130/C131</f>
        <v>#DIV/0!</v>
      </c>
      <c r="E130" s="298">
        <v>1</v>
      </c>
      <c r="F130" s="359">
        <f t="shared" ref="F130" si="430">E130/E131</f>
        <v>1</v>
      </c>
      <c r="G130" s="298">
        <v>0</v>
      </c>
      <c r="H130" s="359">
        <v>1</v>
      </c>
      <c r="I130" s="298">
        <v>0</v>
      </c>
      <c r="J130" s="359" t="e">
        <f t="shared" ref="J130" si="431">I130/I131</f>
        <v>#DIV/0!</v>
      </c>
      <c r="K130" s="298">
        <v>0</v>
      </c>
      <c r="L130" s="359" t="e">
        <f t="shared" ref="L130" si="432">K130/K131</f>
        <v>#DIV/0!</v>
      </c>
      <c r="M130" s="298">
        <v>0</v>
      </c>
      <c r="N130" s="359" t="e">
        <f t="shared" ref="N130" si="433">M130/M131</f>
        <v>#DIV/0!</v>
      </c>
      <c r="O130" s="298">
        <v>0</v>
      </c>
      <c r="P130" s="359" t="e">
        <f t="shared" ref="P130" si="434">O130/O131</f>
        <v>#DIV/0!</v>
      </c>
      <c r="Q130" s="298">
        <v>0</v>
      </c>
      <c r="R130" s="359" t="e">
        <f t="shared" ref="R130" si="435">Q130/Q131</f>
        <v>#DIV/0!</v>
      </c>
      <c r="S130" s="298">
        <v>0</v>
      </c>
      <c r="T130" s="359" t="e">
        <f t="shared" ref="T130" si="436">S130/S131</f>
        <v>#DIV/0!</v>
      </c>
      <c r="U130" s="298">
        <v>0</v>
      </c>
      <c r="V130" s="359" t="e">
        <f t="shared" ref="V130" si="437">U130/U131</f>
        <v>#DIV/0!</v>
      </c>
      <c r="W130" s="298">
        <v>0</v>
      </c>
      <c r="X130" s="359" t="e">
        <f t="shared" ref="X130" si="438">W130/W131</f>
        <v>#DIV/0!</v>
      </c>
      <c r="Y130" s="298">
        <v>0</v>
      </c>
      <c r="Z130" s="359" t="e">
        <f t="shared" si="390"/>
        <v>#DIV/0!</v>
      </c>
    </row>
    <row r="131" spans="1:26">
      <c r="A131" s="1072"/>
      <c r="B131" s="323" t="s">
        <v>264</v>
      </c>
      <c r="C131" s="298">
        <v>0</v>
      </c>
      <c r="D131" s="360"/>
      <c r="E131" s="298">
        <v>1</v>
      </c>
      <c r="F131" s="360"/>
      <c r="G131" s="298">
        <v>0</v>
      </c>
      <c r="H131" s="360"/>
      <c r="I131" s="298">
        <v>0</v>
      </c>
      <c r="J131" s="360"/>
      <c r="K131" s="298">
        <v>0</v>
      </c>
      <c r="L131" s="360"/>
      <c r="M131" s="298">
        <v>0</v>
      </c>
      <c r="N131" s="360"/>
      <c r="O131" s="298">
        <v>0</v>
      </c>
      <c r="P131" s="360"/>
      <c r="Q131" s="298">
        <v>0</v>
      </c>
      <c r="R131" s="360"/>
      <c r="S131" s="298">
        <v>0</v>
      </c>
      <c r="T131" s="360"/>
      <c r="U131" s="298">
        <v>0</v>
      </c>
      <c r="V131" s="360"/>
      <c r="W131" s="298">
        <v>0</v>
      </c>
      <c r="X131" s="360"/>
      <c r="Y131" s="298">
        <v>0</v>
      </c>
      <c r="Z131" s="360"/>
    </row>
    <row r="132" spans="1:26">
      <c r="A132" s="1046" t="s">
        <v>518</v>
      </c>
      <c r="B132" s="320" t="s">
        <v>519</v>
      </c>
      <c r="C132" s="298">
        <v>1</v>
      </c>
      <c r="D132" s="359">
        <f t="shared" ref="D132" si="439">C132/C133</f>
        <v>1</v>
      </c>
      <c r="E132" s="298">
        <v>1</v>
      </c>
      <c r="F132" s="359">
        <f t="shared" ref="F132" si="440">E132/E133</f>
        <v>1</v>
      </c>
      <c r="G132" s="298">
        <v>1</v>
      </c>
      <c r="H132" s="359">
        <f t="shared" ref="H132" si="441">G132/G133</f>
        <v>1</v>
      </c>
      <c r="I132" s="298"/>
      <c r="J132" s="359" t="e">
        <f t="shared" ref="J132" si="442">I132/I133</f>
        <v>#DIV/0!</v>
      </c>
      <c r="K132" s="298"/>
      <c r="L132" s="359" t="e">
        <f t="shared" ref="L132" si="443">K132/K133</f>
        <v>#DIV/0!</v>
      </c>
      <c r="M132" s="298"/>
      <c r="N132" s="359" t="e">
        <f t="shared" ref="N132" si="444">M132/M133</f>
        <v>#DIV/0!</v>
      </c>
      <c r="O132" s="298"/>
      <c r="P132" s="359" t="e">
        <f t="shared" ref="P132" si="445">O132/O133</f>
        <v>#DIV/0!</v>
      </c>
      <c r="Q132" s="298"/>
      <c r="R132" s="359" t="e">
        <f t="shared" ref="R132" si="446">Q132/Q133</f>
        <v>#DIV/0!</v>
      </c>
      <c r="S132" s="298"/>
      <c r="T132" s="359" t="e">
        <f t="shared" ref="T132" si="447">S132/S133</f>
        <v>#DIV/0!</v>
      </c>
      <c r="U132" s="298"/>
      <c r="V132" s="359" t="e">
        <f t="shared" ref="V132" si="448">U132/U133</f>
        <v>#DIV/0!</v>
      </c>
      <c r="W132" s="298"/>
      <c r="X132" s="359" t="e">
        <f t="shared" ref="X132" si="449">W132/W133</f>
        <v>#DIV/0!</v>
      </c>
      <c r="Y132" s="298"/>
      <c r="Z132" s="359" t="e">
        <f t="shared" ref="Z132" si="450">Y132/Y133</f>
        <v>#DIV/0!</v>
      </c>
    </row>
    <row r="133" spans="1:26">
      <c r="A133" s="1047"/>
      <c r="B133" s="320" t="s">
        <v>520</v>
      </c>
      <c r="C133" s="298">
        <v>1</v>
      </c>
      <c r="D133" s="360"/>
      <c r="E133" s="298">
        <v>1</v>
      </c>
      <c r="F133" s="360"/>
      <c r="G133" s="298">
        <v>1</v>
      </c>
      <c r="H133" s="360"/>
      <c r="I133" s="298"/>
      <c r="J133" s="360"/>
      <c r="K133" s="298"/>
      <c r="L133" s="360"/>
      <c r="M133" s="298"/>
      <c r="N133" s="360"/>
      <c r="O133" s="298"/>
      <c r="P133" s="360"/>
      <c r="Q133" s="298"/>
      <c r="R133" s="360"/>
      <c r="S133" s="298"/>
      <c r="T133" s="360"/>
      <c r="U133" s="298"/>
      <c r="V133" s="360"/>
      <c r="W133" s="298"/>
      <c r="X133" s="360"/>
      <c r="Y133" s="298"/>
      <c r="Z133" s="360"/>
    </row>
    <row r="134" spans="1:26">
      <c r="A134" s="1073" t="s">
        <v>322</v>
      </c>
      <c r="B134" s="320" t="s">
        <v>323</v>
      </c>
      <c r="C134" s="298">
        <v>18</v>
      </c>
      <c r="D134" s="359">
        <f t="shared" ref="D134" si="451">C134/C135</f>
        <v>0.9</v>
      </c>
      <c r="E134" s="298">
        <v>18</v>
      </c>
      <c r="F134" s="359">
        <f t="shared" ref="F134" si="452">E134/E135</f>
        <v>0.9</v>
      </c>
      <c r="G134" s="298"/>
      <c r="H134" s="359" t="e">
        <f t="shared" ref="H134" si="453">G134/G135</f>
        <v>#DIV/0!</v>
      </c>
      <c r="I134" s="298"/>
      <c r="J134" s="359" t="e">
        <f t="shared" ref="J134" si="454">I134/I135</f>
        <v>#DIV/0!</v>
      </c>
      <c r="K134" s="298"/>
      <c r="L134" s="359" t="e">
        <f t="shared" ref="L134" si="455">K134/K135</f>
        <v>#DIV/0!</v>
      </c>
      <c r="M134" s="298"/>
      <c r="N134" s="359" t="e">
        <f t="shared" ref="N134" si="456">M134/M135</f>
        <v>#DIV/0!</v>
      </c>
      <c r="O134" s="298"/>
      <c r="P134" s="359" t="e">
        <f t="shared" ref="P134" si="457">O134/O135</f>
        <v>#DIV/0!</v>
      </c>
      <c r="Q134" s="298"/>
      <c r="R134" s="359" t="e">
        <f t="shared" ref="R134" si="458">Q134/Q135</f>
        <v>#DIV/0!</v>
      </c>
      <c r="S134" s="298"/>
      <c r="T134" s="359" t="e">
        <f t="shared" ref="T134" si="459">S134/S135</f>
        <v>#DIV/0!</v>
      </c>
      <c r="U134" s="298"/>
      <c r="V134" s="359" t="e">
        <f t="shared" ref="V134" si="460">U134/U135</f>
        <v>#DIV/0!</v>
      </c>
      <c r="W134" s="298"/>
      <c r="X134" s="359" t="e">
        <f t="shared" ref="X134" si="461">W134/W135</f>
        <v>#DIV/0!</v>
      </c>
      <c r="Y134" s="298"/>
      <c r="Z134" s="359" t="e">
        <f t="shared" ref="Z134" si="462">Y134/Y135</f>
        <v>#DIV/0!</v>
      </c>
    </row>
    <row r="135" spans="1:26">
      <c r="A135" s="1074"/>
      <c r="B135" s="320" t="s">
        <v>324</v>
      </c>
      <c r="C135" s="298">
        <v>20</v>
      </c>
      <c r="D135" s="360"/>
      <c r="E135" s="298">
        <v>20</v>
      </c>
      <c r="F135" s="360"/>
      <c r="G135" s="298"/>
      <c r="H135" s="360"/>
      <c r="I135" s="298"/>
      <c r="J135" s="360"/>
      <c r="K135" s="298"/>
      <c r="L135" s="360"/>
      <c r="M135" s="298"/>
      <c r="N135" s="360"/>
      <c r="O135" s="298"/>
      <c r="P135" s="360"/>
      <c r="Q135" s="298"/>
      <c r="R135" s="360"/>
      <c r="S135" s="298"/>
      <c r="T135" s="360"/>
      <c r="U135" s="298"/>
      <c r="V135" s="360"/>
      <c r="W135" s="298"/>
      <c r="X135" s="360"/>
      <c r="Y135" s="298"/>
      <c r="Z135" s="360"/>
    </row>
    <row r="136" spans="1:26">
      <c r="A136" s="1046" t="s">
        <v>325</v>
      </c>
      <c r="B136" s="320" t="s">
        <v>327</v>
      </c>
      <c r="C136" s="298">
        <v>3</v>
      </c>
      <c r="D136" s="359">
        <f t="shared" ref="D136" si="463">C136/C137</f>
        <v>3.4482758620689655E-2</v>
      </c>
      <c r="E136" s="298">
        <v>5</v>
      </c>
      <c r="F136" s="359">
        <f t="shared" ref="F136" si="464">E136/E137</f>
        <v>5.2083333333333336E-2</v>
      </c>
      <c r="G136" s="298">
        <v>0</v>
      </c>
      <c r="H136" s="359">
        <v>1</v>
      </c>
      <c r="I136" s="298"/>
      <c r="J136" s="359" t="e">
        <f t="shared" ref="J136" si="465">I136/I137</f>
        <v>#DIV/0!</v>
      </c>
      <c r="K136" s="298"/>
      <c r="L136" s="359" t="e">
        <f t="shared" ref="L136" si="466">K136/K137</f>
        <v>#DIV/0!</v>
      </c>
      <c r="M136" s="298"/>
      <c r="N136" s="359" t="e">
        <f t="shared" ref="N136" si="467">M136/M137</f>
        <v>#DIV/0!</v>
      </c>
      <c r="O136" s="298"/>
      <c r="P136" s="359" t="e">
        <f t="shared" ref="P136" si="468">O136/O137</f>
        <v>#DIV/0!</v>
      </c>
      <c r="Q136" s="298"/>
      <c r="R136" s="359" t="e">
        <f t="shared" ref="R136" si="469">Q136/Q137</f>
        <v>#DIV/0!</v>
      </c>
      <c r="S136" s="298"/>
      <c r="T136" s="359" t="e">
        <f t="shared" ref="T136" si="470">S136/S137</f>
        <v>#DIV/0!</v>
      </c>
      <c r="U136" s="298"/>
      <c r="V136" s="359" t="e">
        <f t="shared" ref="V136" si="471">U136/U137</f>
        <v>#DIV/0!</v>
      </c>
      <c r="W136" s="298"/>
      <c r="X136" s="359" t="e">
        <f t="shared" ref="X136" si="472">W136/W137</f>
        <v>#DIV/0!</v>
      </c>
      <c r="Y136" s="298"/>
      <c r="Z136" s="359" t="e">
        <f t="shared" ref="Z136" si="473">Y136/Y137</f>
        <v>#DIV/0!</v>
      </c>
    </row>
    <row r="137" spans="1:26">
      <c r="A137" s="1047"/>
      <c r="B137" s="320" t="s">
        <v>326</v>
      </c>
      <c r="C137" s="298">
        <v>87</v>
      </c>
      <c r="D137" s="360"/>
      <c r="E137" s="298">
        <v>96</v>
      </c>
      <c r="F137" s="360"/>
      <c r="G137" s="298">
        <v>88</v>
      </c>
      <c r="H137" s="360"/>
      <c r="I137" s="298"/>
      <c r="J137" s="360"/>
      <c r="K137" s="298"/>
      <c r="L137" s="360"/>
      <c r="M137" s="298"/>
      <c r="N137" s="360"/>
      <c r="O137" s="298"/>
      <c r="P137" s="360"/>
      <c r="Q137" s="298"/>
      <c r="R137" s="360"/>
      <c r="S137" s="298"/>
      <c r="T137" s="360"/>
      <c r="U137" s="298"/>
      <c r="V137" s="360"/>
      <c r="W137" s="298"/>
      <c r="X137" s="360"/>
      <c r="Y137" s="298"/>
      <c r="Z137" s="360"/>
    </row>
    <row r="138" spans="1:26">
      <c r="A138" s="1046" t="s">
        <v>328</v>
      </c>
      <c r="B138" s="320" t="s">
        <v>329</v>
      </c>
      <c r="C138" s="298">
        <v>53</v>
      </c>
      <c r="D138" s="359">
        <f t="shared" ref="D138" si="474">C138/C139</f>
        <v>0.96363636363636362</v>
      </c>
      <c r="E138" s="298">
        <v>42</v>
      </c>
      <c r="F138" s="359">
        <f t="shared" ref="F138" si="475">E138/E139</f>
        <v>1</v>
      </c>
      <c r="G138" s="298"/>
      <c r="H138" s="359" t="e">
        <f t="shared" ref="H138" si="476">G138/G139</f>
        <v>#DIV/0!</v>
      </c>
      <c r="I138" s="298"/>
      <c r="J138" s="359" t="e">
        <f t="shared" ref="J138" si="477">I138/I139</f>
        <v>#DIV/0!</v>
      </c>
      <c r="K138" s="298"/>
      <c r="L138" s="359" t="e">
        <f t="shared" ref="L138" si="478">K138/K139</f>
        <v>#DIV/0!</v>
      </c>
      <c r="M138" s="298"/>
      <c r="N138" s="359" t="e">
        <f t="shared" ref="N138" si="479">M138/M139</f>
        <v>#DIV/0!</v>
      </c>
      <c r="O138" s="298"/>
      <c r="P138" s="359" t="e">
        <f t="shared" ref="P138" si="480">O138/O139</f>
        <v>#DIV/0!</v>
      </c>
      <c r="Q138" s="298"/>
      <c r="R138" s="359" t="e">
        <f t="shared" ref="R138" si="481">Q138/Q139</f>
        <v>#DIV/0!</v>
      </c>
      <c r="S138" s="298"/>
      <c r="T138" s="359" t="e">
        <f t="shared" ref="T138" si="482">S138/S139</f>
        <v>#DIV/0!</v>
      </c>
      <c r="U138" s="298"/>
      <c r="V138" s="359" t="e">
        <f t="shared" ref="V138" si="483">U138/U139</f>
        <v>#DIV/0!</v>
      </c>
      <c r="W138" s="298"/>
      <c r="X138" s="359" t="e">
        <f t="shared" ref="X138" si="484">W138/W139</f>
        <v>#DIV/0!</v>
      </c>
      <c r="Y138" s="298"/>
      <c r="Z138" s="359" t="e">
        <f t="shared" ref="Z138" si="485">Y138/Y139</f>
        <v>#DIV/0!</v>
      </c>
    </row>
    <row r="139" spans="1:26">
      <c r="A139" s="1047"/>
      <c r="B139" s="320" t="s">
        <v>330</v>
      </c>
      <c r="C139" s="298">
        <v>55</v>
      </c>
      <c r="D139" s="360"/>
      <c r="E139" s="298">
        <v>42</v>
      </c>
      <c r="F139" s="360"/>
      <c r="G139" s="298"/>
      <c r="H139" s="360"/>
      <c r="I139" s="298"/>
      <c r="J139" s="360"/>
      <c r="K139" s="298"/>
      <c r="L139" s="360"/>
      <c r="M139" s="298"/>
      <c r="N139" s="360"/>
      <c r="O139" s="298"/>
      <c r="P139" s="360"/>
      <c r="Q139" s="298"/>
      <c r="R139" s="360"/>
      <c r="S139" s="298"/>
      <c r="T139" s="360"/>
      <c r="U139" s="298"/>
      <c r="V139" s="360"/>
      <c r="W139" s="298"/>
      <c r="X139" s="360"/>
      <c r="Y139" s="298"/>
      <c r="Z139" s="360"/>
    </row>
    <row r="140" spans="1:26">
      <c r="A140" s="596" t="s">
        <v>567</v>
      </c>
      <c r="B140" s="320"/>
      <c r="C140" s="298"/>
      <c r="D140" s="541"/>
      <c r="E140" s="298">
        <v>1</v>
      </c>
      <c r="F140" s="541"/>
      <c r="G140" s="298"/>
      <c r="H140" s="541"/>
      <c r="I140" s="298"/>
      <c r="J140" s="541"/>
      <c r="K140" s="298"/>
      <c r="L140" s="541"/>
      <c r="M140" s="298"/>
      <c r="N140" s="541"/>
      <c r="O140" s="298"/>
      <c r="P140" s="541"/>
      <c r="Q140" s="298"/>
      <c r="R140" s="541"/>
      <c r="S140" s="298"/>
      <c r="T140" s="541"/>
      <c r="U140" s="298"/>
      <c r="V140" s="541"/>
      <c r="W140" s="298"/>
      <c r="X140" s="541"/>
      <c r="Y140" s="298"/>
      <c r="Z140" s="541"/>
    </row>
    <row r="141" spans="1:26">
      <c r="A141" s="1073" t="s">
        <v>390</v>
      </c>
      <c r="B141" s="320" t="s">
        <v>265</v>
      </c>
      <c r="C141" s="298">
        <v>1</v>
      </c>
      <c r="D141" s="359">
        <f t="shared" ref="D141" si="486">C141/C142</f>
        <v>1</v>
      </c>
      <c r="E141" s="298">
        <v>1</v>
      </c>
      <c r="F141" s="359">
        <f t="shared" ref="F141" si="487">E141/E142</f>
        <v>1</v>
      </c>
      <c r="G141" s="298">
        <v>1</v>
      </c>
      <c r="H141" s="359">
        <f t="shared" ref="H141" si="488">G141/G142</f>
        <v>1</v>
      </c>
      <c r="I141" s="298"/>
      <c r="J141" s="359" t="e">
        <f t="shared" ref="J141" si="489">I141/I142</f>
        <v>#DIV/0!</v>
      </c>
      <c r="K141" s="298"/>
      <c r="L141" s="359" t="e">
        <f t="shared" ref="L141" si="490">K141/K142</f>
        <v>#DIV/0!</v>
      </c>
      <c r="M141" s="298"/>
      <c r="N141" s="359" t="e">
        <f t="shared" ref="N141" si="491">M141/M142</f>
        <v>#DIV/0!</v>
      </c>
      <c r="O141" s="298"/>
      <c r="P141" s="359" t="e">
        <f t="shared" ref="P141" si="492">O141/O142</f>
        <v>#DIV/0!</v>
      </c>
      <c r="Q141" s="298"/>
      <c r="R141" s="359" t="e">
        <f t="shared" ref="R141" si="493">Q141/Q142</f>
        <v>#DIV/0!</v>
      </c>
      <c r="S141" s="298"/>
      <c r="T141" s="359" t="e">
        <f t="shared" ref="T141" si="494">S141/S142</f>
        <v>#DIV/0!</v>
      </c>
      <c r="U141" s="298"/>
      <c r="V141" s="359" t="e">
        <f t="shared" ref="V141" si="495">U141/U142</f>
        <v>#DIV/0!</v>
      </c>
      <c r="W141" s="298"/>
      <c r="X141" s="359" t="e">
        <f t="shared" ref="X141" si="496">W141/W142</f>
        <v>#DIV/0!</v>
      </c>
      <c r="Y141" s="298"/>
      <c r="Z141" s="359" t="e">
        <f t="shared" ref="Z141" si="497">Y141/Y142</f>
        <v>#DIV/0!</v>
      </c>
    </row>
    <row r="142" spans="1:26">
      <c r="A142" s="1074"/>
      <c r="B142" s="320" t="s">
        <v>264</v>
      </c>
      <c r="C142" s="298">
        <v>1</v>
      </c>
      <c r="D142" s="360"/>
      <c r="E142" s="298">
        <v>1</v>
      </c>
      <c r="F142" s="360"/>
      <c r="G142" s="298">
        <v>1</v>
      </c>
      <c r="H142" s="360"/>
      <c r="I142" s="298"/>
      <c r="J142" s="360"/>
      <c r="K142" s="298"/>
      <c r="L142" s="360"/>
      <c r="M142" s="298"/>
      <c r="N142" s="360"/>
      <c r="O142" s="298"/>
      <c r="P142" s="360"/>
      <c r="Q142" s="298"/>
      <c r="R142" s="360"/>
      <c r="S142" s="298"/>
      <c r="T142" s="360"/>
      <c r="U142" s="298"/>
      <c r="V142" s="360"/>
      <c r="W142" s="298"/>
      <c r="X142" s="360"/>
      <c r="Y142" s="298"/>
      <c r="Z142" s="360"/>
    </row>
    <row r="143" spans="1:26">
      <c r="A143" s="379" t="s">
        <v>331</v>
      </c>
      <c r="B143" s="321" t="s">
        <v>472</v>
      </c>
      <c r="C143" s="348">
        <v>0</v>
      </c>
      <c r="D143" s="348">
        <v>1</v>
      </c>
      <c r="E143" s="348">
        <v>1</v>
      </c>
      <c r="F143" s="348">
        <f>E143</f>
        <v>1</v>
      </c>
      <c r="G143" s="348">
        <v>0.8</v>
      </c>
      <c r="H143" s="348">
        <f>G143</f>
        <v>0.8</v>
      </c>
      <c r="I143" s="348"/>
      <c r="J143" s="348">
        <f>I143</f>
        <v>0</v>
      </c>
      <c r="K143" s="348"/>
      <c r="L143" s="348">
        <f>K143</f>
        <v>0</v>
      </c>
      <c r="M143" s="348"/>
      <c r="N143" s="348">
        <f>M143</f>
        <v>0</v>
      </c>
      <c r="O143" s="348"/>
      <c r="P143" s="348">
        <f>O143</f>
        <v>0</v>
      </c>
      <c r="Q143" s="348"/>
      <c r="R143" s="348">
        <f>Q143</f>
        <v>0</v>
      </c>
      <c r="S143" s="348"/>
      <c r="T143" s="348">
        <f>S143</f>
        <v>0</v>
      </c>
      <c r="U143" s="348"/>
      <c r="V143" s="348">
        <f>U143</f>
        <v>0</v>
      </c>
      <c r="W143" s="348"/>
      <c r="X143" s="348">
        <f>W143</f>
        <v>0</v>
      </c>
      <c r="Y143" s="348"/>
      <c r="Z143" s="348">
        <f>Y143</f>
        <v>0</v>
      </c>
    </row>
    <row r="144" spans="1:26">
      <c r="A144" s="1069" t="s">
        <v>521</v>
      </c>
      <c r="B144" s="321" t="s">
        <v>427</v>
      </c>
      <c r="C144" s="298">
        <v>0</v>
      </c>
      <c r="D144" s="359" t="e">
        <f>C144/C145</f>
        <v>#DIV/0!</v>
      </c>
      <c r="E144" s="298">
        <v>0</v>
      </c>
      <c r="F144" s="359" t="e">
        <f>E144/E145</f>
        <v>#DIV/0!</v>
      </c>
      <c r="G144" s="298">
        <v>21</v>
      </c>
      <c r="H144" s="359">
        <f>G144/G145</f>
        <v>1</v>
      </c>
      <c r="I144" s="298"/>
      <c r="J144" s="359" t="e">
        <f>I144/I145</f>
        <v>#DIV/0!</v>
      </c>
      <c r="K144" s="298"/>
      <c r="L144" s="359" t="e">
        <f>K144/K145</f>
        <v>#DIV/0!</v>
      </c>
      <c r="M144" s="298"/>
      <c r="N144" s="359" t="e">
        <f>M144/M145</f>
        <v>#DIV/0!</v>
      </c>
      <c r="O144" s="298"/>
      <c r="P144" s="359" t="e">
        <f>O144/O145</f>
        <v>#DIV/0!</v>
      </c>
      <c r="Q144" s="298"/>
      <c r="R144" s="359" t="e">
        <f>Q144/Q145</f>
        <v>#DIV/0!</v>
      </c>
      <c r="S144" s="298"/>
      <c r="T144" s="359" t="e">
        <f>S144/S145</f>
        <v>#DIV/0!</v>
      </c>
      <c r="U144" s="298"/>
      <c r="V144" s="359" t="e">
        <f>U144/U145</f>
        <v>#DIV/0!</v>
      </c>
      <c r="W144" s="298"/>
      <c r="X144" s="359" t="e">
        <f>W144/W145</f>
        <v>#DIV/0!</v>
      </c>
      <c r="Y144" s="298"/>
      <c r="Z144" s="359" t="e">
        <f>Y144/Y145</f>
        <v>#DIV/0!</v>
      </c>
    </row>
    <row r="145" spans="1:26">
      <c r="A145" s="1070"/>
      <c r="B145" s="321" t="s">
        <v>428</v>
      </c>
      <c r="C145" s="298">
        <v>0</v>
      </c>
      <c r="D145" s="360"/>
      <c r="E145" s="298">
        <v>0</v>
      </c>
      <c r="F145" s="360"/>
      <c r="G145" s="298">
        <v>21</v>
      </c>
      <c r="H145" s="360"/>
      <c r="I145" s="298"/>
      <c r="J145" s="360"/>
      <c r="K145" s="298"/>
      <c r="L145" s="360"/>
      <c r="M145" s="298"/>
      <c r="N145" s="360"/>
      <c r="O145" s="298"/>
      <c r="P145" s="360"/>
      <c r="Q145" s="298"/>
      <c r="R145" s="360"/>
      <c r="S145" s="298"/>
      <c r="T145" s="360"/>
      <c r="U145" s="298"/>
      <c r="V145" s="360"/>
      <c r="W145" s="298"/>
      <c r="X145" s="360"/>
      <c r="Y145" s="298"/>
      <c r="Z145" s="360"/>
    </row>
    <row r="146" spans="1:26">
      <c r="A146" s="1051" t="s">
        <v>332</v>
      </c>
      <c r="B146" s="321" t="s">
        <v>333</v>
      </c>
      <c r="C146" s="298">
        <v>0</v>
      </c>
      <c r="D146" s="359">
        <v>1</v>
      </c>
      <c r="E146" s="298">
        <v>0</v>
      </c>
      <c r="F146" s="359">
        <f t="shared" ref="F146" si="498">E146/E147</f>
        <v>0</v>
      </c>
      <c r="G146" s="298">
        <v>0</v>
      </c>
      <c r="H146" s="359">
        <v>1</v>
      </c>
      <c r="I146" s="298"/>
      <c r="J146" s="359" t="e">
        <f t="shared" ref="J146" si="499">I146/I147</f>
        <v>#DIV/0!</v>
      </c>
      <c r="K146" s="298"/>
      <c r="L146" s="359" t="e">
        <f t="shared" ref="L146" si="500">K146/K147</f>
        <v>#DIV/0!</v>
      </c>
      <c r="M146" s="298"/>
      <c r="N146" s="359" t="e">
        <f t="shared" ref="N146" si="501">M146/M147</f>
        <v>#DIV/0!</v>
      </c>
      <c r="O146" s="298"/>
      <c r="P146" s="359" t="e">
        <f t="shared" ref="P146" si="502">O146/O147</f>
        <v>#DIV/0!</v>
      </c>
      <c r="Q146" s="298"/>
      <c r="R146" s="359" t="e">
        <f t="shared" ref="R146" si="503">Q146/Q147</f>
        <v>#DIV/0!</v>
      </c>
      <c r="S146" s="298"/>
      <c r="T146" s="359" t="e">
        <f t="shared" ref="T146" si="504">S146/S147</f>
        <v>#DIV/0!</v>
      </c>
      <c r="U146" s="298"/>
      <c r="V146" s="359" t="e">
        <f t="shared" ref="V146" si="505">U146/U147</f>
        <v>#DIV/0!</v>
      </c>
      <c r="W146" s="298"/>
      <c r="X146" s="359" t="e">
        <f t="shared" ref="X146" si="506">W146/W147</f>
        <v>#DIV/0!</v>
      </c>
      <c r="Y146" s="298"/>
      <c r="Z146" s="359" t="e">
        <f t="shared" ref="Z146" si="507">Y146/Y147</f>
        <v>#DIV/0!</v>
      </c>
    </row>
    <row r="147" spans="1:26">
      <c r="A147" s="1052"/>
      <c r="B147" s="321" t="s">
        <v>249</v>
      </c>
      <c r="C147" s="298">
        <v>0</v>
      </c>
      <c r="D147" s="360"/>
      <c r="E147" s="298">
        <v>96</v>
      </c>
      <c r="F147" s="360"/>
      <c r="G147" s="298">
        <v>88</v>
      </c>
      <c r="H147" s="360"/>
      <c r="I147" s="298"/>
      <c r="J147" s="360"/>
      <c r="K147" s="298"/>
      <c r="L147" s="360"/>
      <c r="M147" s="298"/>
      <c r="N147" s="360"/>
      <c r="O147" s="298"/>
      <c r="P147" s="360"/>
      <c r="Q147" s="298"/>
      <c r="R147" s="360"/>
      <c r="S147" s="298"/>
      <c r="T147" s="360"/>
      <c r="U147" s="298"/>
      <c r="V147" s="360"/>
      <c r="W147" s="298"/>
      <c r="X147" s="360"/>
      <c r="Y147" s="298"/>
      <c r="Z147" s="360"/>
    </row>
    <row r="148" spans="1:26">
      <c r="A148" s="1051" t="s">
        <v>522</v>
      </c>
      <c r="B148" s="321" t="s">
        <v>334</v>
      </c>
      <c r="C148" s="298"/>
      <c r="D148" s="359" t="e">
        <f t="shared" ref="D148" si="508">C148/C149</f>
        <v>#DIV/0!</v>
      </c>
      <c r="E148" s="298">
        <v>0</v>
      </c>
      <c r="F148" s="359" t="s">
        <v>573</v>
      </c>
      <c r="G148" s="298">
        <v>0</v>
      </c>
      <c r="H148" s="359">
        <v>1</v>
      </c>
      <c r="I148" s="298"/>
      <c r="J148" s="359" t="e">
        <f t="shared" ref="J148" si="509">I148/I149</f>
        <v>#DIV/0!</v>
      </c>
      <c r="K148" s="298"/>
      <c r="L148" s="359" t="e">
        <f t="shared" ref="L148" si="510">K148/K149</f>
        <v>#DIV/0!</v>
      </c>
      <c r="M148" s="298"/>
      <c r="N148" s="359" t="e">
        <f t="shared" ref="N148" si="511">M148/M149</f>
        <v>#DIV/0!</v>
      </c>
      <c r="O148" s="298"/>
      <c r="P148" s="359" t="e">
        <f t="shared" ref="P148" si="512">O148/O149</f>
        <v>#DIV/0!</v>
      </c>
      <c r="Q148" s="298"/>
      <c r="R148" s="359" t="e">
        <f t="shared" ref="R148" si="513">Q148/Q149</f>
        <v>#DIV/0!</v>
      </c>
      <c r="S148" s="298"/>
      <c r="T148" s="359" t="e">
        <f t="shared" ref="T148" si="514">S148/S149</f>
        <v>#DIV/0!</v>
      </c>
      <c r="U148" s="298"/>
      <c r="V148" s="359" t="e">
        <f t="shared" ref="V148" si="515">U148/U149</f>
        <v>#DIV/0!</v>
      </c>
      <c r="W148" s="298"/>
      <c r="X148" s="359" t="e">
        <f t="shared" ref="X148" si="516">W148/W149</f>
        <v>#DIV/0!</v>
      </c>
      <c r="Y148" s="298"/>
      <c r="Z148" s="359" t="e">
        <f t="shared" ref="Z148" si="517">Y148/Y149</f>
        <v>#DIV/0!</v>
      </c>
    </row>
    <row r="149" spans="1:26">
      <c r="A149" s="1052"/>
      <c r="B149" s="321" t="s">
        <v>335</v>
      </c>
      <c r="C149" s="298"/>
      <c r="D149" s="360"/>
      <c r="E149" s="298">
        <v>0</v>
      </c>
      <c r="F149" s="360"/>
      <c r="G149" s="298">
        <v>4</v>
      </c>
      <c r="H149" s="360"/>
      <c r="I149" s="298"/>
      <c r="J149" s="360"/>
      <c r="K149" s="298"/>
      <c r="L149" s="360"/>
      <c r="M149" s="298"/>
      <c r="N149" s="360"/>
      <c r="O149" s="298"/>
      <c r="P149" s="360"/>
      <c r="Q149" s="298"/>
      <c r="R149" s="360"/>
      <c r="S149" s="298"/>
      <c r="T149" s="360"/>
      <c r="U149" s="298"/>
      <c r="V149" s="360"/>
      <c r="W149" s="298"/>
      <c r="X149" s="360"/>
      <c r="Y149" s="298"/>
      <c r="Z149" s="360"/>
    </row>
    <row r="150" spans="1:26">
      <c r="A150" s="597" t="s">
        <v>567</v>
      </c>
      <c r="B150" s="321"/>
      <c r="C150" s="298"/>
      <c r="D150" s="541"/>
      <c r="E150" s="298"/>
      <c r="F150" s="541"/>
      <c r="G150" s="298">
        <v>0</v>
      </c>
      <c r="H150" s="541">
        <v>0</v>
      </c>
      <c r="I150" s="298"/>
      <c r="J150" s="541"/>
      <c r="K150" s="298"/>
      <c r="L150" s="541"/>
      <c r="M150" s="298"/>
      <c r="N150" s="541"/>
      <c r="O150" s="298"/>
      <c r="P150" s="541"/>
      <c r="Q150" s="298"/>
      <c r="R150" s="541"/>
      <c r="S150" s="298"/>
      <c r="T150" s="541"/>
      <c r="U150" s="298"/>
      <c r="V150" s="541"/>
      <c r="W150" s="298"/>
      <c r="X150" s="541"/>
      <c r="Y150" s="298"/>
      <c r="Z150" s="541"/>
    </row>
    <row r="151" spans="1:26">
      <c r="A151" s="1051" t="s">
        <v>436</v>
      </c>
      <c r="B151" s="321" t="s">
        <v>265</v>
      </c>
      <c r="C151" s="298">
        <v>0</v>
      </c>
      <c r="D151" s="359" t="e">
        <f t="shared" ref="D151" si="518">C151/C152</f>
        <v>#DIV/0!</v>
      </c>
      <c r="E151" s="298">
        <v>0</v>
      </c>
      <c r="F151" s="359">
        <v>1</v>
      </c>
      <c r="G151" s="298">
        <v>0</v>
      </c>
      <c r="H151" s="359" t="e">
        <f t="shared" ref="H151" si="519">G151/G152</f>
        <v>#DIV/0!</v>
      </c>
      <c r="I151" s="298"/>
      <c r="J151" s="359" t="e">
        <f t="shared" ref="J151" si="520">I151/I152</f>
        <v>#DIV/0!</v>
      </c>
      <c r="K151" s="298"/>
      <c r="L151" s="359" t="e">
        <f t="shared" ref="L151" si="521">K151/K152</f>
        <v>#DIV/0!</v>
      </c>
      <c r="M151" s="298"/>
      <c r="N151" s="359" t="e">
        <f t="shared" ref="N151" si="522">M151/M152</f>
        <v>#DIV/0!</v>
      </c>
      <c r="O151" s="298"/>
      <c r="P151" s="359" t="e">
        <f t="shared" ref="P151" si="523">O151/O152</f>
        <v>#DIV/0!</v>
      </c>
      <c r="Q151" s="298"/>
      <c r="R151" s="359" t="e">
        <f t="shared" ref="R151" si="524">Q151/Q152</f>
        <v>#DIV/0!</v>
      </c>
      <c r="S151" s="298"/>
      <c r="T151" s="359" t="e">
        <f t="shared" ref="T151" si="525">S151/S152</f>
        <v>#DIV/0!</v>
      </c>
      <c r="U151" s="298"/>
      <c r="V151" s="359" t="e">
        <f t="shared" ref="V151" si="526">U151/U152</f>
        <v>#DIV/0!</v>
      </c>
      <c r="W151" s="298"/>
      <c r="X151" s="359" t="e">
        <f t="shared" ref="X151" si="527">W151/W152</f>
        <v>#DIV/0!</v>
      </c>
      <c r="Y151" s="298"/>
      <c r="Z151" s="359" t="e">
        <f t="shared" ref="Z151" si="528">Y151/Y152</f>
        <v>#DIV/0!</v>
      </c>
    </row>
    <row r="152" spans="1:26">
      <c r="A152" s="1052"/>
      <c r="B152" s="321" t="s">
        <v>264</v>
      </c>
      <c r="C152" s="298">
        <v>0</v>
      </c>
      <c r="D152" s="360"/>
      <c r="E152" s="298">
        <v>0</v>
      </c>
      <c r="F152" s="360"/>
      <c r="G152" s="298">
        <v>0</v>
      </c>
      <c r="H152" s="360"/>
      <c r="I152" s="298"/>
      <c r="J152" s="360"/>
      <c r="K152" s="298"/>
      <c r="L152" s="360"/>
      <c r="M152" s="298"/>
      <c r="N152" s="360"/>
      <c r="O152" s="298"/>
      <c r="P152" s="360"/>
      <c r="Q152" s="298"/>
      <c r="R152" s="360"/>
      <c r="S152" s="298"/>
      <c r="T152" s="360"/>
      <c r="U152" s="298"/>
      <c r="V152" s="360"/>
      <c r="W152" s="298"/>
      <c r="X152" s="360"/>
      <c r="Y152" s="298"/>
      <c r="Z152" s="360"/>
    </row>
    <row r="153" spans="1:26">
      <c r="A153" s="381" t="s">
        <v>429</v>
      </c>
      <c r="B153" s="322" t="s">
        <v>473</v>
      </c>
      <c r="C153" s="348">
        <v>1</v>
      </c>
      <c r="D153" s="348">
        <f>C153</f>
        <v>1</v>
      </c>
      <c r="E153" s="348">
        <v>1</v>
      </c>
      <c r="F153" s="348">
        <f>E153</f>
        <v>1</v>
      </c>
      <c r="G153" s="348">
        <v>1</v>
      </c>
      <c r="H153" s="348">
        <f>G153</f>
        <v>1</v>
      </c>
      <c r="I153" s="348"/>
      <c r="J153" s="348">
        <f>I153</f>
        <v>0</v>
      </c>
      <c r="K153" s="348"/>
      <c r="L153" s="348">
        <f>K153</f>
        <v>0</v>
      </c>
      <c r="M153" s="348"/>
      <c r="N153" s="348">
        <f>M153</f>
        <v>0</v>
      </c>
      <c r="O153" s="348"/>
      <c r="P153" s="348">
        <f>O153</f>
        <v>0</v>
      </c>
      <c r="Q153" s="348"/>
      <c r="R153" s="348">
        <f>Q153</f>
        <v>0</v>
      </c>
      <c r="S153" s="348"/>
      <c r="T153" s="348">
        <f>S153</f>
        <v>0</v>
      </c>
      <c r="U153" s="348"/>
      <c r="V153" s="348">
        <f>U153</f>
        <v>0</v>
      </c>
      <c r="W153" s="348"/>
      <c r="X153" s="348">
        <f>W153</f>
        <v>0</v>
      </c>
      <c r="Y153" s="348"/>
      <c r="Z153" s="348">
        <f>Y153</f>
        <v>0</v>
      </c>
    </row>
    <row r="154" spans="1:26">
      <c r="A154" s="1090" t="s">
        <v>430</v>
      </c>
      <c r="B154" s="322" t="s">
        <v>343</v>
      </c>
      <c r="C154" s="298">
        <v>0</v>
      </c>
      <c r="D154" s="359">
        <v>0</v>
      </c>
      <c r="E154" s="298">
        <v>0</v>
      </c>
      <c r="F154" s="359" t="e">
        <f t="shared" ref="F154" si="529">E154/E155</f>
        <v>#DIV/0!</v>
      </c>
      <c r="G154" s="298">
        <v>0</v>
      </c>
      <c r="H154" s="359">
        <f t="shared" ref="H154" si="530">G154/G155</f>
        <v>0</v>
      </c>
      <c r="I154" s="298"/>
      <c r="J154" s="359" t="e">
        <f t="shared" ref="J154" si="531">I154/I155</f>
        <v>#DIV/0!</v>
      </c>
      <c r="K154" s="298"/>
      <c r="L154" s="359" t="e">
        <f t="shared" ref="L154" si="532">K154/K155</f>
        <v>#DIV/0!</v>
      </c>
      <c r="M154" s="298"/>
      <c r="N154" s="359" t="e">
        <f t="shared" ref="N154" si="533">M154/M155</f>
        <v>#DIV/0!</v>
      </c>
      <c r="O154" s="298"/>
      <c r="P154" s="359" t="e">
        <f t="shared" ref="P154" si="534">O154/O155</f>
        <v>#DIV/0!</v>
      </c>
      <c r="Q154" s="298"/>
      <c r="R154" s="359" t="e">
        <f t="shared" ref="R154" si="535">Q154/Q155</f>
        <v>#DIV/0!</v>
      </c>
      <c r="S154" s="298"/>
      <c r="T154" s="359" t="e">
        <f t="shared" ref="T154" si="536">S154/S155</f>
        <v>#DIV/0!</v>
      </c>
      <c r="U154" s="298"/>
      <c r="V154" s="359" t="e">
        <f t="shared" ref="V154" si="537">U154/U155</f>
        <v>#DIV/0!</v>
      </c>
      <c r="W154" s="298"/>
      <c r="X154" s="359" t="e">
        <f t="shared" ref="X154" si="538">W154/W155</f>
        <v>#DIV/0!</v>
      </c>
      <c r="Y154" s="298"/>
      <c r="Z154" s="359" t="e">
        <f t="shared" ref="Z154" si="539">Y154/Y155</f>
        <v>#DIV/0!</v>
      </c>
    </row>
    <row r="155" spans="1:26">
      <c r="A155" s="1091"/>
      <c r="B155" s="322" t="s">
        <v>346</v>
      </c>
      <c r="C155" s="298">
        <v>0</v>
      </c>
      <c r="D155" s="360"/>
      <c r="E155" s="298">
        <v>0</v>
      </c>
      <c r="F155" s="360"/>
      <c r="G155" s="298">
        <v>21</v>
      </c>
      <c r="H155" s="360"/>
      <c r="I155" s="298"/>
      <c r="J155" s="360"/>
      <c r="K155" s="298"/>
      <c r="L155" s="360"/>
      <c r="M155" s="298"/>
      <c r="N155" s="360"/>
      <c r="O155" s="298"/>
      <c r="P155" s="360"/>
      <c r="Q155" s="298"/>
      <c r="R155" s="360"/>
      <c r="S155" s="298"/>
      <c r="T155" s="360"/>
      <c r="U155" s="298"/>
      <c r="V155" s="360"/>
      <c r="W155" s="298"/>
      <c r="X155" s="360"/>
      <c r="Y155" s="298"/>
      <c r="Z155" s="360"/>
    </row>
    <row r="156" spans="1:26">
      <c r="A156" s="1053" t="s">
        <v>431</v>
      </c>
      <c r="B156" s="322" t="s">
        <v>398</v>
      </c>
      <c r="C156" s="298">
        <v>3</v>
      </c>
      <c r="D156" s="359">
        <f t="shared" ref="D156:D161" si="540">C156/C157</f>
        <v>3.4482758620689655E-2</v>
      </c>
      <c r="E156" s="298">
        <v>5</v>
      </c>
      <c r="F156" s="359">
        <f t="shared" ref="F156" si="541">E156/E157</f>
        <v>5.2083333333333336E-2</v>
      </c>
      <c r="G156" s="298">
        <v>1</v>
      </c>
      <c r="H156" s="359">
        <v>1</v>
      </c>
      <c r="I156" s="298"/>
      <c r="J156" s="359" t="e">
        <f t="shared" ref="J156" si="542">I156/I157</f>
        <v>#DIV/0!</v>
      </c>
      <c r="K156" s="298"/>
      <c r="L156" s="359" t="e">
        <f t="shared" ref="L156" si="543">K156/K157</f>
        <v>#DIV/0!</v>
      </c>
      <c r="M156" s="298"/>
      <c r="N156" s="359" t="e">
        <f t="shared" ref="N156" si="544">M156/M157</f>
        <v>#DIV/0!</v>
      </c>
      <c r="O156" s="298"/>
      <c r="P156" s="359" t="e">
        <f t="shared" ref="P156" si="545">O156/O157</f>
        <v>#DIV/0!</v>
      </c>
      <c r="Q156" s="298"/>
      <c r="R156" s="359" t="e">
        <f t="shared" ref="R156" si="546">Q156/Q157</f>
        <v>#DIV/0!</v>
      </c>
      <c r="S156" s="298"/>
      <c r="T156" s="359" t="e">
        <f t="shared" ref="T156" si="547">S156/S157</f>
        <v>#DIV/0!</v>
      </c>
      <c r="U156" s="298"/>
      <c r="V156" s="359" t="e">
        <f t="shared" ref="V156" si="548">U156/U157</f>
        <v>#DIV/0!</v>
      </c>
      <c r="W156" s="298"/>
      <c r="X156" s="359" t="e">
        <f t="shared" ref="X156" si="549">W156/W157</f>
        <v>#DIV/0!</v>
      </c>
      <c r="Y156" s="298"/>
      <c r="Z156" s="359" t="e">
        <f t="shared" ref="Z156" si="550">Y156/Y157</f>
        <v>#DIV/0!</v>
      </c>
    </row>
    <row r="157" spans="1:26">
      <c r="A157" s="1054"/>
      <c r="B157" s="322" t="s">
        <v>249</v>
      </c>
      <c r="C157" s="298">
        <v>87</v>
      </c>
      <c r="D157" s="360"/>
      <c r="E157" s="298">
        <v>96</v>
      </c>
      <c r="F157" s="360"/>
      <c r="G157" s="298">
        <v>88</v>
      </c>
      <c r="H157" s="360"/>
      <c r="I157" s="298"/>
      <c r="J157" s="360"/>
      <c r="K157" s="298"/>
      <c r="L157" s="360"/>
      <c r="M157" s="298"/>
      <c r="N157" s="360"/>
      <c r="O157" s="298"/>
      <c r="P157" s="360"/>
      <c r="Q157" s="298"/>
      <c r="R157" s="360"/>
      <c r="S157" s="298"/>
      <c r="T157" s="360"/>
      <c r="U157" s="298"/>
      <c r="V157" s="360"/>
      <c r="W157" s="298"/>
      <c r="X157" s="360"/>
      <c r="Y157" s="298"/>
      <c r="Z157" s="360"/>
    </row>
    <row r="158" spans="1:26">
      <c r="A158" s="1053" t="s">
        <v>434</v>
      </c>
      <c r="B158" s="322" t="s">
        <v>433</v>
      </c>
      <c r="C158" s="298">
        <v>3</v>
      </c>
      <c r="D158" s="359">
        <f t="shared" si="540"/>
        <v>1</v>
      </c>
      <c r="E158" s="298">
        <v>5</v>
      </c>
      <c r="F158" s="359">
        <f t="shared" ref="F158" si="551">E158/E159</f>
        <v>1</v>
      </c>
      <c r="G158" s="298">
        <v>1</v>
      </c>
      <c r="H158" s="359">
        <f t="shared" ref="H158" si="552">G158/G159</f>
        <v>1</v>
      </c>
      <c r="I158" s="298"/>
      <c r="J158" s="359" t="e">
        <f t="shared" ref="J158" si="553">I158/I159</f>
        <v>#DIV/0!</v>
      </c>
      <c r="K158" s="298"/>
      <c r="L158" s="359" t="e">
        <f t="shared" ref="L158" si="554">K158/K159</f>
        <v>#DIV/0!</v>
      </c>
      <c r="M158" s="298"/>
      <c r="N158" s="359" t="e">
        <f t="shared" ref="N158" si="555">M158/M159</f>
        <v>#DIV/0!</v>
      </c>
      <c r="O158" s="298"/>
      <c r="P158" s="359" t="e">
        <f t="shared" ref="P158" si="556">O158/O159</f>
        <v>#DIV/0!</v>
      </c>
      <c r="Q158" s="298"/>
      <c r="R158" s="359" t="e">
        <f t="shared" ref="R158" si="557">Q158/Q159</f>
        <v>#DIV/0!</v>
      </c>
      <c r="S158" s="298"/>
      <c r="T158" s="359" t="e">
        <f t="shared" ref="T158" si="558">S158/S159</f>
        <v>#DIV/0!</v>
      </c>
      <c r="U158" s="298"/>
      <c r="V158" s="359" t="e">
        <f t="shared" ref="V158" si="559">U158/U159</f>
        <v>#DIV/0!</v>
      </c>
      <c r="W158" s="298"/>
      <c r="X158" s="359" t="e">
        <f t="shared" ref="X158" si="560">W158/W159</f>
        <v>#DIV/0!</v>
      </c>
      <c r="Y158" s="298"/>
      <c r="Z158" s="359" t="e">
        <f t="shared" ref="Z158" si="561">Y158/Y159</f>
        <v>#DIV/0!</v>
      </c>
    </row>
    <row r="159" spans="1:26">
      <c r="A159" s="1054"/>
      <c r="B159" s="322" t="s">
        <v>432</v>
      </c>
      <c r="C159" s="298">
        <v>3</v>
      </c>
      <c r="D159" s="360"/>
      <c r="E159" s="298">
        <v>5</v>
      </c>
      <c r="F159" s="360"/>
      <c r="G159" s="298">
        <v>1</v>
      </c>
      <c r="H159" s="360"/>
      <c r="I159" s="298"/>
      <c r="J159" s="360"/>
      <c r="K159" s="298"/>
      <c r="L159" s="360"/>
      <c r="M159" s="298"/>
      <c r="N159" s="360"/>
      <c r="O159" s="298"/>
      <c r="P159" s="360"/>
      <c r="Q159" s="298"/>
      <c r="R159" s="360"/>
      <c r="S159" s="298"/>
      <c r="T159" s="360"/>
      <c r="U159" s="298"/>
      <c r="V159" s="360"/>
      <c r="W159" s="298"/>
      <c r="X159" s="360"/>
      <c r="Y159" s="298"/>
      <c r="Z159" s="360"/>
    </row>
    <row r="160" spans="1:26">
      <c r="A160" s="601" t="s">
        <v>567</v>
      </c>
      <c r="B160" s="322"/>
      <c r="C160" s="298"/>
      <c r="D160" s="541"/>
      <c r="E160" s="349">
        <v>1</v>
      </c>
      <c r="F160" s="541"/>
      <c r="G160" s="298"/>
      <c r="H160" s="541"/>
      <c r="I160" s="298"/>
      <c r="J160" s="541"/>
      <c r="K160" s="298"/>
      <c r="L160" s="541"/>
      <c r="M160" s="298"/>
      <c r="N160" s="541"/>
      <c r="O160" s="298"/>
      <c r="P160" s="541"/>
      <c r="Q160" s="298"/>
      <c r="R160" s="541"/>
      <c r="S160" s="298"/>
      <c r="T160" s="541"/>
      <c r="U160" s="298"/>
      <c r="V160" s="541"/>
      <c r="W160" s="298"/>
      <c r="X160" s="541"/>
      <c r="Y160" s="298"/>
      <c r="Z160" s="541"/>
    </row>
    <row r="161" spans="1:26">
      <c r="A161" s="1053" t="s">
        <v>437</v>
      </c>
      <c r="B161" s="322" t="s">
        <v>265</v>
      </c>
      <c r="C161" s="298">
        <v>1</v>
      </c>
      <c r="D161" s="359">
        <f t="shared" si="540"/>
        <v>1</v>
      </c>
      <c r="E161" s="298">
        <v>5</v>
      </c>
      <c r="F161" s="359">
        <f t="shared" ref="F161" si="562">E161/E162</f>
        <v>1</v>
      </c>
      <c r="G161" s="298">
        <v>1</v>
      </c>
      <c r="H161" s="359">
        <f t="shared" ref="H161" si="563">G161/G162</f>
        <v>1</v>
      </c>
      <c r="I161" s="298"/>
      <c r="J161" s="359" t="e">
        <f t="shared" ref="J161" si="564">I161/I162</f>
        <v>#DIV/0!</v>
      </c>
      <c r="K161" s="298"/>
      <c r="L161" s="359" t="e">
        <f t="shared" ref="L161" si="565">K161/K162</f>
        <v>#DIV/0!</v>
      </c>
      <c r="M161" s="298"/>
      <c r="N161" s="359" t="e">
        <f t="shared" ref="N161" si="566">M161/M162</f>
        <v>#DIV/0!</v>
      </c>
      <c r="O161" s="298"/>
      <c r="P161" s="359" t="e">
        <f t="shared" ref="P161" si="567">O161/O162</f>
        <v>#DIV/0!</v>
      </c>
      <c r="Q161" s="298"/>
      <c r="R161" s="359" t="e">
        <f t="shared" ref="R161" si="568">Q161/Q162</f>
        <v>#DIV/0!</v>
      </c>
      <c r="S161" s="298"/>
      <c r="T161" s="359" t="e">
        <f t="shared" ref="T161" si="569">S161/S162</f>
        <v>#DIV/0!</v>
      </c>
      <c r="U161" s="298"/>
      <c r="V161" s="359" t="e">
        <f t="shared" ref="V161" si="570">U161/U162</f>
        <v>#DIV/0!</v>
      </c>
      <c r="W161" s="298"/>
      <c r="X161" s="359" t="e">
        <f t="shared" ref="X161" si="571">W161/W162</f>
        <v>#DIV/0!</v>
      </c>
      <c r="Y161" s="298"/>
      <c r="Z161" s="359" t="e">
        <f t="shared" ref="Z161" si="572">Y161/Y162</f>
        <v>#DIV/0!</v>
      </c>
    </row>
    <row r="162" spans="1:26">
      <c r="A162" s="1054"/>
      <c r="B162" s="322" t="s">
        <v>264</v>
      </c>
      <c r="C162" s="298">
        <v>1</v>
      </c>
      <c r="D162" s="360"/>
      <c r="E162" s="298">
        <v>5</v>
      </c>
      <c r="F162" s="360"/>
      <c r="G162" s="298">
        <v>1</v>
      </c>
      <c r="H162" s="360"/>
      <c r="I162" s="298"/>
      <c r="J162" s="360"/>
      <c r="K162" s="298"/>
      <c r="L162" s="360"/>
      <c r="M162" s="298"/>
      <c r="N162" s="360"/>
      <c r="O162" s="298"/>
      <c r="P162" s="360"/>
      <c r="Q162" s="298"/>
      <c r="R162" s="360"/>
      <c r="S162" s="298"/>
      <c r="T162" s="360"/>
      <c r="U162" s="298"/>
      <c r="V162" s="360"/>
      <c r="W162" s="298"/>
      <c r="X162" s="360"/>
      <c r="Y162" s="298"/>
      <c r="Z162" s="360"/>
    </row>
    <row r="163" spans="1:26">
      <c r="A163" s="1102" t="s">
        <v>523</v>
      </c>
      <c r="B163" s="324" t="s">
        <v>267</v>
      </c>
      <c r="C163" s="298">
        <v>0</v>
      </c>
      <c r="D163" s="359" t="e">
        <f t="shared" ref="D163" si="573">C163/C164</f>
        <v>#DIV/0!</v>
      </c>
      <c r="E163" s="298">
        <v>0</v>
      </c>
      <c r="F163" s="359" t="e">
        <f t="shared" ref="F163" si="574">E163/E164</f>
        <v>#DIV/0!</v>
      </c>
      <c r="G163" s="298">
        <v>1</v>
      </c>
      <c r="H163" s="359">
        <f t="shared" ref="H163" si="575">G163/G164</f>
        <v>1</v>
      </c>
      <c r="I163" s="298">
        <v>0</v>
      </c>
      <c r="J163" s="359" t="e">
        <f t="shared" ref="J163" si="576">I163/I164</f>
        <v>#DIV/0!</v>
      </c>
      <c r="K163" s="298">
        <v>0</v>
      </c>
      <c r="L163" s="359" t="e">
        <f t="shared" ref="L163" si="577">K163/K164</f>
        <v>#DIV/0!</v>
      </c>
      <c r="M163" s="298">
        <v>0</v>
      </c>
      <c r="N163" s="359" t="e">
        <f t="shared" ref="N163" si="578">M163/M164</f>
        <v>#DIV/0!</v>
      </c>
      <c r="O163" s="298">
        <v>0</v>
      </c>
      <c r="P163" s="359" t="e">
        <f t="shared" ref="P163" si="579">O163/O164</f>
        <v>#DIV/0!</v>
      </c>
      <c r="Q163" s="298">
        <v>0</v>
      </c>
      <c r="R163" s="359" t="e">
        <f t="shared" ref="R163" si="580">Q163/Q164</f>
        <v>#DIV/0!</v>
      </c>
      <c r="S163" s="298">
        <v>0</v>
      </c>
      <c r="T163" s="359" t="e">
        <f t="shared" ref="T163" si="581">S163/S164</f>
        <v>#DIV/0!</v>
      </c>
      <c r="U163" s="298">
        <v>0</v>
      </c>
      <c r="V163" s="359" t="e">
        <f t="shared" ref="V163" si="582">U163/U164</f>
        <v>#DIV/0!</v>
      </c>
      <c r="W163" s="298">
        <v>0</v>
      </c>
      <c r="X163" s="359" t="e">
        <f t="shared" ref="X163" si="583">W163/W164</f>
        <v>#DIV/0!</v>
      </c>
      <c r="Y163" s="298">
        <v>0</v>
      </c>
      <c r="Z163" s="359" t="e">
        <f t="shared" ref="Z163" si="584">Y163/Y164</f>
        <v>#DIV/0!</v>
      </c>
    </row>
    <row r="164" spans="1:26">
      <c r="A164" s="1103"/>
      <c r="B164" s="324" t="s">
        <v>440</v>
      </c>
      <c r="C164" s="298">
        <v>0</v>
      </c>
      <c r="D164" s="360"/>
      <c r="E164" s="298">
        <v>0</v>
      </c>
      <c r="F164" s="360"/>
      <c r="G164" s="298">
        <v>1</v>
      </c>
      <c r="H164" s="360"/>
      <c r="I164" s="298">
        <v>0</v>
      </c>
      <c r="J164" s="360"/>
      <c r="K164" s="298">
        <v>0</v>
      </c>
      <c r="L164" s="360"/>
      <c r="M164" s="298">
        <v>0</v>
      </c>
      <c r="N164" s="360"/>
      <c r="O164" s="298">
        <v>0</v>
      </c>
      <c r="P164" s="360"/>
      <c r="Q164" s="298">
        <v>0</v>
      </c>
      <c r="R164" s="360"/>
      <c r="S164" s="298">
        <v>0</v>
      </c>
      <c r="T164" s="360"/>
      <c r="U164" s="298">
        <v>0</v>
      </c>
      <c r="V164" s="360"/>
      <c r="W164" s="298">
        <v>0</v>
      </c>
      <c r="X164" s="360"/>
      <c r="Y164" s="298">
        <v>0</v>
      </c>
      <c r="Z164" s="360"/>
    </row>
    <row r="165" spans="1:26">
      <c r="A165" s="1100" t="s">
        <v>322</v>
      </c>
      <c r="B165" s="324" t="s">
        <v>343</v>
      </c>
      <c r="C165" s="298">
        <v>0</v>
      </c>
      <c r="D165" s="359" t="e">
        <f t="shared" ref="D165:D174" si="585">C165/C166</f>
        <v>#DIV/0!</v>
      </c>
      <c r="E165" s="298">
        <v>0</v>
      </c>
      <c r="F165" s="359" t="e">
        <f t="shared" ref="F165" si="586">E165/E166</f>
        <v>#DIV/0!</v>
      </c>
      <c r="G165" s="298">
        <v>21</v>
      </c>
      <c r="H165" s="359">
        <f t="shared" ref="H165" si="587">G165/G166</f>
        <v>1</v>
      </c>
      <c r="I165" s="298"/>
      <c r="J165" s="359" t="e">
        <f t="shared" ref="J165" si="588">I165/I166</f>
        <v>#DIV/0!</v>
      </c>
      <c r="K165" s="298"/>
      <c r="L165" s="359" t="e">
        <f t="shared" ref="L165" si="589">K165/K166</f>
        <v>#DIV/0!</v>
      </c>
      <c r="M165" s="298"/>
      <c r="N165" s="359" t="e">
        <f t="shared" ref="N165" si="590">M165/M166</f>
        <v>#DIV/0!</v>
      </c>
      <c r="O165" s="298"/>
      <c r="P165" s="359" t="e">
        <f t="shared" ref="P165" si="591">O165/O166</f>
        <v>#DIV/0!</v>
      </c>
      <c r="Q165" s="298"/>
      <c r="R165" s="359" t="e">
        <f t="shared" ref="R165" si="592">Q165/Q166</f>
        <v>#DIV/0!</v>
      </c>
      <c r="S165" s="298"/>
      <c r="T165" s="359" t="e">
        <f t="shared" ref="T165" si="593">S165/S166</f>
        <v>#DIV/0!</v>
      </c>
      <c r="U165" s="298"/>
      <c r="V165" s="359" t="e">
        <f t="shared" ref="V165" si="594">U165/U166</f>
        <v>#DIV/0!</v>
      </c>
      <c r="W165" s="298"/>
      <c r="X165" s="359" t="e">
        <f t="shared" ref="X165" si="595">W165/W166</f>
        <v>#DIV/0!</v>
      </c>
      <c r="Y165" s="298"/>
      <c r="Z165" s="359" t="e">
        <f t="shared" ref="Z165" si="596">Y165/Y166</f>
        <v>#DIV/0!</v>
      </c>
    </row>
    <row r="166" spans="1:26">
      <c r="A166" s="1101"/>
      <c r="B166" s="324" t="s">
        <v>346</v>
      </c>
      <c r="C166" s="298">
        <v>0</v>
      </c>
      <c r="D166" s="360"/>
      <c r="E166" s="298">
        <v>0</v>
      </c>
      <c r="F166" s="360"/>
      <c r="G166" s="298">
        <v>21</v>
      </c>
      <c r="H166" s="360"/>
      <c r="I166" s="298"/>
      <c r="J166" s="360"/>
      <c r="K166" s="298"/>
      <c r="L166" s="360"/>
      <c r="M166" s="298"/>
      <c r="N166" s="360"/>
      <c r="O166" s="298"/>
      <c r="P166" s="360"/>
      <c r="Q166" s="298"/>
      <c r="R166" s="360"/>
      <c r="S166" s="298"/>
      <c r="T166" s="360"/>
      <c r="U166" s="298"/>
      <c r="V166" s="360"/>
      <c r="W166" s="298"/>
      <c r="X166" s="360"/>
      <c r="Y166" s="298"/>
      <c r="Z166" s="360"/>
    </row>
    <row r="167" spans="1:26">
      <c r="A167" s="1102" t="s">
        <v>347</v>
      </c>
      <c r="B167" s="324" t="s">
        <v>339</v>
      </c>
      <c r="C167" s="298"/>
      <c r="D167" s="359" t="e">
        <f t="shared" si="585"/>
        <v>#DIV/0!</v>
      </c>
      <c r="E167" s="298">
        <v>0</v>
      </c>
      <c r="F167" s="359" t="e">
        <f t="shared" ref="F167" si="597">E167/E168</f>
        <v>#DIV/0!</v>
      </c>
      <c r="G167" s="298">
        <v>0</v>
      </c>
      <c r="H167" s="359">
        <v>1</v>
      </c>
      <c r="I167" s="298"/>
      <c r="J167" s="359" t="e">
        <f t="shared" ref="J167" si="598">I167/I168</f>
        <v>#DIV/0!</v>
      </c>
      <c r="K167" s="298"/>
      <c r="L167" s="359" t="e">
        <f t="shared" ref="L167" si="599">K167/K168</f>
        <v>#DIV/0!</v>
      </c>
      <c r="M167" s="298"/>
      <c r="N167" s="359" t="e">
        <f t="shared" ref="N167" si="600">M167/M168</f>
        <v>#DIV/0!</v>
      </c>
      <c r="O167" s="298"/>
      <c r="P167" s="359" t="e">
        <f t="shared" ref="P167" si="601">O167/O168</f>
        <v>#DIV/0!</v>
      </c>
      <c r="Q167" s="298"/>
      <c r="R167" s="359" t="e">
        <f t="shared" ref="R167" si="602">Q167/Q168</f>
        <v>#DIV/0!</v>
      </c>
      <c r="S167" s="298"/>
      <c r="T167" s="359" t="e">
        <f t="shared" ref="T167" si="603">S167/S168</f>
        <v>#DIV/0!</v>
      </c>
      <c r="U167" s="298"/>
      <c r="V167" s="359" t="e">
        <f t="shared" ref="V167" si="604">U167/U168</f>
        <v>#DIV/0!</v>
      </c>
      <c r="W167" s="298"/>
      <c r="X167" s="359" t="e">
        <f t="shared" ref="X167" si="605">W167/W168</f>
        <v>#DIV/0!</v>
      </c>
      <c r="Y167" s="298"/>
      <c r="Z167" s="359" t="e">
        <f t="shared" ref="Z167" si="606">Y167/Y168</f>
        <v>#DIV/0!</v>
      </c>
    </row>
    <row r="168" spans="1:26">
      <c r="A168" s="1103"/>
      <c r="B168" s="324" t="s">
        <v>340</v>
      </c>
      <c r="C168" s="298"/>
      <c r="D168" s="360"/>
      <c r="E168" s="298">
        <v>0</v>
      </c>
      <c r="F168" s="360"/>
      <c r="G168" s="298">
        <v>0</v>
      </c>
      <c r="H168" s="360"/>
      <c r="I168" s="298"/>
      <c r="J168" s="360"/>
      <c r="K168" s="298"/>
      <c r="L168" s="360"/>
      <c r="M168" s="298"/>
      <c r="N168" s="360"/>
      <c r="O168" s="298"/>
      <c r="P168" s="360"/>
      <c r="Q168" s="298"/>
      <c r="R168" s="360"/>
      <c r="S168" s="298"/>
      <c r="T168" s="360"/>
      <c r="U168" s="298"/>
      <c r="V168" s="360"/>
      <c r="W168" s="298"/>
      <c r="X168" s="360"/>
      <c r="Y168" s="298"/>
      <c r="Z168" s="360"/>
    </row>
    <row r="169" spans="1:26">
      <c r="A169" s="602" t="s">
        <v>567</v>
      </c>
      <c r="B169" s="324"/>
      <c r="C169" s="298"/>
      <c r="D169" s="541"/>
      <c r="E169" s="298">
        <v>0</v>
      </c>
      <c r="F169" s="541"/>
      <c r="G169" s="298">
        <v>0</v>
      </c>
      <c r="H169" s="541">
        <v>0</v>
      </c>
      <c r="I169" s="298"/>
      <c r="J169" s="541"/>
      <c r="K169" s="298"/>
      <c r="L169" s="541"/>
      <c r="M169" s="298"/>
      <c r="N169" s="541"/>
      <c r="O169" s="298"/>
      <c r="P169" s="541"/>
      <c r="Q169" s="298"/>
      <c r="R169" s="541"/>
      <c r="S169" s="298"/>
      <c r="T169" s="541"/>
      <c r="U169" s="298"/>
      <c r="V169" s="541"/>
      <c r="W169" s="298"/>
      <c r="X169" s="541"/>
      <c r="Y169" s="298"/>
      <c r="Z169" s="541"/>
    </row>
    <row r="170" spans="1:26">
      <c r="A170" s="1100" t="s">
        <v>438</v>
      </c>
      <c r="B170" s="324" t="s">
        <v>265</v>
      </c>
      <c r="C170" s="298">
        <v>1</v>
      </c>
      <c r="D170" s="359">
        <f t="shared" si="585"/>
        <v>1</v>
      </c>
      <c r="E170" s="298">
        <v>0</v>
      </c>
      <c r="F170" s="359">
        <v>1</v>
      </c>
      <c r="G170" s="298">
        <v>0</v>
      </c>
      <c r="H170" s="359">
        <v>1</v>
      </c>
      <c r="I170" s="298"/>
      <c r="J170" s="359" t="e">
        <f t="shared" ref="J170" si="607">I170/I171</f>
        <v>#DIV/0!</v>
      </c>
      <c r="K170" s="298"/>
      <c r="L170" s="359" t="e">
        <f t="shared" ref="L170" si="608">K170/K171</f>
        <v>#DIV/0!</v>
      </c>
      <c r="M170" s="298"/>
      <c r="N170" s="359" t="e">
        <f t="shared" ref="N170" si="609">M170/M171</f>
        <v>#DIV/0!</v>
      </c>
      <c r="O170" s="298"/>
      <c r="P170" s="359" t="e">
        <f t="shared" ref="P170" si="610">O170/O171</f>
        <v>#DIV/0!</v>
      </c>
      <c r="Q170" s="298"/>
      <c r="R170" s="359" t="e">
        <f t="shared" ref="R170" si="611">Q170/Q171</f>
        <v>#DIV/0!</v>
      </c>
      <c r="S170" s="298"/>
      <c r="T170" s="359" t="e">
        <f t="shared" ref="T170" si="612">S170/S171</f>
        <v>#DIV/0!</v>
      </c>
      <c r="U170" s="298"/>
      <c r="V170" s="359" t="e">
        <f t="shared" ref="V170" si="613">U170/U171</f>
        <v>#DIV/0!</v>
      </c>
      <c r="W170" s="298"/>
      <c r="X170" s="359" t="e">
        <f t="shared" ref="X170" si="614">W170/W171</f>
        <v>#DIV/0!</v>
      </c>
      <c r="Y170" s="298"/>
      <c r="Z170" s="359" t="e">
        <f t="shared" ref="Z170" si="615">Y170/Y171</f>
        <v>#DIV/0!</v>
      </c>
    </row>
    <row r="171" spans="1:26">
      <c r="A171" s="1101"/>
      <c r="B171" s="324" t="s">
        <v>264</v>
      </c>
      <c r="C171" s="298">
        <v>1</v>
      </c>
      <c r="D171" s="360"/>
      <c r="E171" s="298">
        <v>0</v>
      </c>
      <c r="F171" s="360"/>
      <c r="G171" s="298">
        <v>0</v>
      </c>
      <c r="H171" s="360"/>
      <c r="I171" s="298"/>
      <c r="J171" s="360"/>
      <c r="K171" s="298"/>
      <c r="L171" s="360"/>
      <c r="M171" s="298"/>
      <c r="N171" s="360"/>
      <c r="O171" s="298"/>
      <c r="P171" s="360"/>
      <c r="Q171" s="298"/>
      <c r="R171" s="360"/>
      <c r="S171" s="298"/>
      <c r="T171" s="360"/>
      <c r="U171" s="298"/>
      <c r="V171" s="360"/>
      <c r="W171" s="298"/>
      <c r="X171" s="360"/>
      <c r="Y171" s="298"/>
      <c r="Z171" s="360"/>
    </row>
    <row r="172" spans="1:26">
      <c r="A172" s="1092" t="s">
        <v>439</v>
      </c>
      <c r="B172" s="325" t="s">
        <v>267</v>
      </c>
      <c r="C172" s="298">
        <v>1</v>
      </c>
      <c r="D172" s="359">
        <f t="shared" si="585"/>
        <v>1</v>
      </c>
      <c r="E172" s="298">
        <v>1</v>
      </c>
      <c r="F172" s="359">
        <f t="shared" ref="F172" si="616">E172/E173</f>
        <v>1</v>
      </c>
      <c r="G172" s="298">
        <v>1</v>
      </c>
      <c r="H172" s="359">
        <f t="shared" ref="H172" si="617">G172/G173</f>
        <v>1</v>
      </c>
      <c r="I172" s="298"/>
      <c r="J172" s="359" t="e">
        <f t="shared" ref="J172" si="618">I172/I173</f>
        <v>#DIV/0!</v>
      </c>
      <c r="K172" s="298"/>
      <c r="L172" s="359" t="e">
        <f t="shared" ref="L172" si="619">K172/K173</f>
        <v>#DIV/0!</v>
      </c>
      <c r="M172" s="298"/>
      <c r="N172" s="359" t="e">
        <f t="shared" ref="N172" si="620">M172/M173</f>
        <v>#DIV/0!</v>
      </c>
      <c r="O172" s="298"/>
      <c r="P172" s="359" t="e">
        <f t="shared" ref="P172" si="621">O172/O173</f>
        <v>#DIV/0!</v>
      </c>
      <c r="Q172" s="298"/>
      <c r="R172" s="359" t="e">
        <f t="shared" ref="R172" si="622">Q172/Q173</f>
        <v>#DIV/0!</v>
      </c>
      <c r="S172" s="298"/>
      <c r="T172" s="359" t="e">
        <f t="shared" ref="T172" si="623">S172/S173</f>
        <v>#DIV/0!</v>
      </c>
      <c r="U172" s="298"/>
      <c r="V172" s="359" t="e">
        <f t="shared" ref="V172" si="624">U172/U173</f>
        <v>#DIV/0!</v>
      </c>
      <c r="W172" s="298"/>
      <c r="X172" s="359" t="e">
        <f t="shared" ref="X172" si="625">W172/W173</f>
        <v>#DIV/0!</v>
      </c>
      <c r="Y172" s="298"/>
      <c r="Z172" s="359" t="e">
        <f t="shared" ref="Z172" si="626">Y172/Y173</f>
        <v>#DIV/0!</v>
      </c>
    </row>
    <row r="173" spans="1:26">
      <c r="A173" s="1093"/>
      <c r="B173" s="325" t="s">
        <v>440</v>
      </c>
      <c r="C173" s="298">
        <v>1</v>
      </c>
      <c r="D173" s="360"/>
      <c r="E173" s="298">
        <v>1</v>
      </c>
      <c r="F173" s="360"/>
      <c r="G173" s="298">
        <v>1</v>
      </c>
      <c r="H173" s="360"/>
      <c r="I173" s="298"/>
      <c r="J173" s="360"/>
      <c r="K173" s="298"/>
      <c r="L173" s="360"/>
      <c r="M173" s="298"/>
      <c r="N173" s="360"/>
      <c r="O173" s="298"/>
      <c r="P173" s="360"/>
      <c r="Q173" s="298"/>
      <c r="R173" s="360"/>
      <c r="S173" s="298"/>
      <c r="T173" s="360"/>
      <c r="U173" s="298"/>
      <c r="V173" s="360"/>
      <c r="W173" s="298"/>
      <c r="X173" s="360"/>
      <c r="Y173" s="298"/>
      <c r="Z173" s="360"/>
    </row>
    <row r="174" spans="1:26">
      <c r="A174" s="1092" t="s">
        <v>441</v>
      </c>
      <c r="B174" s="325" t="s">
        <v>443</v>
      </c>
      <c r="C174" s="298">
        <v>18</v>
      </c>
      <c r="D174" s="359">
        <f t="shared" si="585"/>
        <v>0.9</v>
      </c>
      <c r="E174" s="298">
        <v>18</v>
      </c>
      <c r="F174" s="359">
        <f t="shared" ref="F174" si="627">E174/E175</f>
        <v>0.9</v>
      </c>
      <c r="G174" s="298">
        <v>18</v>
      </c>
      <c r="H174" s="359">
        <f t="shared" ref="H174" si="628">G174/G175</f>
        <v>0.9</v>
      </c>
      <c r="I174" s="298"/>
      <c r="J174" s="359" t="e">
        <f t="shared" ref="J174" si="629">I174/I175</f>
        <v>#DIV/0!</v>
      </c>
      <c r="K174" s="298"/>
      <c r="L174" s="359" t="e">
        <f t="shared" ref="L174" si="630">K174/K175</f>
        <v>#DIV/0!</v>
      </c>
      <c r="M174" s="298"/>
      <c r="N174" s="359" t="e">
        <f t="shared" ref="N174" si="631">M174/M175</f>
        <v>#DIV/0!</v>
      </c>
      <c r="O174" s="298"/>
      <c r="P174" s="359" t="e">
        <f t="shared" ref="P174" si="632">O174/O175</f>
        <v>#DIV/0!</v>
      </c>
      <c r="Q174" s="298"/>
      <c r="R174" s="359" t="e">
        <f t="shared" ref="R174" si="633">Q174/Q175</f>
        <v>#DIV/0!</v>
      </c>
      <c r="S174" s="298"/>
      <c r="T174" s="359" t="e">
        <f t="shared" ref="T174" si="634">S174/S175</f>
        <v>#DIV/0!</v>
      </c>
      <c r="U174" s="298"/>
      <c r="V174" s="359" t="e">
        <f t="shared" ref="V174" si="635">U174/U175</f>
        <v>#DIV/0!</v>
      </c>
      <c r="W174" s="298"/>
      <c r="X174" s="359" t="e">
        <f t="shared" ref="X174" si="636">W174/W175</f>
        <v>#DIV/0!</v>
      </c>
      <c r="Y174" s="298"/>
      <c r="Z174" s="359" t="e">
        <f t="shared" ref="Z174" si="637">Y174/Y175</f>
        <v>#DIV/0!</v>
      </c>
    </row>
    <row r="175" spans="1:26">
      <c r="A175" s="1093"/>
      <c r="B175" s="325" t="s">
        <v>344</v>
      </c>
      <c r="C175" s="298">
        <v>20</v>
      </c>
      <c r="D175" s="360"/>
      <c r="E175" s="298">
        <v>20</v>
      </c>
      <c r="F175" s="360"/>
      <c r="G175" s="298">
        <v>20</v>
      </c>
      <c r="H175" s="360"/>
      <c r="I175" s="298"/>
      <c r="J175" s="360"/>
      <c r="K175" s="298"/>
      <c r="L175" s="360"/>
      <c r="M175" s="298"/>
      <c r="N175" s="360"/>
      <c r="O175" s="298"/>
      <c r="P175" s="360"/>
      <c r="Q175" s="298"/>
      <c r="R175" s="360"/>
      <c r="S175" s="298"/>
      <c r="T175" s="360"/>
      <c r="U175" s="298"/>
      <c r="V175" s="360"/>
      <c r="W175" s="298"/>
      <c r="X175" s="360"/>
      <c r="Y175" s="298"/>
      <c r="Z175" s="360"/>
    </row>
    <row r="176" spans="1:26">
      <c r="A176" s="1092" t="s">
        <v>444</v>
      </c>
      <c r="B176" s="325" t="s">
        <v>525</v>
      </c>
      <c r="C176" s="298">
        <v>55</v>
      </c>
      <c r="D176" s="348">
        <f>C176/C177</f>
        <v>1</v>
      </c>
      <c r="E176" s="298">
        <v>0</v>
      </c>
      <c r="F176" s="348" t="e">
        <f>E176/E177</f>
        <v>#DIV/0!</v>
      </c>
      <c r="G176" s="298">
        <v>30</v>
      </c>
      <c r="H176" s="348">
        <f t="shared" ref="H176" si="638">G176/G177</f>
        <v>1</v>
      </c>
      <c r="I176" s="298">
        <v>0</v>
      </c>
      <c r="J176" s="348" t="e">
        <f t="shared" ref="J176" si="639">I176/I177</f>
        <v>#DIV/0!</v>
      </c>
      <c r="K176" s="298">
        <v>0</v>
      </c>
      <c r="L176" s="348" t="e">
        <f t="shared" ref="L176" si="640">K176/K177</f>
        <v>#DIV/0!</v>
      </c>
      <c r="M176" s="298">
        <v>0</v>
      </c>
      <c r="N176" s="348" t="e">
        <f t="shared" ref="N176" si="641">M176/M177</f>
        <v>#DIV/0!</v>
      </c>
      <c r="O176" s="298">
        <v>0</v>
      </c>
      <c r="P176" s="348" t="e">
        <f t="shared" ref="P176" si="642">O176/O177</f>
        <v>#DIV/0!</v>
      </c>
      <c r="Q176" s="298">
        <v>0</v>
      </c>
      <c r="R176" s="348" t="e">
        <f t="shared" ref="R176" si="643">Q176/Q177</f>
        <v>#DIV/0!</v>
      </c>
      <c r="S176" s="298">
        <v>0</v>
      </c>
      <c r="T176" s="348" t="e">
        <f t="shared" ref="T176" si="644">S176/S177</f>
        <v>#DIV/0!</v>
      </c>
      <c r="U176" s="298">
        <v>0</v>
      </c>
      <c r="V176" s="348" t="e">
        <f t="shared" ref="V176" si="645">U176/U177</f>
        <v>#DIV/0!</v>
      </c>
      <c r="W176" s="298">
        <v>0</v>
      </c>
      <c r="X176" s="348" t="e">
        <f t="shared" ref="X176" si="646">W176/W177</f>
        <v>#DIV/0!</v>
      </c>
      <c r="Y176" s="298">
        <v>0</v>
      </c>
      <c r="Z176" s="348" t="e">
        <f t="shared" ref="Z176" si="647">Y176/Y177</f>
        <v>#DIV/0!</v>
      </c>
    </row>
    <row r="177" spans="1:26">
      <c r="A177" s="1093"/>
      <c r="B177" s="325" t="s">
        <v>524</v>
      </c>
      <c r="C177" s="298">
        <v>55</v>
      </c>
      <c r="D177" s="460"/>
      <c r="E177" s="298">
        <v>0</v>
      </c>
      <c r="F177" s="460"/>
      <c r="G177" s="298">
        <v>30</v>
      </c>
      <c r="H177" s="460"/>
      <c r="I177" s="298">
        <v>0</v>
      </c>
      <c r="J177" s="460"/>
      <c r="K177" s="298">
        <v>0</v>
      </c>
      <c r="L177" s="460"/>
      <c r="M177" s="298">
        <v>0</v>
      </c>
      <c r="N177" s="460"/>
      <c r="O177" s="298">
        <v>0</v>
      </c>
      <c r="P177" s="460"/>
      <c r="Q177" s="298">
        <v>0</v>
      </c>
      <c r="R177" s="460"/>
      <c r="S177" s="298">
        <v>0</v>
      </c>
      <c r="T177" s="460"/>
      <c r="U177" s="298">
        <v>0</v>
      </c>
      <c r="V177" s="460"/>
      <c r="W177" s="298">
        <v>0</v>
      </c>
      <c r="X177" s="460"/>
      <c r="Y177" s="298">
        <v>0</v>
      </c>
      <c r="Z177" s="460"/>
    </row>
    <row r="178" spans="1:26">
      <c r="A178" s="1092" t="s">
        <v>445</v>
      </c>
      <c r="B178" s="325" t="s">
        <v>446</v>
      </c>
      <c r="C178" s="298">
        <v>6</v>
      </c>
      <c r="D178" s="359">
        <f t="shared" ref="D178:D181" si="648">C178/C179</f>
        <v>1</v>
      </c>
      <c r="E178" s="298">
        <v>6</v>
      </c>
      <c r="F178" s="359">
        <f t="shared" ref="F178" si="649">E178/E179</f>
        <v>1</v>
      </c>
      <c r="G178" s="298">
        <v>6</v>
      </c>
      <c r="H178" s="359">
        <f t="shared" ref="H178" si="650">G178/G179</f>
        <v>1</v>
      </c>
      <c r="I178" s="298"/>
      <c r="J178" s="359" t="e">
        <f t="shared" ref="J178" si="651">I178/I179</f>
        <v>#DIV/0!</v>
      </c>
      <c r="K178" s="298"/>
      <c r="L178" s="359" t="e">
        <f t="shared" ref="L178" si="652">K178/K179</f>
        <v>#DIV/0!</v>
      </c>
      <c r="M178" s="298"/>
      <c r="N178" s="359" t="e">
        <f t="shared" ref="N178" si="653">M178/M179</f>
        <v>#DIV/0!</v>
      </c>
      <c r="O178" s="298"/>
      <c r="P178" s="359" t="e">
        <f t="shared" ref="P178" si="654">O178/O179</f>
        <v>#DIV/0!</v>
      </c>
      <c r="Q178" s="298"/>
      <c r="R178" s="359" t="e">
        <f t="shared" ref="R178" si="655">Q178/Q179</f>
        <v>#DIV/0!</v>
      </c>
      <c r="S178" s="298"/>
      <c r="T178" s="359" t="e">
        <f t="shared" ref="T178" si="656">S178/S179</f>
        <v>#DIV/0!</v>
      </c>
      <c r="U178" s="298"/>
      <c r="V178" s="359" t="e">
        <f t="shared" ref="V178" si="657">U178/U179</f>
        <v>#DIV/0!</v>
      </c>
      <c r="W178" s="298"/>
      <c r="X178" s="359" t="e">
        <f t="shared" ref="X178" si="658">W178/W179</f>
        <v>#DIV/0!</v>
      </c>
      <c r="Y178" s="298"/>
      <c r="Z178" s="359" t="e">
        <f t="shared" ref="Z178" si="659">Y178/Y179</f>
        <v>#DIV/0!</v>
      </c>
    </row>
    <row r="179" spans="1:26">
      <c r="A179" s="1093"/>
      <c r="B179" s="325" t="s">
        <v>374</v>
      </c>
      <c r="C179" s="298">
        <v>6</v>
      </c>
      <c r="D179" s="360"/>
      <c r="E179" s="298">
        <v>6</v>
      </c>
      <c r="F179" s="360"/>
      <c r="G179" s="298">
        <v>6</v>
      </c>
      <c r="H179" s="360"/>
      <c r="I179" s="298"/>
      <c r="J179" s="360"/>
      <c r="K179" s="298"/>
      <c r="L179" s="360"/>
      <c r="M179" s="298"/>
      <c r="N179" s="360"/>
      <c r="O179" s="298"/>
      <c r="P179" s="360"/>
      <c r="Q179" s="298"/>
      <c r="R179" s="360"/>
      <c r="S179" s="298"/>
      <c r="T179" s="360"/>
      <c r="U179" s="298"/>
      <c r="V179" s="360"/>
      <c r="W179" s="298"/>
      <c r="X179" s="360"/>
      <c r="Y179" s="298"/>
      <c r="Z179" s="360"/>
    </row>
    <row r="180" spans="1:26">
      <c r="A180" s="461" t="s">
        <v>567</v>
      </c>
      <c r="B180" s="325"/>
      <c r="C180" s="298"/>
      <c r="D180" s="541"/>
      <c r="E180" s="298">
        <v>0</v>
      </c>
      <c r="F180" s="541"/>
      <c r="G180" s="298"/>
      <c r="H180" s="541"/>
      <c r="I180" s="298"/>
      <c r="J180" s="541"/>
      <c r="K180" s="298"/>
      <c r="L180" s="541"/>
      <c r="M180" s="298"/>
      <c r="N180" s="541"/>
      <c r="O180" s="298"/>
      <c r="P180" s="541"/>
      <c r="Q180" s="298"/>
      <c r="R180" s="541"/>
      <c r="S180" s="298"/>
      <c r="T180" s="541"/>
      <c r="U180" s="298"/>
      <c r="V180" s="541"/>
      <c r="W180" s="298"/>
      <c r="X180" s="541"/>
      <c r="Y180" s="298"/>
      <c r="Z180" s="541"/>
    </row>
    <row r="181" spans="1:26">
      <c r="A181" s="1092" t="s">
        <v>447</v>
      </c>
      <c r="B181" s="325" t="s">
        <v>448</v>
      </c>
      <c r="C181" s="298">
        <v>1</v>
      </c>
      <c r="D181" s="359">
        <f t="shared" si="648"/>
        <v>1</v>
      </c>
      <c r="E181" s="298">
        <v>0</v>
      </c>
      <c r="F181" s="359">
        <v>1</v>
      </c>
      <c r="G181" s="298">
        <v>0</v>
      </c>
      <c r="H181" s="359">
        <v>1</v>
      </c>
      <c r="I181" s="298"/>
      <c r="J181" s="359" t="e">
        <f t="shared" ref="J181" si="660">I181/I182</f>
        <v>#DIV/0!</v>
      </c>
      <c r="K181" s="298"/>
      <c r="L181" s="359" t="e">
        <f t="shared" ref="L181" si="661">K181/K182</f>
        <v>#DIV/0!</v>
      </c>
      <c r="M181" s="298"/>
      <c r="N181" s="359" t="e">
        <f t="shared" ref="N181" si="662">M181/M182</f>
        <v>#DIV/0!</v>
      </c>
      <c r="O181" s="298"/>
      <c r="P181" s="359" t="e">
        <f t="shared" ref="P181" si="663">O181/O182</f>
        <v>#DIV/0!</v>
      </c>
      <c r="Q181" s="298"/>
      <c r="R181" s="359" t="e">
        <f t="shared" ref="R181" si="664">Q181/Q182</f>
        <v>#DIV/0!</v>
      </c>
      <c r="S181" s="298"/>
      <c r="T181" s="359" t="e">
        <f t="shared" ref="T181" si="665">S181/S182</f>
        <v>#DIV/0!</v>
      </c>
      <c r="U181" s="298"/>
      <c r="V181" s="359" t="e">
        <f t="shared" ref="V181" si="666">U181/U182</f>
        <v>#DIV/0!</v>
      </c>
      <c r="W181" s="298"/>
      <c r="X181" s="359" t="e">
        <f t="shared" ref="X181" si="667">W181/W182</f>
        <v>#DIV/0!</v>
      </c>
      <c r="Y181" s="298"/>
      <c r="Z181" s="359" t="e">
        <f t="shared" ref="Z181" si="668">Y181/Y182</f>
        <v>#DIV/0!</v>
      </c>
    </row>
    <row r="182" spans="1:26">
      <c r="A182" s="1093"/>
      <c r="B182" s="325" t="s">
        <v>449</v>
      </c>
      <c r="C182" s="298">
        <v>1</v>
      </c>
      <c r="D182" s="360"/>
      <c r="E182" s="298">
        <v>0</v>
      </c>
      <c r="F182" s="360"/>
      <c r="G182" s="298">
        <v>0</v>
      </c>
      <c r="H182" s="360"/>
      <c r="I182" s="298"/>
      <c r="J182" s="360"/>
      <c r="K182" s="298"/>
      <c r="L182" s="360"/>
      <c r="M182" s="298"/>
      <c r="N182" s="360"/>
      <c r="O182" s="298"/>
      <c r="P182" s="360"/>
      <c r="Q182" s="298"/>
      <c r="R182" s="360"/>
      <c r="S182" s="298"/>
      <c r="T182" s="360"/>
      <c r="U182" s="298"/>
      <c r="V182" s="360"/>
      <c r="W182" s="298"/>
      <c r="X182" s="360"/>
      <c r="Y182" s="298"/>
      <c r="Z182" s="360"/>
    </row>
    <row r="183" spans="1:26">
      <c r="A183" s="1063" t="s">
        <v>568</v>
      </c>
      <c r="B183" s="326" t="s">
        <v>267</v>
      </c>
      <c r="C183" s="298">
        <v>1</v>
      </c>
      <c r="D183" s="359">
        <f t="shared" ref="D183" si="669">C183/C184</f>
        <v>1</v>
      </c>
      <c r="E183" s="298">
        <v>0</v>
      </c>
      <c r="F183" s="359">
        <v>1</v>
      </c>
      <c r="G183" s="298">
        <v>0</v>
      </c>
      <c r="H183" s="359" t="e">
        <f t="shared" ref="H183" si="670">G183/G184</f>
        <v>#DIV/0!</v>
      </c>
      <c r="I183" s="298">
        <v>0</v>
      </c>
      <c r="J183" s="359" t="e">
        <f t="shared" ref="J183" si="671">I183/I184</f>
        <v>#DIV/0!</v>
      </c>
      <c r="K183" s="298">
        <v>0</v>
      </c>
      <c r="L183" s="359" t="e">
        <f t="shared" ref="L183" si="672">K183/K184</f>
        <v>#DIV/0!</v>
      </c>
      <c r="M183" s="298">
        <v>0</v>
      </c>
      <c r="N183" s="359" t="e">
        <f t="shared" ref="N183" si="673">M183/M184</f>
        <v>#DIV/0!</v>
      </c>
      <c r="O183" s="298">
        <v>0</v>
      </c>
      <c r="P183" s="359" t="e">
        <f t="shared" ref="P183" si="674">O183/O184</f>
        <v>#DIV/0!</v>
      </c>
      <c r="Q183" s="298">
        <v>0</v>
      </c>
      <c r="R183" s="359" t="e">
        <f t="shared" ref="R183" si="675">Q183/Q184</f>
        <v>#DIV/0!</v>
      </c>
      <c r="S183" s="298">
        <v>0</v>
      </c>
      <c r="T183" s="359" t="e">
        <f t="shared" ref="T183" si="676">S183/S184</f>
        <v>#DIV/0!</v>
      </c>
      <c r="U183" s="298">
        <v>0</v>
      </c>
      <c r="V183" s="359" t="e">
        <f t="shared" ref="V183" si="677">U183/U184</f>
        <v>#DIV/0!</v>
      </c>
      <c r="W183" s="298">
        <v>0</v>
      </c>
      <c r="X183" s="359" t="e">
        <f t="shared" ref="X183" si="678">W183/W184</f>
        <v>#DIV/0!</v>
      </c>
      <c r="Y183" s="298">
        <v>0</v>
      </c>
      <c r="Z183" s="359" t="e">
        <f t="shared" ref="Z183" si="679">Y183/Y184</f>
        <v>#DIV/0!</v>
      </c>
    </row>
    <row r="184" spans="1:26">
      <c r="A184" s="1064"/>
      <c r="B184" s="326" t="s">
        <v>350</v>
      </c>
      <c r="C184" s="298">
        <v>1</v>
      </c>
      <c r="D184" s="360"/>
      <c r="E184" s="298">
        <v>0</v>
      </c>
      <c r="F184" s="360"/>
      <c r="G184" s="298">
        <v>0</v>
      </c>
      <c r="H184" s="360"/>
      <c r="I184" s="298">
        <v>0</v>
      </c>
      <c r="J184" s="360"/>
      <c r="K184" s="298">
        <v>0</v>
      </c>
      <c r="L184" s="360"/>
      <c r="M184" s="298">
        <v>0</v>
      </c>
      <c r="N184" s="360"/>
      <c r="O184" s="298">
        <v>0</v>
      </c>
      <c r="P184" s="360"/>
      <c r="Q184" s="298">
        <v>0</v>
      </c>
      <c r="R184" s="360"/>
      <c r="S184" s="298">
        <v>0</v>
      </c>
      <c r="T184" s="360"/>
      <c r="U184" s="298">
        <v>0</v>
      </c>
      <c r="V184" s="360"/>
      <c r="W184" s="298">
        <v>0</v>
      </c>
      <c r="X184" s="360"/>
      <c r="Y184" s="298">
        <v>0</v>
      </c>
      <c r="Z184" s="360"/>
    </row>
    <row r="185" spans="1:26">
      <c r="A185" s="1063" t="s">
        <v>342</v>
      </c>
      <c r="B185" s="326" t="s">
        <v>343</v>
      </c>
      <c r="C185" s="298">
        <v>17</v>
      </c>
      <c r="D185" s="359">
        <f t="shared" ref="D185:D212" si="680">C185/C186</f>
        <v>0.85</v>
      </c>
      <c r="E185" s="298">
        <v>17</v>
      </c>
      <c r="F185" s="359">
        <f t="shared" ref="F185" si="681">E185/E186</f>
        <v>0.85</v>
      </c>
      <c r="G185" s="298">
        <v>17</v>
      </c>
      <c r="H185" s="359">
        <f t="shared" ref="H185" si="682">G185/G186</f>
        <v>0.85</v>
      </c>
      <c r="I185" s="298"/>
      <c r="J185" s="359" t="e">
        <f t="shared" ref="J185" si="683">I185/I186</f>
        <v>#DIV/0!</v>
      </c>
      <c r="K185" s="298"/>
      <c r="L185" s="359" t="e">
        <f t="shared" ref="L185" si="684">K185/K186</f>
        <v>#DIV/0!</v>
      </c>
      <c r="M185" s="298"/>
      <c r="N185" s="359" t="e">
        <f t="shared" ref="N185" si="685">M185/M186</f>
        <v>#DIV/0!</v>
      </c>
      <c r="O185" s="298"/>
      <c r="P185" s="359" t="e">
        <f t="shared" ref="P185" si="686">O185/O186</f>
        <v>#DIV/0!</v>
      </c>
      <c r="Q185" s="298"/>
      <c r="R185" s="359" t="e">
        <f t="shared" ref="R185" si="687">Q185/Q186</f>
        <v>#DIV/0!</v>
      </c>
      <c r="S185" s="298"/>
      <c r="T185" s="359" t="e">
        <f t="shared" ref="T185" si="688">S185/S186</f>
        <v>#DIV/0!</v>
      </c>
      <c r="U185" s="298"/>
      <c r="V185" s="359" t="e">
        <f t="shared" ref="V185" si="689">U185/U186</f>
        <v>#DIV/0!</v>
      </c>
      <c r="W185" s="298"/>
      <c r="X185" s="359" t="e">
        <f t="shared" ref="X185" si="690">W185/W186</f>
        <v>#DIV/0!</v>
      </c>
      <c r="Y185" s="298"/>
      <c r="Z185" s="359" t="e">
        <f t="shared" ref="Z185" si="691">Y185/Y186</f>
        <v>#DIV/0!</v>
      </c>
    </row>
    <row r="186" spans="1:26">
      <c r="A186" s="1064"/>
      <c r="B186" s="326" t="s">
        <v>344</v>
      </c>
      <c r="C186" s="298">
        <v>20</v>
      </c>
      <c r="D186" s="360"/>
      <c r="E186" s="298">
        <v>20</v>
      </c>
      <c r="F186" s="360"/>
      <c r="G186" s="298">
        <v>20</v>
      </c>
      <c r="H186" s="360"/>
      <c r="I186" s="298"/>
      <c r="J186" s="360"/>
      <c r="K186" s="298"/>
      <c r="L186" s="360"/>
      <c r="M186" s="298"/>
      <c r="N186" s="360"/>
      <c r="O186" s="298"/>
      <c r="P186" s="360"/>
      <c r="Q186" s="298"/>
      <c r="R186" s="360"/>
      <c r="S186" s="298"/>
      <c r="T186" s="360"/>
      <c r="U186" s="298"/>
      <c r="V186" s="360"/>
      <c r="W186" s="298"/>
      <c r="X186" s="360"/>
      <c r="Y186" s="298"/>
      <c r="Z186" s="360"/>
    </row>
    <row r="187" spans="1:26">
      <c r="A187" s="1063" t="s">
        <v>527</v>
      </c>
      <c r="B187" s="326" t="s">
        <v>526</v>
      </c>
      <c r="C187" s="298">
        <v>55</v>
      </c>
      <c r="D187" s="359">
        <f t="shared" ref="D187" si="692">C187/C188</f>
        <v>1</v>
      </c>
      <c r="E187" s="298">
        <v>42</v>
      </c>
      <c r="F187" s="359">
        <v>1</v>
      </c>
      <c r="G187" s="298">
        <v>30</v>
      </c>
      <c r="H187" s="359">
        <f t="shared" ref="H187" si="693">G187/G188</f>
        <v>1</v>
      </c>
      <c r="I187" s="298">
        <v>0</v>
      </c>
      <c r="J187" s="359" t="e">
        <f t="shared" ref="J187" si="694">I187/I188</f>
        <v>#DIV/0!</v>
      </c>
      <c r="K187" s="298">
        <v>0</v>
      </c>
      <c r="L187" s="359" t="e">
        <f t="shared" ref="L187" si="695">K187/K188</f>
        <v>#DIV/0!</v>
      </c>
      <c r="M187" s="298">
        <v>0</v>
      </c>
      <c r="N187" s="359" t="e">
        <f t="shared" ref="N187" si="696">M187/M188</f>
        <v>#DIV/0!</v>
      </c>
      <c r="O187" s="298">
        <v>0</v>
      </c>
      <c r="P187" s="359" t="e">
        <f t="shared" ref="P187" si="697">O187/O188</f>
        <v>#DIV/0!</v>
      </c>
      <c r="Q187" s="298">
        <v>0</v>
      </c>
      <c r="R187" s="359" t="e">
        <f t="shared" ref="R187" si="698">Q187/Q188</f>
        <v>#DIV/0!</v>
      </c>
      <c r="S187" s="298">
        <v>0</v>
      </c>
      <c r="T187" s="359" t="e">
        <f t="shared" ref="T187" si="699">S187/S188</f>
        <v>#DIV/0!</v>
      </c>
      <c r="U187" s="298">
        <v>0</v>
      </c>
      <c r="V187" s="359" t="e">
        <f t="shared" ref="V187" si="700">U187/U188</f>
        <v>#DIV/0!</v>
      </c>
      <c r="W187" s="298">
        <v>0</v>
      </c>
      <c r="X187" s="359" t="e">
        <f t="shared" ref="X187" si="701">W187/W188</f>
        <v>#DIV/0!</v>
      </c>
      <c r="Y187" s="298">
        <v>0</v>
      </c>
      <c r="Z187" s="359" t="e">
        <f t="shared" ref="Z187" si="702">Y187/Y188</f>
        <v>#DIV/0!</v>
      </c>
    </row>
    <row r="188" spans="1:26">
      <c r="A188" s="1064"/>
      <c r="B188" s="326" t="s">
        <v>524</v>
      </c>
      <c r="C188" s="298">
        <v>55</v>
      </c>
      <c r="D188" s="360"/>
      <c r="E188" s="298">
        <v>42</v>
      </c>
      <c r="F188" s="360"/>
      <c r="G188" s="298">
        <v>30</v>
      </c>
      <c r="H188" s="360"/>
      <c r="I188" s="298">
        <v>0</v>
      </c>
      <c r="J188" s="360"/>
      <c r="K188" s="298">
        <v>0</v>
      </c>
      <c r="L188" s="360"/>
      <c r="M188" s="298">
        <v>0</v>
      </c>
      <c r="N188" s="360"/>
      <c r="O188" s="298">
        <v>0</v>
      </c>
      <c r="P188" s="360"/>
      <c r="Q188" s="298">
        <v>0</v>
      </c>
      <c r="R188" s="360"/>
      <c r="S188" s="298">
        <v>0</v>
      </c>
      <c r="T188" s="360"/>
      <c r="U188" s="298">
        <v>0</v>
      </c>
      <c r="V188" s="360"/>
      <c r="W188" s="298">
        <v>0</v>
      </c>
      <c r="X188" s="360"/>
      <c r="Y188" s="298">
        <v>0</v>
      </c>
      <c r="Z188" s="360"/>
    </row>
    <row r="189" spans="1:26">
      <c r="A189" s="1065" t="s">
        <v>345</v>
      </c>
      <c r="B189" s="326" t="s">
        <v>348</v>
      </c>
      <c r="C189" s="298">
        <v>0</v>
      </c>
      <c r="D189" s="359" t="e">
        <f t="shared" si="680"/>
        <v>#DIV/0!</v>
      </c>
      <c r="E189" s="298">
        <v>42</v>
      </c>
      <c r="F189" s="359">
        <f t="shared" ref="F189" si="703">E189/E190</f>
        <v>1</v>
      </c>
      <c r="G189" s="298">
        <v>30</v>
      </c>
      <c r="H189" s="359">
        <f t="shared" ref="H189" si="704">G189/G190</f>
        <v>1</v>
      </c>
      <c r="I189" s="298"/>
      <c r="J189" s="359" t="e">
        <f t="shared" ref="J189" si="705">I189/I190</f>
        <v>#DIV/0!</v>
      </c>
      <c r="K189" s="298"/>
      <c r="L189" s="359" t="e">
        <f t="shared" ref="L189" si="706">K189/K190</f>
        <v>#DIV/0!</v>
      </c>
      <c r="M189" s="298"/>
      <c r="N189" s="359" t="e">
        <f t="shared" ref="N189" si="707">M189/M190</f>
        <v>#DIV/0!</v>
      </c>
      <c r="O189" s="298"/>
      <c r="P189" s="359" t="e">
        <f t="shared" ref="P189" si="708">O189/O190</f>
        <v>#DIV/0!</v>
      </c>
      <c r="Q189" s="298"/>
      <c r="R189" s="359" t="e">
        <f t="shared" ref="R189" si="709">Q189/Q190</f>
        <v>#DIV/0!</v>
      </c>
      <c r="S189" s="298"/>
      <c r="T189" s="359" t="e">
        <f t="shared" ref="T189" si="710">S189/S190</f>
        <v>#DIV/0!</v>
      </c>
      <c r="U189" s="298"/>
      <c r="V189" s="359" t="e">
        <f t="shared" ref="V189" si="711">U189/U190</f>
        <v>#DIV/0!</v>
      </c>
      <c r="W189" s="298"/>
      <c r="X189" s="359" t="e">
        <f t="shared" ref="X189" si="712">W189/W190</f>
        <v>#DIV/0!</v>
      </c>
      <c r="Y189" s="298"/>
      <c r="Z189" s="359" t="e">
        <f t="shared" ref="Z189" si="713">Y189/Y190</f>
        <v>#DIV/0!</v>
      </c>
    </row>
    <row r="190" spans="1:26">
      <c r="A190" s="1066"/>
      <c r="B190" s="326" t="s">
        <v>349</v>
      </c>
      <c r="C190" s="298">
        <v>0</v>
      </c>
      <c r="D190" s="360"/>
      <c r="E190" s="298">
        <v>42</v>
      </c>
      <c r="F190" s="360"/>
      <c r="G190" s="298">
        <v>30</v>
      </c>
      <c r="H190" s="360"/>
      <c r="I190" s="298"/>
      <c r="J190" s="360"/>
      <c r="K190" s="298"/>
      <c r="L190" s="360"/>
      <c r="M190" s="298"/>
      <c r="N190" s="360"/>
      <c r="O190" s="298"/>
      <c r="P190" s="360"/>
      <c r="Q190" s="298"/>
      <c r="R190" s="360"/>
      <c r="S190" s="298"/>
      <c r="T190" s="360"/>
      <c r="U190" s="298"/>
      <c r="V190" s="360"/>
      <c r="W190" s="298"/>
      <c r="X190" s="360"/>
      <c r="Y190" s="298"/>
      <c r="Z190" s="360"/>
    </row>
    <row r="191" spans="1:26">
      <c r="A191" s="603" t="s">
        <v>567</v>
      </c>
      <c r="B191" s="326"/>
      <c r="C191" s="298">
        <v>0</v>
      </c>
      <c r="D191" s="541"/>
      <c r="E191" s="298">
        <v>0</v>
      </c>
      <c r="F191" s="541"/>
      <c r="G191" s="298"/>
      <c r="H191" s="541"/>
      <c r="I191" s="298"/>
      <c r="J191" s="541"/>
      <c r="K191" s="298"/>
      <c r="L191" s="541"/>
      <c r="M191" s="298"/>
      <c r="N191" s="541"/>
      <c r="O191" s="298"/>
      <c r="P191" s="541"/>
      <c r="Q191" s="298"/>
      <c r="R191" s="541"/>
      <c r="S191" s="298"/>
      <c r="T191" s="541"/>
      <c r="U191" s="298"/>
      <c r="V191" s="541"/>
      <c r="W191" s="298"/>
      <c r="X191" s="541"/>
      <c r="Y191" s="298"/>
      <c r="Z191" s="541"/>
    </row>
    <row r="192" spans="1:26">
      <c r="A192" s="1063" t="s">
        <v>435</v>
      </c>
      <c r="B192" s="326" t="s">
        <v>265</v>
      </c>
      <c r="C192" s="298">
        <v>0</v>
      </c>
      <c r="D192" s="359" t="e">
        <f t="shared" si="680"/>
        <v>#DIV/0!</v>
      </c>
      <c r="E192" s="298">
        <v>0</v>
      </c>
      <c r="F192" s="359">
        <v>0</v>
      </c>
      <c r="G192" s="298">
        <v>0</v>
      </c>
      <c r="H192" s="359">
        <v>0</v>
      </c>
      <c r="I192" s="298"/>
      <c r="J192" s="359" t="e">
        <f t="shared" ref="J192" si="714">I192/I193</f>
        <v>#DIV/0!</v>
      </c>
      <c r="K192" s="298"/>
      <c r="L192" s="359" t="e">
        <f t="shared" ref="L192" si="715">K192/K193</f>
        <v>#DIV/0!</v>
      </c>
      <c r="M192" s="298"/>
      <c r="N192" s="359" t="e">
        <f t="shared" ref="N192" si="716">M192/M193</f>
        <v>#DIV/0!</v>
      </c>
      <c r="O192" s="298"/>
      <c r="P192" s="359" t="e">
        <f t="shared" ref="P192" si="717">O192/O193</f>
        <v>#DIV/0!</v>
      </c>
      <c r="Q192" s="298"/>
      <c r="R192" s="359" t="e">
        <f t="shared" ref="R192" si="718">Q192/Q193</f>
        <v>#DIV/0!</v>
      </c>
      <c r="S192" s="298"/>
      <c r="T192" s="359" t="e">
        <f t="shared" ref="T192" si="719">S192/S193</f>
        <v>#DIV/0!</v>
      </c>
      <c r="U192" s="298"/>
      <c r="V192" s="359" t="e">
        <f t="shared" ref="V192" si="720">U192/U193</f>
        <v>#DIV/0!</v>
      </c>
      <c r="W192" s="298"/>
      <c r="X192" s="359" t="e">
        <f t="shared" ref="X192" si="721">W192/W193</f>
        <v>#DIV/0!</v>
      </c>
      <c r="Y192" s="298"/>
      <c r="Z192" s="359" t="e">
        <f t="shared" ref="Z192" si="722">Y192/Y193</f>
        <v>#DIV/0!</v>
      </c>
    </row>
    <row r="193" spans="1:26">
      <c r="A193" s="1064"/>
      <c r="B193" s="326" t="s">
        <v>264</v>
      </c>
      <c r="C193" s="298">
        <v>0</v>
      </c>
      <c r="D193" s="360"/>
      <c r="E193" s="298">
        <v>0</v>
      </c>
      <c r="F193" s="360"/>
      <c r="G193" s="298">
        <v>0</v>
      </c>
      <c r="H193" s="360"/>
      <c r="I193" s="298"/>
      <c r="J193" s="360"/>
      <c r="K193" s="298"/>
      <c r="L193" s="360"/>
      <c r="M193" s="298"/>
      <c r="N193" s="360"/>
      <c r="O193" s="298"/>
      <c r="P193" s="360"/>
      <c r="Q193" s="298"/>
      <c r="R193" s="360"/>
      <c r="S193" s="298"/>
      <c r="T193" s="360"/>
      <c r="U193" s="298"/>
      <c r="V193" s="360"/>
      <c r="W193" s="298"/>
      <c r="X193" s="360"/>
      <c r="Y193" s="298"/>
      <c r="Z193" s="360"/>
    </row>
    <row r="194" spans="1:26">
      <c r="A194" s="1127" t="s">
        <v>341</v>
      </c>
      <c r="B194" s="613" t="s">
        <v>267</v>
      </c>
      <c r="C194" s="356">
        <v>1</v>
      </c>
      <c r="D194" s="629">
        <f t="shared" ref="D194" si="723">C194/C195</f>
        <v>1</v>
      </c>
      <c r="E194" s="356">
        <v>0</v>
      </c>
      <c r="F194" s="629" t="e">
        <f t="shared" ref="F194" si="724">E194/E195</f>
        <v>#DIV/0!</v>
      </c>
      <c r="G194" s="356">
        <v>1</v>
      </c>
      <c r="H194" s="629">
        <f t="shared" ref="H194" si="725">G194/G195</f>
        <v>1</v>
      </c>
      <c r="I194" s="356">
        <v>0</v>
      </c>
      <c r="J194" s="629" t="e">
        <f t="shared" ref="J194" si="726">I194/I195</f>
        <v>#DIV/0!</v>
      </c>
      <c r="K194" s="356">
        <v>0</v>
      </c>
      <c r="L194" s="629" t="e">
        <f t="shared" ref="L194" si="727">K194/K195</f>
        <v>#DIV/0!</v>
      </c>
      <c r="M194" s="356">
        <v>0</v>
      </c>
      <c r="N194" s="629" t="e">
        <f t="shared" ref="N194" si="728">M194/M195</f>
        <v>#DIV/0!</v>
      </c>
      <c r="O194" s="356">
        <v>0</v>
      </c>
      <c r="P194" s="629" t="e">
        <f t="shared" ref="P194" si="729">O194/O195</f>
        <v>#DIV/0!</v>
      </c>
      <c r="Q194" s="356">
        <v>0</v>
      </c>
      <c r="R194" s="629" t="e">
        <f t="shared" ref="R194" si="730">Q194/Q195</f>
        <v>#DIV/0!</v>
      </c>
      <c r="S194" s="356">
        <v>0</v>
      </c>
      <c r="T194" s="629" t="e">
        <f t="shared" ref="T194" si="731">S194/S195</f>
        <v>#DIV/0!</v>
      </c>
      <c r="U194" s="356">
        <v>0</v>
      </c>
      <c r="V194" s="629" t="e">
        <f t="shared" ref="V194" si="732">U194/U195</f>
        <v>#DIV/0!</v>
      </c>
      <c r="W194" s="356">
        <v>0</v>
      </c>
      <c r="X194" s="629" t="e">
        <f t="shared" ref="X194" si="733">W194/W195</f>
        <v>#DIV/0!</v>
      </c>
      <c r="Y194" s="356">
        <v>0</v>
      </c>
      <c r="Z194" s="629" t="e">
        <f t="shared" ref="Z194" si="734">Y194/Y195</f>
        <v>#DIV/0!</v>
      </c>
    </row>
    <row r="195" spans="1:26">
      <c r="A195" s="1128"/>
      <c r="B195" s="613" t="s">
        <v>350</v>
      </c>
      <c r="C195" s="356">
        <v>1</v>
      </c>
      <c r="D195" s="548"/>
      <c r="E195" s="356">
        <v>0</v>
      </c>
      <c r="F195" s="548"/>
      <c r="G195" s="356">
        <v>1</v>
      </c>
      <c r="H195" s="548"/>
      <c r="I195" s="356">
        <v>0</v>
      </c>
      <c r="J195" s="548"/>
      <c r="K195" s="356">
        <v>0</v>
      </c>
      <c r="L195" s="548"/>
      <c r="M195" s="356">
        <v>0</v>
      </c>
      <c r="N195" s="548"/>
      <c r="O195" s="356">
        <v>0</v>
      </c>
      <c r="P195" s="548"/>
      <c r="Q195" s="356">
        <v>0</v>
      </c>
      <c r="R195" s="548"/>
      <c r="S195" s="356">
        <v>0</v>
      </c>
      <c r="T195" s="548"/>
      <c r="U195" s="356">
        <v>0</v>
      </c>
      <c r="V195" s="548"/>
      <c r="W195" s="356">
        <v>0</v>
      </c>
      <c r="X195" s="548"/>
      <c r="Y195" s="356">
        <v>0</v>
      </c>
      <c r="Z195" s="548"/>
    </row>
    <row r="196" spans="1:26">
      <c r="A196" s="1121" t="s">
        <v>342</v>
      </c>
      <c r="B196" s="613" t="s">
        <v>343</v>
      </c>
      <c r="C196" s="356">
        <v>18</v>
      </c>
      <c r="D196" s="629">
        <f t="shared" ref="D196" si="735">C196/C197</f>
        <v>0.9</v>
      </c>
      <c r="E196" s="356">
        <v>18</v>
      </c>
      <c r="F196" s="629">
        <f t="shared" ref="F196" si="736">E196/E197</f>
        <v>0.9</v>
      </c>
      <c r="G196" s="356">
        <v>18</v>
      </c>
      <c r="H196" s="629">
        <f t="shared" ref="H196" si="737">G196/G197</f>
        <v>0.9</v>
      </c>
      <c r="I196" s="356"/>
      <c r="J196" s="629" t="e">
        <f t="shared" ref="J196" si="738">I196/I197</f>
        <v>#DIV/0!</v>
      </c>
      <c r="K196" s="356"/>
      <c r="L196" s="629" t="e">
        <f t="shared" ref="L196" si="739">K196/K197</f>
        <v>#DIV/0!</v>
      </c>
      <c r="M196" s="356"/>
      <c r="N196" s="629" t="e">
        <f t="shared" ref="N196" si="740">M196/M197</f>
        <v>#DIV/0!</v>
      </c>
      <c r="O196" s="356"/>
      <c r="P196" s="629" t="e">
        <f t="shared" ref="P196" si="741">O196/O197</f>
        <v>#DIV/0!</v>
      </c>
      <c r="Q196" s="356"/>
      <c r="R196" s="629" t="e">
        <f t="shared" ref="R196" si="742">Q196/Q197</f>
        <v>#DIV/0!</v>
      </c>
      <c r="S196" s="356"/>
      <c r="T196" s="629" t="e">
        <f t="shared" ref="T196" si="743">S196/S197</f>
        <v>#DIV/0!</v>
      </c>
      <c r="U196" s="356"/>
      <c r="V196" s="629" t="e">
        <f t="shared" ref="V196" si="744">U196/U197</f>
        <v>#DIV/0!</v>
      </c>
      <c r="W196" s="356"/>
      <c r="X196" s="629" t="e">
        <f t="shared" ref="X196" si="745">W196/W197</f>
        <v>#DIV/0!</v>
      </c>
      <c r="Y196" s="356"/>
      <c r="Z196" s="629" t="e">
        <f t="shared" ref="Z196" si="746">Y196/Y197</f>
        <v>#DIV/0!</v>
      </c>
    </row>
    <row r="197" spans="1:26">
      <c r="A197" s="1122"/>
      <c r="B197" s="613" t="s">
        <v>344</v>
      </c>
      <c r="C197" s="356">
        <v>20</v>
      </c>
      <c r="D197" s="548"/>
      <c r="E197" s="356">
        <v>20</v>
      </c>
      <c r="F197" s="548"/>
      <c r="G197" s="356">
        <v>20</v>
      </c>
      <c r="H197" s="548"/>
      <c r="I197" s="356"/>
      <c r="J197" s="548"/>
      <c r="K197" s="356"/>
      <c r="L197" s="548"/>
      <c r="M197" s="356"/>
      <c r="N197" s="548"/>
      <c r="O197" s="356"/>
      <c r="P197" s="548"/>
      <c r="Q197" s="356"/>
      <c r="R197" s="548"/>
      <c r="S197" s="356"/>
      <c r="T197" s="548"/>
      <c r="U197" s="356"/>
      <c r="V197" s="548"/>
      <c r="W197" s="356"/>
      <c r="X197" s="548"/>
      <c r="Y197" s="356"/>
      <c r="Z197" s="548"/>
    </row>
    <row r="198" spans="1:26">
      <c r="A198" s="1121" t="s">
        <v>527</v>
      </c>
      <c r="B198" s="613" t="s">
        <v>526</v>
      </c>
      <c r="C198" s="356">
        <v>55</v>
      </c>
      <c r="D198" s="629">
        <f t="shared" ref="D198" si="747">C198/C199</f>
        <v>1</v>
      </c>
      <c r="E198" s="356">
        <v>42</v>
      </c>
      <c r="F198" s="629">
        <f t="shared" ref="F198" si="748">E198/E199</f>
        <v>1</v>
      </c>
      <c r="G198" s="356">
        <v>0</v>
      </c>
      <c r="H198" s="629" t="e">
        <f t="shared" ref="H198" si="749">G198/G199</f>
        <v>#DIV/0!</v>
      </c>
      <c r="I198" s="356">
        <v>0</v>
      </c>
      <c r="J198" s="629" t="e">
        <f t="shared" ref="J198" si="750">I198/I199</f>
        <v>#DIV/0!</v>
      </c>
      <c r="K198" s="356">
        <v>0</v>
      </c>
      <c r="L198" s="629" t="e">
        <f t="shared" ref="L198" si="751">K198/K199</f>
        <v>#DIV/0!</v>
      </c>
      <c r="M198" s="356">
        <v>0</v>
      </c>
      <c r="N198" s="629" t="e">
        <f t="shared" ref="N198" si="752">M198/M199</f>
        <v>#DIV/0!</v>
      </c>
      <c r="O198" s="356">
        <v>0</v>
      </c>
      <c r="P198" s="629" t="e">
        <f t="shared" ref="P198" si="753">O198/O199</f>
        <v>#DIV/0!</v>
      </c>
      <c r="Q198" s="356">
        <v>0</v>
      </c>
      <c r="R198" s="629" t="e">
        <f t="shared" ref="R198" si="754">Q198/Q199</f>
        <v>#DIV/0!</v>
      </c>
      <c r="S198" s="356">
        <v>0</v>
      </c>
      <c r="T198" s="629" t="e">
        <f t="shared" ref="T198" si="755">S198/S199</f>
        <v>#DIV/0!</v>
      </c>
      <c r="U198" s="356">
        <v>0</v>
      </c>
      <c r="V198" s="629" t="e">
        <f t="shared" ref="V198" si="756">U198/U199</f>
        <v>#DIV/0!</v>
      </c>
      <c r="W198" s="356">
        <v>0</v>
      </c>
      <c r="X198" s="629" t="e">
        <f t="shared" ref="X198" si="757">W198/W199</f>
        <v>#DIV/0!</v>
      </c>
      <c r="Y198" s="356">
        <v>0</v>
      </c>
      <c r="Z198" s="629" t="e">
        <f t="shared" ref="Z198" si="758">Y198/Y199</f>
        <v>#DIV/0!</v>
      </c>
    </row>
    <row r="199" spans="1:26">
      <c r="A199" s="1122"/>
      <c r="B199" s="613" t="s">
        <v>524</v>
      </c>
      <c r="C199" s="356">
        <v>55</v>
      </c>
      <c r="D199" s="548"/>
      <c r="E199" s="356">
        <v>42</v>
      </c>
      <c r="F199" s="548"/>
      <c r="G199" s="356">
        <v>0</v>
      </c>
      <c r="H199" s="548"/>
      <c r="I199" s="356">
        <v>0</v>
      </c>
      <c r="J199" s="548"/>
      <c r="K199" s="356">
        <v>0</v>
      </c>
      <c r="L199" s="548"/>
      <c r="M199" s="356">
        <v>0</v>
      </c>
      <c r="N199" s="548"/>
      <c r="O199" s="356">
        <v>0</v>
      </c>
      <c r="P199" s="548"/>
      <c r="Q199" s="356">
        <v>0</v>
      </c>
      <c r="R199" s="548"/>
      <c r="S199" s="356">
        <v>0</v>
      </c>
      <c r="T199" s="548"/>
      <c r="U199" s="356">
        <v>0</v>
      </c>
      <c r="V199" s="548"/>
      <c r="W199" s="356">
        <v>0</v>
      </c>
      <c r="X199" s="548"/>
      <c r="Y199" s="356">
        <v>0</v>
      </c>
      <c r="Z199" s="548"/>
    </row>
    <row r="200" spans="1:26">
      <c r="A200" s="1121" t="s">
        <v>570</v>
      </c>
      <c r="B200" s="613" t="s">
        <v>571</v>
      </c>
      <c r="C200" s="356">
        <v>0</v>
      </c>
      <c r="D200" s="629" t="e">
        <f t="shared" ref="D200" si="759">C200/C201</f>
        <v>#DIV/0!</v>
      </c>
      <c r="E200" s="356">
        <v>0</v>
      </c>
      <c r="F200" s="629">
        <v>1</v>
      </c>
      <c r="G200" s="356">
        <v>1</v>
      </c>
      <c r="H200" s="629">
        <f t="shared" ref="H200" si="760">G200/G201</f>
        <v>1.1363636363636364E-2</v>
      </c>
      <c r="I200" s="356"/>
      <c r="J200" s="629" t="e">
        <f t="shared" ref="J200" si="761">I200/I201</f>
        <v>#DIV/0!</v>
      </c>
      <c r="K200" s="356"/>
      <c r="L200" s="629" t="e">
        <f t="shared" ref="L200" si="762">K200/K201</f>
        <v>#DIV/0!</v>
      </c>
      <c r="M200" s="356"/>
      <c r="N200" s="629" t="e">
        <f t="shared" ref="N200" si="763">M200/M201</f>
        <v>#DIV/0!</v>
      </c>
      <c r="O200" s="356"/>
      <c r="P200" s="629" t="e">
        <f t="shared" ref="P200" si="764">O200/O201</f>
        <v>#DIV/0!</v>
      </c>
      <c r="Q200" s="356"/>
      <c r="R200" s="629" t="e">
        <f t="shared" ref="R200" si="765">Q200/Q201</f>
        <v>#DIV/0!</v>
      </c>
      <c r="S200" s="356"/>
      <c r="T200" s="629" t="e">
        <f t="shared" ref="T200" si="766">S200/S201</f>
        <v>#DIV/0!</v>
      </c>
      <c r="U200" s="356"/>
      <c r="V200" s="629" t="e">
        <f t="shared" ref="V200" si="767">U200/U201</f>
        <v>#DIV/0!</v>
      </c>
      <c r="W200" s="356"/>
      <c r="X200" s="629" t="e">
        <f t="shared" ref="X200" si="768">W200/W201</f>
        <v>#DIV/0!</v>
      </c>
      <c r="Y200" s="356"/>
      <c r="Z200" s="629" t="e">
        <f t="shared" ref="Z200" si="769">Y200/Y201</f>
        <v>#DIV/0!</v>
      </c>
    </row>
    <row r="201" spans="1:26">
      <c r="A201" s="1122"/>
      <c r="B201" s="613" t="s">
        <v>249</v>
      </c>
      <c r="C201" s="356">
        <v>0</v>
      </c>
      <c r="D201" s="548"/>
      <c r="E201" s="356">
        <v>0</v>
      </c>
      <c r="F201" s="548"/>
      <c r="G201" s="356">
        <v>88</v>
      </c>
      <c r="H201" s="548"/>
      <c r="I201" s="356"/>
      <c r="J201" s="548"/>
      <c r="K201" s="356"/>
      <c r="L201" s="548"/>
      <c r="M201" s="356"/>
      <c r="N201" s="548"/>
      <c r="O201" s="356"/>
      <c r="P201" s="548"/>
      <c r="Q201" s="356"/>
      <c r="R201" s="548"/>
      <c r="S201" s="356"/>
      <c r="T201" s="548"/>
      <c r="U201" s="356"/>
      <c r="V201" s="548"/>
      <c r="W201" s="356"/>
      <c r="X201" s="548"/>
      <c r="Y201" s="356"/>
      <c r="Z201" s="548"/>
    </row>
    <row r="202" spans="1:26">
      <c r="A202" s="614" t="s">
        <v>567</v>
      </c>
      <c r="B202" s="613"/>
      <c r="C202" s="356">
        <v>0</v>
      </c>
      <c r="D202" s="630"/>
      <c r="E202" s="356">
        <v>0</v>
      </c>
      <c r="F202" s="630"/>
      <c r="G202" s="356">
        <v>1</v>
      </c>
      <c r="H202" s="630">
        <v>1</v>
      </c>
      <c r="I202" s="356"/>
      <c r="J202" s="630"/>
      <c r="K202" s="356"/>
      <c r="L202" s="630"/>
      <c r="M202" s="356"/>
      <c r="N202" s="630"/>
      <c r="O202" s="356"/>
      <c r="P202" s="630"/>
      <c r="Q202" s="356"/>
      <c r="R202" s="630"/>
      <c r="S202" s="356"/>
      <c r="T202" s="630"/>
      <c r="U202" s="356"/>
      <c r="V202" s="630"/>
      <c r="W202" s="356"/>
      <c r="X202" s="630"/>
      <c r="Y202" s="356"/>
      <c r="Z202" s="630"/>
    </row>
    <row r="203" spans="1:26" ht="15.75" customHeight="1">
      <c r="A203" s="1121" t="s">
        <v>435</v>
      </c>
      <c r="B203" s="613" t="s">
        <v>265</v>
      </c>
      <c r="C203" s="356">
        <v>0</v>
      </c>
      <c r="D203" s="629" t="e">
        <f t="shared" ref="D203" si="770">C203/C204</f>
        <v>#DIV/0!</v>
      </c>
      <c r="E203" s="356">
        <v>0</v>
      </c>
      <c r="F203" s="629">
        <v>1</v>
      </c>
      <c r="G203" s="356">
        <v>0</v>
      </c>
      <c r="H203" s="629">
        <v>0</v>
      </c>
      <c r="I203" s="356"/>
      <c r="J203" s="629" t="e">
        <f t="shared" ref="J203" si="771">I203/I204</f>
        <v>#DIV/0!</v>
      </c>
      <c r="K203" s="356"/>
      <c r="L203" s="629" t="e">
        <f t="shared" ref="L203" si="772">K203/K204</f>
        <v>#DIV/0!</v>
      </c>
      <c r="M203" s="356"/>
      <c r="N203" s="629" t="e">
        <f t="shared" ref="N203" si="773">M203/M204</f>
        <v>#DIV/0!</v>
      </c>
      <c r="O203" s="356"/>
      <c r="P203" s="629" t="e">
        <f t="shared" ref="P203" si="774">O203/O204</f>
        <v>#DIV/0!</v>
      </c>
      <c r="Q203" s="356"/>
      <c r="R203" s="629" t="e">
        <f t="shared" ref="R203" si="775">Q203/Q204</f>
        <v>#DIV/0!</v>
      </c>
      <c r="S203" s="356"/>
      <c r="T203" s="629" t="e">
        <f t="shared" ref="T203" si="776">S203/S204</f>
        <v>#DIV/0!</v>
      </c>
      <c r="U203" s="356"/>
      <c r="V203" s="629" t="e">
        <f t="shared" ref="V203" si="777">U203/U204</f>
        <v>#DIV/0!</v>
      </c>
      <c r="W203" s="356"/>
      <c r="X203" s="629" t="e">
        <f t="shared" ref="X203" si="778">W203/W204</f>
        <v>#DIV/0!</v>
      </c>
      <c r="Y203" s="356"/>
      <c r="Z203" s="629" t="e">
        <f t="shared" ref="Z203" si="779">Y203/Y204</f>
        <v>#DIV/0!</v>
      </c>
    </row>
    <row r="204" spans="1:26">
      <c r="A204" s="1122"/>
      <c r="B204" s="613" t="s">
        <v>264</v>
      </c>
      <c r="C204" s="356">
        <v>0</v>
      </c>
      <c r="D204" s="548"/>
      <c r="E204" s="356">
        <v>0</v>
      </c>
      <c r="F204" s="548"/>
      <c r="G204" s="356">
        <v>0</v>
      </c>
      <c r="H204" s="548"/>
      <c r="I204" s="356"/>
      <c r="J204" s="548"/>
      <c r="K204" s="356"/>
      <c r="L204" s="548"/>
      <c r="M204" s="356"/>
      <c r="N204" s="548"/>
      <c r="O204" s="356"/>
      <c r="P204" s="548"/>
      <c r="Q204" s="356"/>
      <c r="R204" s="548"/>
      <c r="S204" s="356"/>
      <c r="T204" s="548"/>
      <c r="U204" s="356"/>
      <c r="V204" s="548"/>
      <c r="W204" s="356"/>
      <c r="X204" s="548"/>
      <c r="Y204" s="356"/>
      <c r="Z204" s="548"/>
    </row>
    <row r="205" spans="1:26">
      <c r="A205" s="1123" t="s">
        <v>341</v>
      </c>
      <c r="B205" s="327" t="s">
        <v>267</v>
      </c>
      <c r="C205" s="356">
        <v>0</v>
      </c>
      <c r="D205" s="629" t="e">
        <f t="shared" ref="D205" si="780">C205/C206</f>
        <v>#DIV/0!</v>
      </c>
      <c r="E205" s="356">
        <v>1</v>
      </c>
      <c r="F205" s="629">
        <v>1</v>
      </c>
      <c r="G205" s="356">
        <v>0</v>
      </c>
      <c r="H205" s="629" t="e">
        <f t="shared" ref="H205" si="781">G205/G206</f>
        <v>#DIV/0!</v>
      </c>
      <c r="I205" s="356">
        <v>0</v>
      </c>
      <c r="J205" s="629" t="e">
        <f t="shared" ref="J205" si="782">I205/I206</f>
        <v>#DIV/0!</v>
      </c>
      <c r="K205" s="356">
        <v>0</v>
      </c>
      <c r="L205" s="629" t="e">
        <f t="shared" ref="L205" si="783">K205/K206</f>
        <v>#DIV/0!</v>
      </c>
      <c r="M205" s="356">
        <v>0</v>
      </c>
      <c r="N205" s="629" t="e">
        <f t="shared" ref="N205" si="784">M205/M206</f>
        <v>#DIV/0!</v>
      </c>
      <c r="O205" s="356">
        <v>0</v>
      </c>
      <c r="P205" s="629" t="e">
        <f t="shared" ref="P205" si="785">O205/O206</f>
        <v>#DIV/0!</v>
      </c>
      <c r="Q205" s="356">
        <v>0</v>
      </c>
      <c r="R205" s="629" t="e">
        <f t="shared" ref="R205" si="786">Q205/Q206</f>
        <v>#DIV/0!</v>
      </c>
      <c r="S205" s="356">
        <v>0</v>
      </c>
      <c r="T205" s="629" t="e">
        <f t="shared" ref="T205" si="787">S205/S206</f>
        <v>#DIV/0!</v>
      </c>
      <c r="U205" s="356">
        <v>0</v>
      </c>
      <c r="V205" s="629" t="e">
        <f t="shared" ref="V205" si="788">U205/U206</f>
        <v>#DIV/0!</v>
      </c>
      <c r="W205" s="356">
        <v>0</v>
      </c>
      <c r="X205" s="629" t="e">
        <f t="shared" ref="X205" si="789">W205/W206</f>
        <v>#DIV/0!</v>
      </c>
      <c r="Y205" s="356">
        <v>0</v>
      </c>
      <c r="Z205" s="629" t="e">
        <f t="shared" ref="Z205" si="790">Y205/Y206</f>
        <v>#DIV/0!</v>
      </c>
    </row>
    <row r="206" spans="1:26">
      <c r="A206" s="1124"/>
      <c r="B206" s="327" t="s">
        <v>350</v>
      </c>
      <c r="C206" s="356">
        <v>0</v>
      </c>
      <c r="D206" s="548"/>
      <c r="E206" s="356">
        <v>1</v>
      </c>
      <c r="F206" s="548"/>
      <c r="G206" s="356">
        <v>0</v>
      </c>
      <c r="H206" s="548"/>
      <c r="I206" s="356">
        <v>0</v>
      </c>
      <c r="J206" s="548"/>
      <c r="K206" s="356">
        <v>0</v>
      </c>
      <c r="L206" s="548"/>
      <c r="M206" s="356">
        <v>0</v>
      </c>
      <c r="N206" s="548"/>
      <c r="O206" s="356">
        <v>0</v>
      </c>
      <c r="P206" s="548"/>
      <c r="Q206" s="356">
        <v>0</v>
      </c>
      <c r="R206" s="548"/>
      <c r="S206" s="356">
        <v>0</v>
      </c>
      <c r="T206" s="548"/>
      <c r="U206" s="356">
        <v>0</v>
      </c>
      <c r="V206" s="548"/>
      <c r="W206" s="356">
        <v>0</v>
      </c>
      <c r="X206" s="548"/>
      <c r="Y206" s="356">
        <v>0</v>
      </c>
      <c r="Z206" s="548"/>
    </row>
    <row r="207" spans="1:26">
      <c r="A207" s="1059" t="s">
        <v>351</v>
      </c>
      <c r="B207" s="327" t="s">
        <v>343</v>
      </c>
      <c r="C207" s="298">
        <v>0</v>
      </c>
      <c r="D207" s="359" t="e">
        <f t="shared" si="680"/>
        <v>#DIV/0!</v>
      </c>
      <c r="E207" s="298">
        <v>20</v>
      </c>
      <c r="F207" s="359">
        <f t="shared" ref="F207" si="791">E207/E208</f>
        <v>0.83333333333333337</v>
      </c>
      <c r="G207" s="298">
        <v>20</v>
      </c>
      <c r="H207" s="359">
        <f t="shared" ref="H207" si="792">G207/G208</f>
        <v>0.83333333333333337</v>
      </c>
      <c r="I207" s="298"/>
      <c r="J207" s="359" t="e">
        <f t="shared" ref="J207" si="793">I207/I208</f>
        <v>#DIV/0!</v>
      </c>
      <c r="K207" s="298"/>
      <c r="L207" s="359" t="e">
        <f t="shared" ref="L207" si="794">K207/K208</f>
        <v>#DIV/0!</v>
      </c>
      <c r="M207" s="298"/>
      <c r="N207" s="359" t="e">
        <f t="shared" ref="N207" si="795">M207/M208</f>
        <v>#DIV/0!</v>
      </c>
      <c r="O207" s="298"/>
      <c r="P207" s="359" t="e">
        <f t="shared" ref="P207" si="796">O207/O208</f>
        <v>#DIV/0!</v>
      </c>
      <c r="Q207" s="298"/>
      <c r="R207" s="359" t="e">
        <f t="shared" ref="R207" si="797">Q207/Q208</f>
        <v>#DIV/0!</v>
      </c>
      <c r="S207" s="298"/>
      <c r="T207" s="359" t="e">
        <f t="shared" ref="T207" si="798">S207/S208</f>
        <v>#DIV/0!</v>
      </c>
      <c r="U207" s="298"/>
      <c r="V207" s="359" t="e">
        <f t="shared" ref="V207" si="799">U207/U208</f>
        <v>#DIV/0!</v>
      </c>
      <c r="W207" s="298"/>
      <c r="X207" s="359" t="e">
        <f t="shared" ref="X207" si="800">W207/W208</f>
        <v>#DIV/0!</v>
      </c>
      <c r="Y207" s="298"/>
      <c r="Z207" s="359" t="e">
        <f t="shared" ref="Z207" si="801">Y207/Y208</f>
        <v>#DIV/0!</v>
      </c>
    </row>
    <row r="208" spans="1:26">
      <c r="A208" s="1060"/>
      <c r="B208" s="327" t="s">
        <v>346</v>
      </c>
      <c r="C208" s="298">
        <v>0</v>
      </c>
      <c r="D208" s="360"/>
      <c r="E208" s="298">
        <v>24</v>
      </c>
      <c r="F208" s="360"/>
      <c r="G208" s="298">
        <v>24</v>
      </c>
      <c r="H208" s="360"/>
      <c r="I208" s="298"/>
      <c r="J208" s="360"/>
      <c r="K208" s="298"/>
      <c r="L208" s="360"/>
      <c r="M208" s="298"/>
      <c r="N208" s="360"/>
      <c r="O208" s="298"/>
      <c r="P208" s="360"/>
      <c r="Q208" s="298"/>
      <c r="R208" s="360"/>
      <c r="S208" s="298"/>
      <c r="T208" s="360"/>
      <c r="U208" s="298"/>
      <c r="V208" s="360"/>
      <c r="W208" s="298"/>
      <c r="X208" s="360"/>
      <c r="Y208" s="298"/>
      <c r="Z208" s="360"/>
    </row>
    <row r="209" spans="1:26">
      <c r="A209" s="1061" t="s">
        <v>352</v>
      </c>
      <c r="B209" s="327" t="s">
        <v>353</v>
      </c>
      <c r="C209" s="298">
        <v>20</v>
      </c>
      <c r="D209" s="359">
        <f t="shared" si="680"/>
        <v>0.86956521739130432</v>
      </c>
      <c r="E209" s="298">
        <v>21</v>
      </c>
      <c r="F209" s="359">
        <f t="shared" ref="F209" si="802">E209/E210</f>
        <v>0.91304347826086951</v>
      </c>
      <c r="G209" s="298">
        <v>21</v>
      </c>
      <c r="H209" s="359">
        <f t="shared" ref="H209" si="803">G209/G210</f>
        <v>0.91304347826086951</v>
      </c>
      <c r="I209" s="298"/>
      <c r="J209" s="359" t="e">
        <f t="shared" ref="J209" si="804">I209/I210</f>
        <v>#DIV/0!</v>
      </c>
      <c r="K209" s="298"/>
      <c r="L209" s="359" t="e">
        <f t="shared" ref="L209" si="805">K209/K210</f>
        <v>#DIV/0!</v>
      </c>
      <c r="M209" s="298"/>
      <c r="N209" s="359" t="e">
        <f t="shared" ref="N209" si="806">M209/M210</f>
        <v>#DIV/0!</v>
      </c>
      <c r="O209" s="298"/>
      <c r="P209" s="359" t="e">
        <f t="shared" ref="P209" si="807">O209/O210</f>
        <v>#DIV/0!</v>
      </c>
      <c r="Q209" s="298"/>
      <c r="R209" s="359" t="e">
        <f t="shared" ref="R209" si="808">Q209/Q210</f>
        <v>#DIV/0!</v>
      </c>
      <c r="S209" s="298"/>
      <c r="T209" s="359" t="e">
        <f t="shared" ref="T209" si="809">S209/S210</f>
        <v>#DIV/0!</v>
      </c>
      <c r="U209" s="298"/>
      <c r="V209" s="359" t="e">
        <f t="shared" ref="V209" si="810">U209/U210</f>
        <v>#DIV/0!</v>
      </c>
      <c r="W209" s="298"/>
      <c r="X209" s="359" t="e">
        <f t="shared" ref="X209" si="811">W209/W210</f>
        <v>#DIV/0!</v>
      </c>
      <c r="Y209" s="298"/>
      <c r="Z209" s="359" t="e">
        <f t="shared" ref="Z209" si="812">Y209/Y210</f>
        <v>#DIV/0!</v>
      </c>
    </row>
    <row r="210" spans="1:26">
      <c r="A210" s="1062"/>
      <c r="B210" s="327" t="s">
        <v>354</v>
      </c>
      <c r="C210" s="298">
        <v>23</v>
      </c>
      <c r="D210" s="360"/>
      <c r="E210" s="298">
        <v>23</v>
      </c>
      <c r="F210" s="360"/>
      <c r="G210" s="298">
        <v>23</v>
      </c>
      <c r="H210" s="360"/>
      <c r="I210" s="298"/>
      <c r="J210" s="360"/>
      <c r="K210" s="298"/>
      <c r="L210" s="360"/>
      <c r="M210" s="298"/>
      <c r="N210" s="360"/>
      <c r="O210" s="298"/>
      <c r="P210" s="360"/>
      <c r="Q210" s="298"/>
      <c r="R210" s="360"/>
      <c r="S210" s="298"/>
      <c r="T210" s="360"/>
      <c r="U210" s="298"/>
      <c r="V210" s="360"/>
      <c r="W210" s="298"/>
      <c r="X210" s="360"/>
      <c r="Y210" s="298"/>
      <c r="Z210" s="360"/>
    </row>
    <row r="211" spans="1:26">
      <c r="A211" s="604" t="s">
        <v>567</v>
      </c>
      <c r="B211" s="327"/>
      <c r="C211" s="298"/>
      <c r="D211" s="541"/>
      <c r="E211" s="298"/>
      <c r="F211" s="541"/>
      <c r="G211" s="298">
        <v>0</v>
      </c>
      <c r="H211" s="541"/>
      <c r="I211" s="298"/>
      <c r="J211" s="541"/>
      <c r="K211" s="298"/>
      <c r="L211" s="541"/>
      <c r="M211" s="298"/>
      <c r="N211" s="541"/>
      <c r="O211" s="298"/>
      <c r="P211" s="541"/>
      <c r="Q211" s="298"/>
      <c r="R211" s="541"/>
      <c r="S211" s="298"/>
      <c r="T211" s="541"/>
      <c r="U211" s="298"/>
      <c r="V211" s="541"/>
      <c r="W211" s="298"/>
      <c r="X211" s="541"/>
      <c r="Y211" s="298"/>
      <c r="Z211" s="541"/>
    </row>
    <row r="212" spans="1:26">
      <c r="A212" s="1059" t="s">
        <v>355</v>
      </c>
      <c r="B212" s="327" t="s">
        <v>356</v>
      </c>
      <c r="C212" s="298">
        <v>1</v>
      </c>
      <c r="D212" s="359">
        <f t="shared" si="680"/>
        <v>1</v>
      </c>
      <c r="E212" s="298">
        <v>1</v>
      </c>
      <c r="F212" s="359">
        <f t="shared" ref="F212" si="813">E212/E213</f>
        <v>1</v>
      </c>
      <c r="G212" s="298">
        <v>1</v>
      </c>
      <c r="H212" s="359">
        <f t="shared" ref="H212" si="814">G212/G213</f>
        <v>1</v>
      </c>
      <c r="I212" s="298"/>
      <c r="J212" s="359" t="e">
        <f t="shared" ref="J212" si="815">I212/I213</f>
        <v>#DIV/0!</v>
      </c>
      <c r="K212" s="298"/>
      <c r="L212" s="359" t="e">
        <f t="shared" ref="L212" si="816">K212/K213</f>
        <v>#DIV/0!</v>
      </c>
      <c r="M212" s="298"/>
      <c r="N212" s="359" t="e">
        <f t="shared" ref="N212" si="817">M212/M213</f>
        <v>#DIV/0!</v>
      </c>
      <c r="O212" s="298"/>
      <c r="P212" s="359" t="e">
        <f t="shared" ref="P212" si="818">O212/O213</f>
        <v>#DIV/0!</v>
      </c>
      <c r="Q212" s="298"/>
      <c r="R212" s="359" t="e">
        <f t="shared" ref="R212" si="819">Q212/Q213</f>
        <v>#DIV/0!</v>
      </c>
      <c r="S212" s="298"/>
      <c r="T212" s="359" t="e">
        <f t="shared" ref="T212" si="820">S212/S213</f>
        <v>#DIV/0!</v>
      </c>
      <c r="U212" s="298"/>
      <c r="V212" s="359" t="e">
        <f t="shared" ref="V212" si="821">U212/U213</f>
        <v>#DIV/0!</v>
      </c>
      <c r="W212" s="298"/>
      <c r="X212" s="359" t="e">
        <f t="shared" ref="X212" si="822">W212/W213</f>
        <v>#DIV/0!</v>
      </c>
      <c r="Y212" s="298"/>
      <c r="Z212" s="359" t="e">
        <f t="shared" ref="Z212" si="823">Y212/Y213</f>
        <v>#DIV/0!</v>
      </c>
    </row>
    <row r="213" spans="1:26">
      <c r="A213" s="1060"/>
      <c r="B213" s="327" t="s">
        <v>357</v>
      </c>
      <c r="C213" s="298">
        <v>1</v>
      </c>
      <c r="D213" s="360"/>
      <c r="E213" s="298">
        <v>1</v>
      </c>
      <c r="F213" s="360"/>
      <c r="G213" s="298">
        <v>1</v>
      </c>
      <c r="H213" s="360"/>
      <c r="I213" s="298"/>
      <c r="J213" s="360"/>
      <c r="K213" s="298"/>
      <c r="L213" s="360"/>
      <c r="M213" s="298"/>
      <c r="N213" s="360"/>
      <c r="O213" s="298"/>
      <c r="P213" s="360"/>
      <c r="Q213" s="298"/>
      <c r="R213" s="360"/>
      <c r="S213" s="298"/>
      <c r="T213" s="360"/>
      <c r="U213" s="298"/>
      <c r="V213" s="360"/>
      <c r="W213" s="298"/>
      <c r="X213" s="360"/>
      <c r="Y213" s="298"/>
      <c r="Z213" s="360"/>
    </row>
    <row r="214" spans="1:26">
      <c r="A214" s="1057" t="s">
        <v>358</v>
      </c>
      <c r="B214" s="328" t="s">
        <v>267</v>
      </c>
      <c r="C214" s="298">
        <v>1</v>
      </c>
      <c r="D214" s="348">
        <f>C214</f>
        <v>1</v>
      </c>
      <c r="E214" s="298">
        <v>0</v>
      </c>
      <c r="F214" s="348">
        <f t="shared" ref="F214" si="824">E214</f>
        <v>0</v>
      </c>
      <c r="G214" s="298">
        <v>2</v>
      </c>
      <c r="H214" s="348">
        <v>1</v>
      </c>
      <c r="I214" s="298">
        <v>0</v>
      </c>
      <c r="J214" s="348">
        <f t="shared" ref="J214" si="825">I214</f>
        <v>0</v>
      </c>
      <c r="K214" s="298">
        <v>0</v>
      </c>
      <c r="L214" s="348">
        <f t="shared" ref="L214" si="826">K214</f>
        <v>0</v>
      </c>
      <c r="M214" s="298">
        <v>0</v>
      </c>
      <c r="N214" s="348">
        <f t="shared" ref="N214" si="827">M214</f>
        <v>0</v>
      </c>
      <c r="O214" s="298">
        <v>0</v>
      </c>
      <c r="P214" s="348">
        <f t="shared" ref="P214" si="828">O214</f>
        <v>0</v>
      </c>
      <c r="Q214" s="298">
        <v>0</v>
      </c>
      <c r="R214" s="348">
        <f t="shared" ref="R214" si="829">Q214</f>
        <v>0</v>
      </c>
      <c r="S214" s="298">
        <v>0</v>
      </c>
      <c r="T214" s="348">
        <f t="shared" ref="T214" si="830">S214</f>
        <v>0</v>
      </c>
      <c r="U214" s="298">
        <v>0</v>
      </c>
      <c r="V214" s="348">
        <f t="shared" ref="V214" si="831">U214</f>
        <v>0</v>
      </c>
      <c r="W214" s="298">
        <v>0</v>
      </c>
      <c r="X214" s="348">
        <f t="shared" ref="X214" si="832">W214</f>
        <v>0</v>
      </c>
      <c r="Y214" s="298">
        <v>0</v>
      </c>
      <c r="Z214" s="348">
        <f t="shared" ref="Z214" si="833">Y214</f>
        <v>0</v>
      </c>
    </row>
    <row r="215" spans="1:26">
      <c r="A215" s="1058"/>
      <c r="B215" s="328" t="s">
        <v>350</v>
      </c>
      <c r="C215" s="298">
        <v>1</v>
      </c>
      <c r="D215" s="460"/>
      <c r="E215" s="298">
        <v>0</v>
      </c>
      <c r="F215" s="460"/>
      <c r="G215" s="298">
        <v>2</v>
      </c>
      <c r="H215" s="460"/>
      <c r="I215" s="298">
        <v>0</v>
      </c>
      <c r="J215" s="460"/>
      <c r="K215" s="298">
        <v>0</v>
      </c>
      <c r="L215" s="460"/>
      <c r="M215" s="298">
        <v>0</v>
      </c>
      <c r="N215" s="460"/>
      <c r="O215" s="298">
        <v>0</v>
      </c>
      <c r="P215" s="460"/>
      <c r="Q215" s="298">
        <v>0</v>
      </c>
      <c r="R215" s="460"/>
      <c r="S215" s="298">
        <v>0</v>
      </c>
      <c r="T215" s="460"/>
      <c r="U215" s="298">
        <v>0</v>
      </c>
      <c r="V215" s="460"/>
      <c r="W215" s="298">
        <v>0</v>
      </c>
      <c r="X215" s="460"/>
      <c r="Y215" s="298">
        <v>0</v>
      </c>
      <c r="Z215" s="460"/>
    </row>
    <row r="216" spans="1:26">
      <c r="A216" s="1057" t="s">
        <v>359</v>
      </c>
      <c r="B216" s="328" t="s">
        <v>343</v>
      </c>
      <c r="C216" s="298">
        <v>18</v>
      </c>
      <c r="D216" s="359">
        <f t="shared" ref="D216:D221" si="834">C216/C217</f>
        <v>0.9</v>
      </c>
      <c r="E216" s="298">
        <v>18</v>
      </c>
      <c r="F216" s="359">
        <f t="shared" ref="F216" si="835">E216/E217</f>
        <v>0.9</v>
      </c>
      <c r="G216" s="298">
        <v>18</v>
      </c>
      <c r="H216" s="359">
        <f t="shared" ref="H216" si="836">G216/G217</f>
        <v>0.9</v>
      </c>
      <c r="I216" s="298"/>
      <c r="J216" s="359" t="e">
        <f t="shared" ref="J216" si="837">I216/I217</f>
        <v>#DIV/0!</v>
      </c>
      <c r="K216" s="298"/>
      <c r="L216" s="359" t="e">
        <f t="shared" ref="L216" si="838">K216/K217</f>
        <v>#DIV/0!</v>
      </c>
      <c r="M216" s="298"/>
      <c r="N216" s="359" t="e">
        <f t="shared" ref="N216" si="839">M216/M217</f>
        <v>#DIV/0!</v>
      </c>
      <c r="O216" s="298"/>
      <c r="P216" s="359" t="e">
        <f t="shared" ref="P216" si="840">O216/O217</f>
        <v>#DIV/0!</v>
      </c>
      <c r="Q216" s="298"/>
      <c r="R216" s="359" t="e">
        <f t="shared" ref="R216" si="841">Q216/Q217</f>
        <v>#DIV/0!</v>
      </c>
      <c r="S216" s="298"/>
      <c r="T216" s="359" t="e">
        <f t="shared" ref="T216" si="842">S216/S217</f>
        <v>#DIV/0!</v>
      </c>
      <c r="U216" s="298"/>
      <c r="V216" s="359" t="e">
        <f t="shared" ref="V216" si="843">U216/U217</f>
        <v>#DIV/0!</v>
      </c>
      <c r="W216" s="298"/>
      <c r="X216" s="359" t="e">
        <f t="shared" ref="X216" si="844">W216/W217</f>
        <v>#DIV/0!</v>
      </c>
      <c r="Y216" s="298"/>
      <c r="Z216" s="359" t="e">
        <f t="shared" ref="Z216" si="845">Y216/Y217</f>
        <v>#DIV/0!</v>
      </c>
    </row>
    <row r="217" spans="1:26">
      <c r="A217" s="1058"/>
      <c r="B217" s="328" t="s">
        <v>344</v>
      </c>
      <c r="C217" s="298">
        <v>20</v>
      </c>
      <c r="D217" s="360"/>
      <c r="E217" s="298">
        <v>20</v>
      </c>
      <c r="F217" s="360"/>
      <c r="G217" s="298">
        <v>20</v>
      </c>
      <c r="H217" s="360"/>
      <c r="I217" s="298"/>
      <c r="J217" s="360"/>
      <c r="K217" s="298"/>
      <c r="L217" s="360"/>
      <c r="M217" s="298"/>
      <c r="N217" s="360"/>
      <c r="O217" s="298"/>
      <c r="P217" s="360"/>
      <c r="Q217" s="298"/>
      <c r="R217" s="360"/>
      <c r="S217" s="298"/>
      <c r="T217" s="360"/>
      <c r="U217" s="298"/>
      <c r="V217" s="360"/>
      <c r="W217" s="298"/>
      <c r="X217" s="360"/>
      <c r="Y217" s="298"/>
      <c r="Z217" s="360"/>
    </row>
    <row r="218" spans="1:26">
      <c r="A218" s="1057" t="s">
        <v>360</v>
      </c>
      <c r="B218" s="328" t="s">
        <v>361</v>
      </c>
      <c r="C218" s="298">
        <v>5</v>
      </c>
      <c r="D218" s="359">
        <f t="shared" si="834"/>
        <v>1</v>
      </c>
      <c r="E218" s="298">
        <v>5</v>
      </c>
      <c r="F218" s="359">
        <f t="shared" ref="F218" si="846">E218/E219</f>
        <v>1</v>
      </c>
      <c r="G218" s="298">
        <v>5</v>
      </c>
      <c r="H218" s="359">
        <f t="shared" ref="H218" si="847">G218/G219</f>
        <v>1</v>
      </c>
      <c r="I218" s="298"/>
      <c r="J218" s="359" t="e">
        <f t="shared" ref="J218" si="848">I218/I219</f>
        <v>#DIV/0!</v>
      </c>
      <c r="K218" s="298"/>
      <c r="L218" s="359" t="e">
        <f t="shared" ref="L218" si="849">K218/K219</f>
        <v>#DIV/0!</v>
      </c>
      <c r="M218" s="298"/>
      <c r="N218" s="359" t="e">
        <f t="shared" ref="N218" si="850">M218/M219</f>
        <v>#DIV/0!</v>
      </c>
      <c r="O218" s="298"/>
      <c r="P218" s="359" t="e">
        <f t="shared" ref="P218" si="851">O218/O219</f>
        <v>#DIV/0!</v>
      </c>
      <c r="Q218" s="298"/>
      <c r="R218" s="359" t="e">
        <f t="shared" ref="R218" si="852">Q218/Q219</f>
        <v>#DIV/0!</v>
      </c>
      <c r="S218" s="298"/>
      <c r="T218" s="359" t="e">
        <f t="shared" ref="T218" si="853">S218/S219</f>
        <v>#DIV/0!</v>
      </c>
      <c r="U218" s="298"/>
      <c r="V218" s="359" t="e">
        <f t="shared" ref="V218" si="854">U218/U219</f>
        <v>#DIV/0!</v>
      </c>
      <c r="W218" s="298"/>
      <c r="X218" s="359" t="e">
        <f t="shared" ref="X218" si="855">W218/W219</f>
        <v>#DIV/0!</v>
      </c>
      <c r="Y218" s="298"/>
      <c r="Z218" s="359" t="e">
        <f t="shared" ref="Z218" si="856">Y218/Y219</f>
        <v>#DIV/0!</v>
      </c>
    </row>
    <row r="219" spans="1:26">
      <c r="A219" s="1058"/>
      <c r="B219" s="328" t="s">
        <v>362</v>
      </c>
      <c r="C219" s="298">
        <v>5</v>
      </c>
      <c r="D219" s="360"/>
      <c r="E219" s="298">
        <v>5</v>
      </c>
      <c r="F219" s="360"/>
      <c r="G219" s="298">
        <v>5</v>
      </c>
      <c r="H219" s="360"/>
      <c r="I219" s="298"/>
      <c r="J219" s="360"/>
      <c r="K219" s="298"/>
      <c r="L219" s="360"/>
      <c r="M219" s="298"/>
      <c r="N219" s="360"/>
      <c r="O219" s="298"/>
      <c r="P219" s="360"/>
      <c r="Q219" s="298"/>
      <c r="R219" s="360"/>
      <c r="S219" s="298"/>
      <c r="T219" s="360"/>
      <c r="U219" s="298"/>
      <c r="V219" s="360"/>
      <c r="W219" s="298"/>
      <c r="X219" s="360"/>
      <c r="Y219" s="298"/>
      <c r="Z219" s="360"/>
    </row>
    <row r="220" spans="1:26">
      <c r="A220" s="605" t="s">
        <v>567</v>
      </c>
      <c r="B220" s="328"/>
      <c r="C220" s="298"/>
      <c r="D220" s="541"/>
      <c r="E220" s="298">
        <v>0</v>
      </c>
      <c r="F220" s="541">
        <v>0</v>
      </c>
      <c r="G220" s="298">
        <v>0</v>
      </c>
      <c r="H220" s="541">
        <v>0</v>
      </c>
      <c r="I220" s="298"/>
      <c r="J220" s="541"/>
      <c r="K220" s="298"/>
      <c r="L220" s="541"/>
      <c r="M220" s="298"/>
      <c r="N220" s="541"/>
      <c r="O220" s="298"/>
      <c r="P220" s="541"/>
      <c r="Q220" s="298"/>
      <c r="R220" s="541"/>
      <c r="S220" s="298"/>
      <c r="T220" s="541"/>
      <c r="U220" s="298"/>
      <c r="V220" s="541"/>
      <c r="W220" s="298"/>
      <c r="X220" s="541"/>
      <c r="Y220" s="298"/>
      <c r="Z220" s="541"/>
    </row>
    <row r="221" spans="1:26">
      <c r="A221" s="1057" t="s">
        <v>384</v>
      </c>
      <c r="B221" s="328" t="s">
        <v>265</v>
      </c>
      <c r="C221" s="298">
        <v>0</v>
      </c>
      <c r="D221" s="359" t="e">
        <f t="shared" si="834"/>
        <v>#DIV/0!</v>
      </c>
      <c r="E221" s="298">
        <v>2</v>
      </c>
      <c r="F221" s="359">
        <f t="shared" ref="F221" si="857">E221/E222</f>
        <v>1</v>
      </c>
      <c r="G221" s="298">
        <v>0</v>
      </c>
      <c r="H221" s="359">
        <v>0</v>
      </c>
      <c r="I221" s="298"/>
      <c r="J221" s="359" t="e">
        <f t="shared" ref="J221" si="858">I221/I222</f>
        <v>#DIV/0!</v>
      </c>
      <c r="K221" s="298"/>
      <c r="L221" s="359" t="e">
        <f t="shared" ref="L221" si="859">K221/K222</f>
        <v>#DIV/0!</v>
      </c>
      <c r="M221" s="298"/>
      <c r="N221" s="359" t="e">
        <f t="shared" ref="N221" si="860">M221/M222</f>
        <v>#DIV/0!</v>
      </c>
      <c r="O221" s="298"/>
      <c r="P221" s="359" t="e">
        <f t="shared" ref="P221" si="861">O221/O222</f>
        <v>#DIV/0!</v>
      </c>
      <c r="Q221" s="298"/>
      <c r="R221" s="359" t="e">
        <f t="shared" ref="R221" si="862">Q221/Q222</f>
        <v>#DIV/0!</v>
      </c>
      <c r="S221" s="298"/>
      <c r="T221" s="359" t="e">
        <f t="shared" ref="T221" si="863">S221/S222</f>
        <v>#DIV/0!</v>
      </c>
      <c r="U221" s="298"/>
      <c r="V221" s="359" t="e">
        <f t="shared" ref="V221" si="864">U221/U222</f>
        <v>#DIV/0!</v>
      </c>
      <c r="W221" s="298"/>
      <c r="X221" s="359" t="e">
        <f t="shared" ref="X221" si="865">W221/W222</f>
        <v>#DIV/0!</v>
      </c>
      <c r="Y221" s="298"/>
      <c r="Z221" s="359" t="e">
        <f t="shared" ref="Z221" si="866">Y221/Y222</f>
        <v>#DIV/0!</v>
      </c>
    </row>
    <row r="222" spans="1:26">
      <c r="A222" s="1058"/>
      <c r="B222" s="328" t="s">
        <v>264</v>
      </c>
      <c r="C222" s="298">
        <v>0</v>
      </c>
      <c r="D222" s="360"/>
      <c r="E222" s="298">
        <v>2</v>
      </c>
      <c r="F222" s="360"/>
      <c r="G222" s="298">
        <v>0</v>
      </c>
      <c r="H222" s="360"/>
      <c r="I222" s="298"/>
      <c r="J222" s="360"/>
      <c r="K222" s="298"/>
      <c r="L222" s="360"/>
      <c r="M222" s="298"/>
      <c r="N222" s="360"/>
      <c r="O222" s="298"/>
      <c r="P222" s="360"/>
      <c r="Q222" s="298"/>
      <c r="R222" s="360"/>
      <c r="S222" s="298"/>
      <c r="T222" s="360"/>
      <c r="U222" s="298"/>
      <c r="V222" s="360"/>
      <c r="W222" s="298"/>
      <c r="X222" s="360"/>
      <c r="Y222" s="298"/>
      <c r="Z222" s="360"/>
    </row>
    <row r="223" spans="1:26">
      <c r="A223" s="1075" t="s">
        <v>363</v>
      </c>
      <c r="B223" s="329" t="s">
        <v>267</v>
      </c>
      <c r="C223" s="298">
        <v>2</v>
      </c>
      <c r="D223" s="359">
        <f t="shared" ref="D223" si="867">C223/C224</f>
        <v>1</v>
      </c>
      <c r="E223" s="349">
        <v>0.02</v>
      </c>
      <c r="F223" s="348">
        <v>1</v>
      </c>
      <c r="G223" s="349">
        <v>0.02</v>
      </c>
      <c r="H223" s="348">
        <v>1</v>
      </c>
      <c r="I223" s="349"/>
      <c r="J223" s="348">
        <f>I223</f>
        <v>0</v>
      </c>
      <c r="K223" s="349"/>
      <c r="L223" s="348">
        <f>K223</f>
        <v>0</v>
      </c>
      <c r="M223" s="349"/>
      <c r="N223" s="348">
        <f>M223</f>
        <v>0</v>
      </c>
      <c r="O223" s="349"/>
      <c r="P223" s="348">
        <f>O223</f>
        <v>0</v>
      </c>
      <c r="Q223" s="349"/>
      <c r="R223" s="348">
        <f>Q223</f>
        <v>0</v>
      </c>
      <c r="S223" s="349"/>
      <c r="T223" s="348">
        <f>S223</f>
        <v>0</v>
      </c>
      <c r="U223" s="349"/>
      <c r="V223" s="348">
        <f>U223</f>
        <v>0</v>
      </c>
      <c r="W223" s="349"/>
      <c r="X223" s="348">
        <f>W223</f>
        <v>0</v>
      </c>
      <c r="Y223" s="349"/>
      <c r="Z223" s="348">
        <f>Y223</f>
        <v>0</v>
      </c>
    </row>
    <row r="224" spans="1:26">
      <c r="A224" s="1076"/>
      <c r="B224" s="329" t="s">
        <v>350</v>
      </c>
      <c r="C224" s="298">
        <v>2</v>
      </c>
      <c r="D224" s="360"/>
      <c r="E224" s="349">
        <v>0.02</v>
      </c>
      <c r="F224" s="460"/>
      <c r="G224" s="349">
        <v>0.02</v>
      </c>
      <c r="H224" s="460"/>
      <c r="I224" s="349"/>
      <c r="J224" s="460"/>
      <c r="K224" s="349"/>
      <c r="L224" s="460"/>
      <c r="M224" s="349"/>
      <c r="N224" s="460"/>
      <c r="O224" s="349"/>
      <c r="P224" s="460"/>
      <c r="Q224" s="349"/>
      <c r="R224" s="460"/>
      <c r="S224" s="349"/>
      <c r="T224" s="460"/>
      <c r="U224" s="349"/>
      <c r="V224" s="460"/>
      <c r="W224" s="349"/>
      <c r="X224" s="460"/>
      <c r="Y224" s="349"/>
      <c r="Z224" s="460"/>
    </row>
    <row r="225" spans="1:26">
      <c r="A225" s="1075" t="s">
        <v>364</v>
      </c>
      <c r="B225" s="329" t="s">
        <v>365</v>
      </c>
      <c r="C225" s="298">
        <v>6</v>
      </c>
      <c r="D225" s="359">
        <f t="shared" ref="D225:D227" si="868">C225/C226</f>
        <v>1</v>
      </c>
      <c r="E225" s="298">
        <v>6</v>
      </c>
      <c r="F225" s="359">
        <f t="shared" ref="F225" si="869">E225/E226</f>
        <v>1</v>
      </c>
      <c r="G225" s="298">
        <v>6</v>
      </c>
      <c r="H225" s="359">
        <f t="shared" ref="H225" si="870">G225/G226</f>
        <v>1</v>
      </c>
      <c r="I225" s="298"/>
      <c r="J225" s="359" t="e">
        <f t="shared" ref="J225" si="871">I225/I226</f>
        <v>#DIV/0!</v>
      </c>
      <c r="K225" s="298"/>
      <c r="L225" s="359" t="e">
        <f t="shared" ref="L225" si="872">K225/K226</f>
        <v>#DIV/0!</v>
      </c>
      <c r="M225" s="298"/>
      <c r="N225" s="359" t="e">
        <f t="shared" ref="N225" si="873">M225/M226</f>
        <v>#DIV/0!</v>
      </c>
      <c r="O225" s="298"/>
      <c r="P225" s="359" t="e">
        <f t="shared" ref="P225" si="874">O225/O226</f>
        <v>#DIV/0!</v>
      </c>
      <c r="Q225" s="298"/>
      <c r="R225" s="359" t="e">
        <f t="shared" ref="R225" si="875">Q225/Q226</f>
        <v>#DIV/0!</v>
      </c>
      <c r="S225" s="298"/>
      <c r="T225" s="359" t="e">
        <f t="shared" ref="T225" si="876">S225/S226</f>
        <v>#DIV/0!</v>
      </c>
      <c r="U225" s="298"/>
      <c r="V225" s="359" t="e">
        <f t="shared" ref="V225" si="877">U225/U226</f>
        <v>#DIV/0!</v>
      </c>
      <c r="W225" s="298"/>
      <c r="X225" s="359" t="e">
        <f t="shared" ref="X225" si="878">W225/W226</f>
        <v>#DIV/0!</v>
      </c>
      <c r="Y225" s="298"/>
      <c r="Z225" s="359" t="e">
        <f t="shared" ref="Z225" si="879">Y225/Y226</f>
        <v>#DIV/0!</v>
      </c>
    </row>
    <row r="226" spans="1:26">
      <c r="A226" s="1076"/>
      <c r="B226" s="329" t="s">
        <v>366</v>
      </c>
      <c r="C226" s="298">
        <v>6</v>
      </c>
      <c r="D226" s="360"/>
      <c r="E226" s="298">
        <v>6</v>
      </c>
      <c r="F226" s="360"/>
      <c r="G226" s="298">
        <v>6</v>
      </c>
      <c r="H226" s="360"/>
      <c r="I226" s="298"/>
      <c r="J226" s="360"/>
      <c r="K226" s="298"/>
      <c r="L226" s="360"/>
      <c r="M226" s="298"/>
      <c r="N226" s="360"/>
      <c r="O226" s="298"/>
      <c r="P226" s="360"/>
      <c r="Q226" s="298"/>
      <c r="R226" s="360"/>
      <c r="S226" s="298"/>
      <c r="T226" s="360"/>
      <c r="U226" s="298"/>
      <c r="V226" s="360"/>
      <c r="W226" s="298"/>
      <c r="X226" s="360"/>
      <c r="Y226" s="298"/>
      <c r="Z226" s="360"/>
    </row>
    <row r="227" spans="1:26">
      <c r="A227" s="1075" t="s">
        <v>367</v>
      </c>
      <c r="B227" s="329" t="s">
        <v>368</v>
      </c>
      <c r="C227" s="298">
        <v>6</v>
      </c>
      <c r="D227" s="359">
        <f t="shared" si="868"/>
        <v>1</v>
      </c>
      <c r="E227" s="298">
        <v>6</v>
      </c>
      <c r="F227" s="359">
        <f t="shared" ref="F227" si="880">E227/E228</f>
        <v>1</v>
      </c>
      <c r="G227" s="298">
        <v>6</v>
      </c>
      <c r="H227" s="359">
        <f t="shared" ref="H227" si="881">G227/G228</f>
        <v>1</v>
      </c>
      <c r="I227" s="298"/>
      <c r="J227" s="359" t="e">
        <f t="shared" ref="J227" si="882">I227/I228</f>
        <v>#DIV/0!</v>
      </c>
      <c r="K227" s="298"/>
      <c r="L227" s="359" t="e">
        <f t="shared" ref="L227" si="883">K227/K228</f>
        <v>#DIV/0!</v>
      </c>
      <c r="M227" s="298"/>
      <c r="N227" s="359" t="e">
        <f t="shared" ref="N227" si="884">M227/M228</f>
        <v>#DIV/0!</v>
      </c>
      <c r="O227" s="298"/>
      <c r="P227" s="359" t="e">
        <f t="shared" ref="P227" si="885">O227/O228</f>
        <v>#DIV/0!</v>
      </c>
      <c r="Q227" s="298"/>
      <c r="R227" s="359" t="e">
        <f t="shared" ref="R227" si="886">Q227/Q228</f>
        <v>#DIV/0!</v>
      </c>
      <c r="S227" s="298"/>
      <c r="T227" s="359" t="e">
        <f t="shared" ref="T227" si="887">S227/S228</f>
        <v>#DIV/0!</v>
      </c>
      <c r="U227" s="298"/>
      <c r="V227" s="359" t="e">
        <f t="shared" ref="V227" si="888">U227/U228</f>
        <v>#DIV/0!</v>
      </c>
      <c r="W227" s="298"/>
      <c r="X227" s="359" t="e">
        <f t="shared" ref="X227" si="889">W227/W228</f>
        <v>#DIV/0!</v>
      </c>
      <c r="Y227" s="298"/>
      <c r="Z227" s="359" t="e">
        <f t="shared" ref="Z227" si="890">Y227/Y228</f>
        <v>#DIV/0!</v>
      </c>
    </row>
    <row r="228" spans="1:26">
      <c r="A228" s="1076"/>
      <c r="B228" s="329" t="s">
        <v>369</v>
      </c>
      <c r="C228" s="298">
        <v>6</v>
      </c>
      <c r="D228" s="360"/>
      <c r="E228" s="298">
        <v>6</v>
      </c>
      <c r="F228" s="360"/>
      <c r="G228" s="298">
        <v>6</v>
      </c>
      <c r="H228" s="360"/>
      <c r="I228" s="298"/>
      <c r="J228" s="360"/>
      <c r="K228" s="298"/>
      <c r="L228" s="360"/>
      <c r="M228" s="298"/>
      <c r="N228" s="360"/>
      <c r="O228" s="298"/>
      <c r="P228" s="360"/>
      <c r="Q228" s="298"/>
      <c r="R228" s="360"/>
      <c r="S228" s="298"/>
      <c r="T228" s="360"/>
      <c r="U228" s="298"/>
      <c r="V228" s="360"/>
      <c r="W228" s="298"/>
      <c r="X228" s="360"/>
      <c r="Y228" s="298"/>
      <c r="Z228" s="360"/>
    </row>
    <row r="229" spans="1:26">
      <c r="A229" s="606" t="s">
        <v>567</v>
      </c>
      <c r="B229" s="329"/>
      <c r="C229" s="298"/>
      <c r="D229" s="541"/>
      <c r="E229" s="298">
        <v>0</v>
      </c>
      <c r="F229" s="541"/>
      <c r="G229" s="298">
        <v>0</v>
      </c>
      <c r="H229" s="541"/>
      <c r="I229" s="298"/>
      <c r="J229" s="541"/>
      <c r="K229" s="298"/>
      <c r="L229" s="541"/>
      <c r="M229" s="298"/>
      <c r="N229" s="541"/>
      <c r="O229" s="298"/>
      <c r="P229" s="541"/>
      <c r="Q229" s="298"/>
      <c r="R229" s="541"/>
      <c r="S229" s="298"/>
      <c r="T229" s="541"/>
      <c r="U229" s="298"/>
      <c r="V229" s="541"/>
      <c r="W229" s="298"/>
      <c r="X229" s="541"/>
      <c r="Y229" s="298"/>
      <c r="Z229" s="541"/>
    </row>
    <row r="230" spans="1:26">
      <c r="A230" s="1117" t="s">
        <v>383</v>
      </c>
      <c r="B230" s="329" t="s">
        <v>265</v>
      </c>
      <c r="C230" s="298">
        <v>0</v>
      </c>
      <c r="D230" s="359">
        <v>1</v>
      </c>
      <c r="E230" s="298">
        <v>0</v>
      </c>
      <c r="F230" s="359" t="e">
        <f t="shared" ref="F230" si="891">E230/E231</f>
        <v>#DIV/0!</v>
      </c>
      <c r="G230" s="298">
        <v>1</v>
      </c>
      <c r="H230" s="359">
        <f t="shared" ref="H230" si="892">G230/G231</f>
        <v>1</v>
      </c>
      <c r="I230" s="298"/>
      <c r="J230" s="359" t="e">
        <f t="shared" ref="J230" si="893">I230/I231</f>
        <v>#DIV/0!</v>
      </c>
      <c r="K230" s="298"/>
      <c r="L230" s="359" t="e">
        <f t="shared" ref="L230" si="894">K230/K231</f>
        <v>#DIV/0!</v>
      </c>
      <c r="M230" s="298"/>
      <c r="N230" s="359" t="e">
        <f t="shared" ref="N230" si="895">M230/M231</f>
        <v>#DIV/0!</v>
      </c>
      <c r="O230" s="298"/>
      <c r="P230" s="359" t="e">
        <f t="shared" ref="P230" si="896">O230/O231</f>
        <v>#DIV/0!</v>
      </c>
      <c r="Q230" s="298"/>
      <c r="R230" s="359" t="e">
        <f t="shared" ref="R230" si="897">Q230/Q231</f>
        <v>#DIV/0!</v>
      </c>
      <c r="S230" s="298"/>
      <c r="T230" s="359" t="e">
        <f t="shared" ref="T230" si="898">S230/S231</f>
        <v>#DIV/0!</v>
      </c>
      <c r="U230" s="298"/>
      <c r="V230" s="359" t="e">
        <f t="shared" ref="V230" si="899">U230/U231</f>
        <v>#DIV/0!</v>
      </c>
      <c r="W230" s="298"/>
      <c r="X230" s="359" t="e">
        <f t="shared" ref="X230" si="900">W230/W231</f>
        <v>#DIV/0!</v>
      </c>
      <c r="Y230" s="298"/>
      <c r="Z230" s="359" t="e">
        <f t="shared" ref="Z230" si="901">Y230/Y231</f>
        <v>#DIV/0!</v>
      </c>
    </row>
    <row r="231" spans="1:26">
      <c r="A231" s="1118"/>
      <c r="B231" s="329" t="s">
        <v>264</v>
      </c>
      <c r="C231" s="298">
        <v>0</v>
      </c>
      <c r="D231" s="360"/>
      <c r="E231" s="298">
        <v>0</v>
      </c>
      <c r="F231" s="360"/>
      <c r="G231" s="298">
        <v>1</v>
      </c>
      <c r="H231" s="360"/>
      <c r="I231" s="298"/>
      <c r="J231" s="360"/>
      <c r="K231" s="298"/>
      <c r="L231" s="360"/>
      <c r="M231" s="298"/>
      <c r="N231" s="360"/>
      <c r="O231" s="298"/>
      <c r="P231" s="360"/>
      <c r="Q231" s="298"/>
      <c r="R231" s="360"/>
      <c r="S231" s="298"/>
      <c r="T231" s="360"/>
      <c r="U231" s="298"/>
      <c r="V231" s="360"/>
      <c r="W231" s="298"/>
      <c r="X231" s="360"/>
      <c r="Y231" s="298"/>
      <c r="Z231" s="360"/>
    </row>
    <row r="232" spans="1:26">
      <c r="A232" s="1119" t="s">
        <v>572</v>
      </c>
      <c r="B232" s="330" t="s">
        <v>267</v>
      </c>
      <c r="C232" s="298">
        <v>1</v>
      </c>
      <c r="D232" s="359">
        <f t="shared" ref="D232" si="902">C232/C233</f>
        <v>1</v>
      </c>
      <c r="E232" s="298">
        <v>0</v>
      </c>
      <c r="F232" s="359" t="e">
        <f t="shared" ref="F232" si="903">E232/E233</f>
        <v>#DIV/0!</v>
      </c>
      <c r="G232" s="298">
        <v>0</v>
      </c>
      <c r="H232" s="359" t="e">
        <f t="shared" ref="H232" si="904">G232/G233</f>
        <v>#DIV/0!</v>
      </c>
      <c r="I232" s="298">
        <v>0</v>
      </c>
      <c r="J232" s="359" t="e">
        <f t="shared" ref="J232" si="905">I232/I233</f>
        <v>#DIV/0!</v>
      </c>
      <c r="K232" s="298">
        <v>0</v>
      </c>
      <c r="L232" s="359" t="e">
        <f t="shared" ref="L232" si="906">K232/K233</f>
        <v>#DIV/0!</v>
      </c>
      <c r="M232" s="298">
        <v>0</v>
      </c>
      <c r="N232" s="359" t="e">
        <f t="shared" ref="N232" si="907">M232/M233</f>
        <v>#DIV/0!</v>
      </c>
      <c r="O232" s="298">
        <v>0</v>
      </c>
      <c r="P232" s="359" t="e">
        <f t="shared" ref="P232" si="908">O232/O233</f>
        <v>#DIV/0!</v>
      </c>
      <c r="Q232" s="298">
        <v>0</v>
      </c>
      <c r="R232" s="359" t="e">
        <f t="shared" ref="R232" si="909">Q232/Q233</f>
        <v>#DIV/0!</v>
      </c>
      <c r="S232" s="298">
        <v>0</v>
      </c>
      <c r="T232" s="359" t="e">
        <f t="shared" ref="T232" si="910">S232/S233</f>
        <v>#DIV/0!</v>
      </c>
      <c r="U232" s="298">
        <v>0</v>
      </c>
      <c r="V232" s="359" t="e">
        <f t="shared" ref="V232" si="911">U232/U233</f>
        <v>#DIV/0!</v>
      </c>
      <c r="W232" s="298">
        <v>0</v>
      </c>
      <c r="X232" s="359" t="e">
        <f t="shared" ref="X232" si="912">W232/W233</f>
        <v>#DIV/0!</v>
      </c>
      <c r="Y232" s="298">
        <v>0</v>
      </c>
      <c r="Z232" s="359" t="e">
        <f t="shared" ref="Z232" si="913">Y232/Y233</f>
        <v>#DIV/0!</v>
      </c>
    </row>
    <row r="233" spans="1:26">
      <c r="A233" s="1120"/>
      <c r="B233" s="330" t="s">
        <v>350</v>
      </c>
      <c r="C233" s="298">
        <v>1</v>
      </c>
      <c r="D233" s="360"/>
      <c r="E233" s="298">
        <v>0</v>
      </c>
      <c r="F233" s="360"/>
      <c r="G233" s="298">
        <v>0</v>
      </c>
      <c r="H233" s="360"/>
      <c r="I233" s="298">
        <v>0</v>
      </c>
      <c r="J233" s="360"/>
      <c r="K233" s="298">
        <v>0</v>
      </c>
      <c r="L233" s="360"/>
      <c r="M233" s="298">
        <v>0</v>
      </c>
      <c r="N233" s="360"/>
      <c r="O233" s="298">
        <v>0</v>
      </c>
      <c r="P233" s="360"/>
      <c r="Q233" s="298">
        <v>0</v>
      </c>
      <c r="R233" s="360"/>
      <c r="S233" s="298">
        <v>0</v>
      </c>
      <c r="T233" s="360"/>
      <c r="U233" s="298">
        <v>0</v>
      </c>
      <c r="V233" s="360"/>
      <c r="W233" s="298">
        <v>0</v>
      </c>
      <c r="X233" s="360"/>
      <c r="Y233" s="298">
        <v>0</v>
      </c>
      <c r="Z233" s="360"/>
    </row>
    <row r="234" spans="1:26">
      <c r="A234" s="1119" t="s">
        <v>371</v>
      </c>
      <c r="B234" s="330" t="s">
        <v>343</v>
      </c>
      <c r="C234" s="298">
        <v>18</v>
      </c>
      <c r="D234" s="359">
        <f t="shared" ref="D234:D241" si="914">C234/C235</f>
        <v>0.9</v>
      </c>
      <c r="E234" s="298">
        <v>18</v>
      </c>
      <c r="F234" s="359">
        <f t="shared" ref="F234" si="915">E234/E235</f>
        <v>0.9</v>
      </c>
      <c r="G234" s="298"/>
      <c r="H234" s="359" t="e">
        <f t="shared" ref="H234" si="916">G234/G235</f>
        <v>#DIV/0!</v>
      </c>
      <c r="I234" s="298"/>
      <c r="J234" s="359" t="e">
        <f t="shared" ref="J234" si="917">I234/I235</f>
        <v>#DIV/0!</v>
      </c>
      <c r="K234" s="298"/>
      <c r="L234" s="359" t="e">
        <f t="shared" ref="L234" si="918">K234/K235</f>
        <v>#DIV/0!</v>
      </c>
      <c r="M234" s="298"/>
      <c r="N234" s="359" t="e">
        <f t="shared" ref="N234" si="919">M234/M235</f>
        <v>#DIV/0!</v>
      </c>
      <c r="O234" s="298"/>
      <c r="P234" s="359" t="e">
        <f t="shared" ref="P234" si="920">O234/O235</f>
        <v>#DIV/0!</v>
      </c>
      <c r="Q234" s="298"/>
      <c r="R234" s="359" t="e">
        <f t="shared" ref="R234" si="921">Q234/Q235</f>
        <v>#DIV/0!</v>
      </c>
      <c r="S234" s="298"/>
      <c r="T234" s="359" t="e">
        <f t="shared" ref="T234" si="922">S234/S235</f>
        <v>#DIV/0!</v>
      </c>
      <c r="U234" s="298"/>
      <c r="V234" s="359" t="e">
        <f t="shared" ref="V234" si="923">U234/U235</f>
        <v>#DIV/0!</v>
      </c>
      <c r="W234" s="298"/>
      <c r="X234" s="359" t="e">
        <f t="shared" ref="X234" si="924">W234/W235</f>
        <v>#DIV/0!</v>
      </c>
      <c r="Y234" s="298"/>
      <c r="Z234" s="359" t="e">
        <f t="shared" ref="Z234" si="925">Y234/Y235</f>
        <v>#DIV/0!</v>
      </c>
    </row>
    <row r="235" spans="1:26">
      <c r="A235" s="1120"/>
      <c r="B235" s="330" t="s">
        <v>344</v>
      </c>
      <c r="C235" s="298">
        <v>20</v>
      </c>
      <c r="D235" s="360"/>
      <c r="E235" s="298">
        <v>20</v>
      </c>
      <c r="F235" s="360"/>
      <c r="G235" s="298"/>
      <c r="H235" s="360"/>
      <c r="I235" s="298"/>
      <c r="J235" s="360"/>
      <c r="K235" s="298"/>
      <c r="L235" s="360"/>
      <c r="M235" s="298"/>
      <c r="N235" s="360"/>
      <c r="O235" s="298"/>
      <c r="P235" s="360"/>
      <c r="Q235" s="298"/>
      <c r="R235" s="360"/>
      <c r="S235" s="298"/>
      <c r="T235" s="360"/>
      <c r="U235" s="298"/>
      <c r="V235" s="360"/>
      <c r="W235" s="298"/>
      <c r="X235" s="360"/>
      <c r="Y235" s="298"/>
      <c r="Z235" s="360"/>
    </row>
    <row r="236" spans="1:26">
      <c r="A236" s="1125" t="s">
        <v>372</v>
      </c>
      <c r="B236" s="753" t="s">
        <v>373</v>
      </c>
      <c r="C236" s="298">
        <v>0</v>
      </c>
      <c r="D236" s="359">
        <v>0</v>
      </c>
      <c r="E236" s="298">
        <v>6</v>
      </c>
      <c r="F236" s="359">
        <f t="shared" ref="F236" si="926">E236/E237</f>
        <v>1</v>
      </c>
      <c r="G236" s="298">
        <v>0</v>
      </c>
      <c r="H236" s="359">
        <v>1</v>
      </c>
      <c r="I236" s="298"/>
      <c r="J236" s="359" t="e">
        <f t="shared" ref="J236" si="927">I236/I237</f>
        <v>#DIV/0!</v>
      </c>
      <c r="K236" s="298"/>
      <c r="L236" s="359" t="e">
        <f t="shared" ref="L236" si="928">K236/K237</f>
        <v>#DIV/0!</v>
      </c>
      <c r="M236" s="298"/>
      <c r="N236" s="359" t="e">
        <f t="shared" ref="N236" si="929">M236/M237</f>
        <v>#DIV/0!</v>
      </c>
      <c r="O236" s="298"/>
      <c r="P236" s="359" t="e">
        <f t="shared" ref="P236" si="930">O236/O237</f>
        <v>#DIV/0!</v>
      </c>
      <c r="Q236" s="298"/>
      <c r="R236" s="359" t="e">
        <f t="shared" ref="R236" si="931">Q236/Q237</f>
        <v>#DIV/0!</v>
      </c>
      <c r="S236" s="298"/>
      <c r="T236" s="359" t="e">
        <f t="shared" ref="T236" si="932">S236/S237</f>
        <v>#DIV/0!</v>
      </c>
      <c r="U236" s="298"/>
      <c r="V236" s="359" t="e">
        <f t="shared" ref="V236" si="933">U236/U237</f>
        <v>#DIV/0!</v>
      </c>
      <c r="W236" s="298"/>
      <c r="X236" s="359" t="e">
        <f t="shared" ref="X236" si="934">W236/W237</f>
        <v>#DIV/0!</v>
      </c>
      <c r="Y236" s="298"/>
      <c r="Z236" s="359" t="e">
        <f t="shared" ref="Z236" si="935">Y236/Y237</f>
        <v>#DIV/0!</v>
      </c>
    </row>
    <row r="237" spans="1:26">
      <c r="A237" s="1126"/>
      <c r="B237" s="753" t="s">
        <v>249</v>
      </c>
      <c r="C237" s="298">
        <v>0</v>
      </c>
      <c r="D237" s="360"/>
      <c r="E237" s="298">
        <v>6</v>
      </c>
      <c r="F237" s="360"/>
      <c r="G237" s="298">
        <v>0</v>
      </c>
      <c r="H237" s="360"/>
      <c r="I237" s="298"/>
      <c r="J237" s="360"/>
      <c r="K237" s="298"/>
      <c r="L237" s="360"/>
      <c r="M237" s="298"/>
      <c r="N237" s="360"/>
      <c r="O237" s="298"/>
      <c r="P237" s="360"/>
      <c r="Q237" s="298"/>
      <c r="R237" s="360"/>
      <c r="S237" s="298"/>
      <c r="T237" s="360"/>
      <c r="U237" s="298"/>
      <c r="V237" s="360"/>
      <c r="W237" s="298"/>
      <c r="X237" s="360"/>
      <c r="Y237" s="298"/>
      <c r="Z237" s="360"/>
    </row>
    <row r="238" spans="1:26">
      <c r="A238" s="1077" t="s">
        <v>377</v>
      </c>
      <c r="B238" s="330" t="s">
        <v>375</v>
      </c>
      <c r="C238" s="298">
        <v>6</v>
      </c>
      <c r="D238" s="359">
        <f t="shared" si="914"/>
        <v>1</v>
      </c>
      <c r="E238" s="298">
        <v>0</v>
      </c>
      <c r="F238" s="359">
        <v>1</v>
      </c>
      <c r="G238" s="298">
        <v>6</v>
      </c>
      <c r="H238" s="359">
        <f t="shared" ref="H238" si="936">G238/G239</f>
        <v>1</v>
      </c>
      <c r="I238" s="298"/>
      <c r="J238" s="359" t="e">
        <f t="shared" ref="J238" si="937">I238/I239</f>
        <v>#DIV/0!</v>
      </c>
      <c r="K238" s="298"/>
      <c r="L238" s="359" t="e">
        <f t="shared" ref="L238" si="938">K238/K239</f>
        <v>#DIV/0!</v>
      </c>
      <c r="M238" s="298"/>
      <c r="N238" s="359" t="e">
        <f t="shared" ref="N238" si="939">M238/M239</f>
        <v>#DIV/0!</v>
      </c>
      <c r="O238" s="298"/>
      <c r="P238" s="359" t="e">
        <f t="shared" ref="P238" si="940">O238/O239</f>
        <v>#DIV/0!</v>
      </c>
      <c r="Q238" s="298"/>
      <c r="R238" s="359" t="e">
        <f t="shared" ref="R238" si="941">Q238/Q239</f>
        <v>#DIV/0!</v>
      </c>
      <c r="S238" s="298"/>
      <c r="T238" s="359" t="e">
        <f t="shared" ref="T238" si="942">S238/S239</f>
        <v>#DIV/0!</v>
      </c>
      <c r="U238" s="298"/>
      <c r="V238" s="359" t="e">
        <f t="shared" ref="V238" si="943">U238/U239</f>
        <v>#DIV/0!</v>
      </c>
      <c r="W238" s="298"/>
      <c r="X238" s="359" t="e">
        <f t="shared" ref="X238" si="944">W238/W239</f>
        <v>#DIV/0!</v>
      </c>
      <c r="Y238" s="298"/>
      <c r="Z238" s="359" t="e">
        <f t="shared" ref="Z238" si="945">Y238/Y239</f>
        <v>#DIV/0!</v>
      </c>
    </row>
    <row r="239" spans="1:26">
      <c r="A239" s="1078"/>
      <c r="B239" s="330" t="s">
        <v>376</v>
      </c>
      <c r="C239" s="298">
        <v>6</v>
      </c>
      <c r="D239" s="360"/>
      <c r="E239" s="298">
        <v>0</v>
      </c>
      <c r="F239" s="360"/>
      <c r="G239" s="298">
        <v>6</v>
      </c>
      <c r="H239" s="360"/>
      <c r="I239" s="298"/>
      <c r="J239" s="360"/>
      <c r="K239" s="298"/>
      <c r="L239" s="360"/>
      <c r="M239" s="298"/>
      <c r="N239" s="360"/>
      <c r="O239" s="298"/>
      <c r="P239" s="360"/>
      <c r="Q239" s="298"/>
      <c r="R239" s="360"/>
      <c r="S239" s="298"/>
      <c r="T239" s="360"/>
      <c r="U239" s="298"/>
      <c r="V239" s="360"/>
      <c r="W239" s="298"/>
      <c r="X239" s="360"/>
      <c r="Y239" s="298"/>
      <c r="Z239" s="360"/>
    </row>
    <row r="240" spans="1:26">
      <c r="A240" s="607" t="s">
        <v>567</v>
      </c>
      <c r="B240" s="330"/>
      <c r="C240" s="298"/>
      <c r="D240" s="541"/>
      <c r="E240" s="298">
        <v>0</v>
      </c>
      <c r="F240" s="541">
        <v>0</v>
      </c>
      <c r="G240" s="298">
        <v>0</v>
      </c>
      <c r="H240" s="541">
        <v>0</v>
      </c>
      <c r="I240" s="298"/>
      <c r="J240" s="541"/>
      <c r="K240" s="298"/>
      <c r="L240" s="541"/>
      <c r="M240" s="298"/>
      <c r="N240" s="541"/>
      <c r="O240" s="298"/>
      <c r="P240" s="541"/>
      <c r="Q240" s="298"/>
      <c r="R240" s="541"/>
      <c r="S240" s="298"/>
      <c r="T240" s="541"/>
      <c r="U240" s="298"/>
      <c r="V240" s="541"/>
      <c r="W240" s="298"/>
      <c r="X240" s="541"/>
      <c r="Y240" s="298"/>
      <c r="Z240" s="541"/>
    </row>
    <row r="241" spans="1:26">
      <c r="A241" s="1119" t="s">
        <v>450</v>
      </c>
      <c r="B241" s="330" t="s">
        <v>265</v>
      </c>
      <c r="C241" s="298">
        <v>1</v>
      </c>
      <c r="D241" s="359">
        <f t="shared" si="914"/>
        <v>1</v>
      </c>
      <c r="E241" s="298">
        <v>0</v>
      </c>
      <c r="F241" s="359">
        <v>1</v>
      </c>
      <c r="G241" s="298">
        <v>1</v>
      </c>
      <c r="H241" s="359">
        <f t="shared" ref="H241" si="946">G241/G242</f>
        <v>1</v>
      </c>
      <c r="I241" s="298"/>
      <c r="J241" s="359" t="e">
        <f t="shared" ref="J241" si="947">I241/I242</f>
        <v>#DIV/0!</v>
      </c>
      <c r="K241" s="298"/>
      <c r="L241" s="359" t="e">
        <f t="shared" ref="L241" si="948">K241/K242</f>
        <v>#DIV/0!</v>
      </c>
      <c r="M241" s="298"/>
      <c r="N241" s="359" t="e">
        <f t="shared" ref="N241" si="949">M241/M242</f>
        <v>#DIV/0!</v>
      </c>
      <c r="O241" s="298"/>
      <c r="P241" s="359" t="e">
        <f t="shared" ref="P241" si="950">O241/O242</f>
        <v>#DIV/0!</v>
      </c>
      <c r="Q241" s="298"/>
      <c r="R241" s="359" t="e">
        <f t="shared" ref="R241" si="951">Q241/Q242</f>
        <v>#DIV/0!</v>
      </c>
      <c r="S241" s="298"/>
      <c r="T241" s="359" t="e">
        <f t="shared" ref="T241" si="952">S241/S242</f>
        <v>#DIV/0!</v>
      </c>
      <c r="U241" s="298"/>
      <c r="V241" s="359" t="e">
        <f t="shared" ref="V241" si="953">U241/U242</f>
        <v>#DIV/0!</v>
      </c>
      <c r="W241" s="298"/>
      <c r="X241" s="359" t="e">
        <f t="shared" ref="X241" si="954">W241/W242</f>
        <v>#DIV/0!</v>
      </c>
      <c r="Y241" s="298"/>
      <c r="Z241" s="359" t="e">
        <f t="shared" ref="Z241" si="955">Y241/Y242</f>
        <v>#DIV/0!</v>
      </c>
    </row>
    <row r="242" spans="1:26">
      <c r="A242" s="1120"/>
      <c r="B242" s="330" t="s">
        <v>264</v>
      </c>
      <c r="C242" s="298">
        <v>1</v>
      </c>
      <c r="D242" s="360"/>
      <c r="E242" s="298">
        <v>0</v>
      </c>
      <c r="F242" s="360"/>
      <c r="G242" s="298">
        <v>1</v>
      </c>
      <c r="H242" s="360"/>
      <c r="I242" s="298"/>
      <c r="J242" s="360"/>
      <c r="K242" s="298"/>
      <c r="L242" s="360"/>
      <c r="M242" s="298"/>
      <c r="N242" s="360"/>
      <c r="O242" s="298"/>
      <c r="P242" s="360"/>
      <c r="Q242" s="298"/>
      <c r="R242" s="360"/>
      <c r="S242" s="298"/>
      <c r="T242" s="360"/>
      <c r="U242" s="298"/>
      <c r="V242" s="360"/>
      <c r="W242" s="298"/>
      <c r="X242" s="360"/>
      <c r="Y242" s="298"/>
      <c r="Z242" s="360"/>
    </row>
    <row r="243" spans="1:26">
      <c r="A243" s="1115" t="s">
        <v>378</v>
      </c>
      <c r="B243" s="331" t="s">
        <v>534</v>
      </c>
      <c r="C243" s="298">
        <v>3</v>
      </c>
      <c r="D243" s="359">
        <f t="shared" ref="D243:D254" si="956">C243/C244</f>
        <v>1</v>
      </c>
      <c r="E243" s="298">
        <v>3</v>
      </c>
      <c r="F243" s="359">
        <f t="shared" ref="F243" si="957">E243/E244</f>
        <v>1</v>
      </c>
      <c r="G243" s="298">
        <v>3</v>
      </c>
      <c r="H243" s="359">
        <f t="shared" ref="H243:H245" si="958">G243/G244</f>
        <v>1</v>
      </c>
      <c r="I243" s="298"/>
      <c r="J243" s="359" t="e">
        <f t="shared" ref="J243" si="959">I243/I244</f>
        <v>#DIV/0!</v>
      </c>
      <c r="K243" s="298"/>
      <c r="L243" s="359" t="e">
        <f t="shared" ref="L243" si="960">K243/K244</f>
        <v>#DIV/0!</v>
      </c>
      <c r="M243" s="298"/>
      <c r="N243" s="359" t="e">
        <f t="shared" ref="N243" si="961">M243/M244</f>
        <v>#DIV/0!</v>
      </c>
      <c r="O243" s="298"/>
      <c r="P243" s="359" t="e">
        <f t="shared" ref="P243" si="962">O243/O244</f>
        <v>#DIV/0!</v>
      </c>
      <c r="Q243" s="298"/>
      <c r="R243" s="359" t="e">
        <f t="shared" ref="R243" si="963">Q243/Q244</f>
        <v>#DIV/0!</v>
      </c>
      <c r="S243" s="298"/>
      <c r="T243" s="359" t="e">
        <f t="shared" ref="T243" si="964">S243/S244</f>
        <v>#DIV/0!</v>
      </c>
      <c r="U243" s="298"/>
      <c r="V243" s="359" t="e">
        <f t="shared" ref="V243" si="965">U243/U244</f>
        <v>#DIV/0!</v>
      </c>
      <c r="W243" s="298"/>
      <c r="X243" s="359" t="e">
        <f t="shared" ref="X243" si="966">W243/W244</f>
        <v>#DIV/0!</v>
      </c>
      <c r="Y243" s="298"/>
      <c r="Z243" s="359" t="e">
        <f t="shared" ref="Z243" si="967">Y243/Y244</f>
        <v>#DIV/0!</v>
      </c>
    </row>
    <row r="244" spans="1:26">
      <c r="A244" s="1116"/>
      <c r="B244" s="331" t="s">
        <v>535</v>
      </c>
      <c r="C244" s="298">
        <v>3</v>
      </c>
      <c r="D244" s="360"/>
      <c r="E244" s="298">
        <v>3</v>
      </c>
      <c r="F244" s="360"/>
      <c r="G244" s="298">
        <v>3</v>
      </c>
      <c r="H244" s="360"/>
      <c r="I244" s="298"/>
      <c r="J244" s="360"/>
      <c r="K244" s="298"/>
      <c r="L244" s="360"/>
      <c r="M244" s="298"/>
      <c r="N244" s="360"/>
      <c r="O244" s="298"/>
      <c r="P244" s="360"/>
      <c r="Q244" s="298"/>
      <c r="R244" s="360"/>
      <c r="S244" s="298"/>
      <c r="T244" s="360"/>
      <c r="U244" s="298"/>
      <c r="V244" s="360"/>
      <c r="W244" s="298"/>
      <c r="X244" s="360"/>
      <c r="Y244" s="298"/>
      <c r="Z244" s="360"/>
    </row>
    <row r="245" spans="1:26">
      <c r="A245" s="1079" t="s">
        <v>380</v>
      </c>
      <c r="B245" s="331" t="s">
        <v>343</v>
      </c>
      <c r="C245" s="298">
        <v>0</v>
      </c>
      <c r="D245" s="359" t="e">
        <f t="shared" si="956"/>
        <v>#DIV/0!</v>
      </c>
      <c r="E245" s="298">
        <v>0</v>
      </c>
      <c r="F245" s="359">
        <v>0</v>
      </c>
      <c r="G245" s="298">
        <v>6</v>
      </c>
      <c r="H245" s="359">
        <f t="shared" si="958"/>
        <v>0.8571428571428571</v>
      </c>
      <c r="I245" s="298"/>
      <c r="J245" s="359" t="e">
        <f t="shared" ref="J245" si="968">I245/I246</f>
        <v>#DIV/0!</v>
      </c>
      <c r="K245" s="298"/>
      <c r="L245" s="359" t="e">
        <f t="shared" ref="L245" si="969">K245/K246</f>
        <v>#DIV/0!</v>
      </c>
      <c r="M245" s="298"/>
      <c r="N245" s="359" t="e">
        <f t="shared" ref="N245" si="970">M245/M246</f>
        <v>#DIV/0!</v>
      </c>
      <c r="O245" s="298"/>
      <c r="P245" s="359" t="e">
        <f t="shared" ref="P245" si="971">O245/O246</f>
        <v>#DIV/0!</v>
      </c>
      <c r="Q245" s="298"/>
      <c r="R245" s="359" t="e">
        <f t="shared" ref="R245" si="972">Q245/Q246</f>
        <v>#DIV/0!</v>
      </c>
      <c r="S245" s="298"/>
      <c r="T245" s="359" t="e">
        <f t="shared" ref="T245" si="973">S245/S246</f>
        <v>#DIV/0!</v>
      </c>
      <c r="U245" s="298"/>
      <c r="V245" s="359" t="e">
        <f t="shared" ref="V245" si="974">U245/U246</f>
        <v>#DIV/0!</v>
      </c>
      <c r="W245" s="298"/>
      <c r="X245" s="359" t="e">
        <f t="shared" ref="X245" si="975">W245/W246</f>
        <v>#DIV/0!</v>
      </c>
      <c r="Y245" s="298"/>
      <c r="Z245" s="359" t="e">
        <f t="shared" ref="Z245" si="976">Y245/Y246</f>
        <v>#DIV/0!</v>
      </c>
    </row>
    <row r="246" spans="1:26">
      <c r="A246" s="1080"/>
      <c r="B246" s="331" t="s">
        <v>344</v>
      </c>
      <c r="C246" s="298">
        <v>0</v>
      </c>
      <c r="D246" s="360"/>
      <c r="E246" s="298">
        <v>0</v>
      </c>
      <c r="F246" s="360"/>
      <c r="G246" s="298">
        <v>7</v>
      </c>
      <c r="H246" s="360"/>
      <c r="I246" s="298"/>
      <c r="J246" s="360"/>
      <c r="K246" s="298"/>
      <c r="L246" s="360"/>
      <c r="M246" s="298"/>
      <c r="N246" s="360"/>
      <c r="O246" s="298"/>
      <c r="P246" s="360"/>
      <c r="Q246" s="298"/>
      <c r="R246" s="360"/>
      <c r="S246" s="298"/>
      <c r="T246" s="360"/>
      <c r="U246" s="298"/>
      <c r="V246" s="360"/>
      <c r="W246" s="298"/>
      <c r="X246" s="360"/>
      <c r="Y246" s="298"/>
      <c r="Z246" s="360"/>
    </row>
    <row r="247" spans="1:26">
      <c r="A247" s="1079" t="s">
        <v>529</v>
      </c>
      <c r="B247" s="331" t="s">
        <v>530</v>
      </c>
      <c r="C247" s="298">
        <v>0</v>
      </c>
      <c r="D247" s="359" t="e">
        <f t="shared" ref="D247" si="977">C247/C248</f>
        <v>#DIV/0!</v>
      </c>
      <c r="E247" s="298">
        <v>0</v>
      </c>
      <c r="F247" s="359">
        <v>0</v>
      </c>
      <c r="G247" s="298">
        <v>0</v>
      </c>
      <c r="H247" s="359">
        <v>0</v>
      </c>
      <c r="I247" s="298">
        <v>0</v>
      </c>
      <c r="J247" s="359" t="e">
        <f t="shared" ref="J247" si="978">I247/I248</f>
        <v>#DIV/0!</v>
      </c>
      <c r="K247" s="298">
        <v>0</v>
      </c>
      <c r="L247" s="359" t="e">
        <f t="shared" ref="L247" si="979">K247/K248</f>
        <v>#DIV/0!</v>
      </c>
      <c r="M247" s="298">
        <v>0</v>
      </c>
      <c r="N247" s="359" t="e">
        <f t="shared" ref="N247" si="980">M247/M248</f>
        <v>#DIV/0!</v>
      </c>
      <c r="O247" s="298">
        <v>0</v>
      </c>
      <c r="P247" s="359" t="e">
        <f t="shared" ref="P247" si="981">O247/O248</f>
        <v>#DIV/0!</v>
      </c>
      <c r="Q247" s="298">
        <v>0</v>
      </c>
      <c r="R247" s="359" t="e">
        <f t="shared" ref="R247" si="982">Q247/Q248</f>
        <v>#DIV/0!</v>
      </c>
      <c r="S247" s="298">
        <v>0</v>
      </c>
      <c r="T247" s="359" t="e">
        <f t="shared" ref="T247" si="983">S247/S248</f>
        <v>#DIV/0!</v>
      </c>
      <c r="U247" s="298">
        <v>0</v>
      </c>
      <c r="V247" s="359" t="e">
        <f t="shared" ref="V247" si="984">U247/U248</f>
        <v>#DIV/0!</v>
      </c>
      <c r="W247" s="298">
        <v>0</v>
      </c>
      <c r="X247" s="359" t="e">
        <f t="shared" ref="X247" si="985">W247/W248</f>
        <v>#DIV/0!</v>
      </c>
      <c r="Y247" s="298">
        <v>0</v>
      </c>
      <c r="Z247" s="359" t="e">
        <f t="shared" ref="Z247" si="986">Y247/Y248</f>
        <v>#DIV/0!</v>
      </c>
    </row>
    <row r="248" spans="1:26">
      <c r="A248" s="1080"/>
      <c r="B248" s="331" t="s">
        <v>531</v>
      </c>
      <c r="C248" s="298">
        <v>0</v>
      </c>
      <c r="D248" s="360"/>
      <c r="E248" s="298">
        <v>0</v>
      </c>
      <c r="F248" s="360"/>
      <c r="G248" s="298">
        <v>0</v>
      </c>
      <c r="H248" s="360"/>
      <c r="I248" s="298">
        <v>0</v>
      </c>
      <c r="J248" s="360"/>
      <c r="K248" s="298">
        <v>0</v>
      </c>
      <c r="L248" s="360"/>
      <c r="M248" s="298">
        <v>0</v>
      </c>
      <c r="N248" s="360"/>
      <c r="O248" s="298">
        <v>0</v>
      </c>
      <c r="P248" s="360"/>
      <c r="Q248" s="298">
        <v>0</v>
      </c>
      <c r="R248" s="360"/>
      <c r="S248" s="298">
        <v>0</v>
      </c>
      <c r="T248" s="360"/>
      <c r="U248" s="298">
        <v>0</v>
      </c>
      <c r="V248" s="360"/>
      <c r="W248" s="298">
        <v>0</v>
      </c>
      <c r="X248" s="360"/>
      <c r="Y248" s="298">
        <v>0</v>
      </c>
      <c r="Z248" s="360"/>
    </row>
    <row r="249" spans="1:26">
      <c r="A249" s="1079" t="s">
        <v>532</v>
      </c>
      <c r="B249" s="331" t="s">
        <v>379</v>
      </c>
      <c r="C249" s="298">
        <v>0</v>
      </c>
      <c r="D249" s="359" t="e">
        <f t="shared" ref="D249" si="987">C249/C250</f>
        <v>#DIV/0!</v>
      </c>
      <c r="E249" s="298">
        <v>1</v>
      </c>
      <c r="F249" s="359">
        <f t="shared" ref="F249" si="988">E249/E250</f>
        <v>1</v>
      </c>
      <c r="G249" s="298">
        <v>0</v>
      </c>
      <c r="H249" s="359" t="e">
        <f t="shared" ref="H249" si="989">G249/G250</f>
        <v>#DIV/0!</v>
      </c>
      <c r="I249" s="298">
        <v>0</v>
      </c>
      <c r="J249" s="359" t="e">
        <f t="shared" ref="J249" si="990">I249/I250</f>
        <v>#DIV/0!</v>
      </c>
      <c r="K249" s="298">
        <v>0</v>
      </c>
      <c r="L249" s="359" t="e">
        <f t="shared" ref="L249" si="991">K249/K250</f>
        <v>#DIV/0!</v>
      </c>
      <c r="M249" s="298">
        <v>0</v>
      </c>
      <c r="N249" s="359" t="e">
        <f t="shared" ref="N249" si="992">M249/M250</f>
        <v>#DIV/0!</v>
      </c>
      <c r="O249" s="298">
        <v>0</v>
      </c>
      <c r="P249" s="359" t="e">
        <f t="shared" ref="P249" si="993">O249/O250</f>
        <v>#DIV/0!</v>
      </c>
      <c r="Q249" s="298">
        <v>0</v>
      </c>
      <c r="R249" s="359" t="e">
        <f t="shared" ref="R249" si="994">Q249/Q250</f>
        <v>#DIV/0!</v>
      </c>
      <c r="S249" s="298">
        <v>0</v>
      </c>
      <c r="T249" s="359" t="e">
        <f t="shared" ref="T249" si="995">S249/S250</f>
        <v>#DIV/0!</v>
      </c>
      <c r="U249" s="298">
        <v>0</v>
      </c>
      <c r="V249" s="359" t="e">
        <f t="shared" ref="V249" si="996">U249/U250</f>
        <v>#DIV/0!</v>
      </c>
      <c r="W249" s="298">
        <v>0</v>
      </c>
      <c r="X249" s="359" t="e">
        <f t="shared" ref="X249" si="997">W249/W250</f>
        <v>#DIV/0!</v>
      </c>
      <c r="Y249" s="298">
        <v>0</v>
      </c>
      <c r="Z249" s="359" t="e">
        <f t="shared" ref="Z249" si="998">Y249/Y250</f>
        <v>#DIV/0!</v>
      </c>
    </row>
    <row r="250" spans="1:26">
      <c r="A250" s="1080"/>
      <c r="B250" s="331" t="s">
        <v>533</v>
      </c>
      <c r="C250" s="298">
        <v>0</v>
      </c>
      <c r="D250" s="360"/>
      <c r="E250" s="298">
        <v>1</v>
      </c>
      <c r="F250" s="360"/>
      <c r="G250" s="298">
        <v>0</v>
      </c>
      <c r="H250" s="360"/>
      <c r="I250" s="298">
        <v>0</v>
      </c>
      <c r="J250" s="360"/>
      <c r="K250" s="298">
        <v>0</v>
      </c>
      <c r="L250" s="360"/>
      <c r="M250" s="298">
        <v>0</v>
      </c>
      <c r="N250" s="360"/>
      <c r="O250" s="298">
        <v>0</v>
      </c>
      <c r="P250" s="360"/>
      <c r="Q250" s="298">
        <v>0</v>
      </c>
      <c r="R250" s="360"/>
      <c r="S250" s="298">
        <v>0</v>
      </c>
      <c r="T250" s="360"/>
      <c r="U250" s="298">
        <v>0</v>
      </c>
      <c r="V250" s="360"/>
      <c r="W250" s="298">
        <v>0</v>
      </c>
      <c r="X250" s="360"/>
      <c r="Y250" s="298">
        <v>0</v>
      </c>
      <c r="Z250" s="360"/>
    </row>
    <row r="251" spans="1:26">
      <c r="A251" s="1115" t="s">
        <v>377</v>
      </c>
      <c r="B251" s="331" t="s">
        <v>382</v>
      </c>
      <c r="C251" s="298"/>
      <c r="D251" s="359" t="e">
        <f t="shared" si="956"/>
        <v>#DIV/0!</v>
      </c>
      <c r="E251" s="298">
        <v>0</v>
      </c>
      <c r="F251" s="359">
        <v>0</v>
      </c>
      <c r="G251" s="298">
        <v>0</v>
      </c>
      <c r="H251" s="359">
        <v>0</v>
      </c>
      <c r="I251" s="298"/>
      <c r="J251" s="359" t="e">
        <f t="shared" ref="J251" si="999">I251/I252</f>
        <v>#DIV/0!</v>
      </c>
      <c r="K251" s="298"/>
      <c r="L251" s="359" t="e">
        <f t="shared" ref="L251" si="1000">K251/K252</f>
        <v>#DIV/0!</v>
      </c>
      <c r="M251" s="298"/>
      <c r="N251" s="359" t="e">
        <f t="shared" ref="N251" si="1001">M251/M252</f>
        <v>#DIV/0!</v>
      </c>
      <c r="O251" s="298"/>
      <c r="P251" s="359" t="e">
        <f t="shared" ref="P251" si="1002">O251/O252</f>
        <v>#DIV/0!</v>
      </c>
      <c r="Q251" s="298"/>
      <c r="R251" s="359" t="e">
        <f t="shared" ref="R251" si="1003">Q251/Q252</f>
        <v>#DIV/0!</v>
      </c>
      <c r="S251" s="298"/>
      <c r="T251" s="359" t="e">
        <f t="shared" ref="T251" si="1004">S251/S252</f>
        <v>#DIV/0!</v>
      </c>
      <c r="U251" s="298"/>
      <c r="V251" s="359" t="e">
        <f t="shared" ref="V251" si="1005">U251/U252</f>
        <v>#DIV/0!</v>
      </c>
      <c r="W251" s="298"/>
      <c r="X251" s="359" t="e">
        <f t="shared" ref="X251" si="1006">W251/W252</f>
        <v>#DIV/0!</v>
      </c>
      <c r="Y251" s="298"/>
      <c r="Z251" s="359" t="e">
        <f t="shared" ref="Z251" si="1007">Y251/Y252</f>
        <v>#DIV/0!</v>
      </c>
    </row>
    <row r="252" spans="1:26">
      <c r="A252" s="1116"/>
      <c r="B252" s="331" t="s">
        <v>381</v>
      </c>
      <c r="C252" s="298"/>
      <c r="D252" s="360"/>
      <c r="E252" s="298">
        <v>0</v>
      </c>
      <c r="F252" s="360"/>
      <c r="G252" s="298">
        <v>0</v>
      </c>
      <c r="H252" s="360"/>
      <c r="I252" s="298"/>
      <c r="J252" s="360"/>
      <c r="K252" s="298"/>
      <c r="L252" s="360"/>
      <c r="M252" s="298"/>
      <c r="N252" s="360"/>
      <c r="O252" s="298"/>
      <c r="P252" s="360"/>
      <c r="Q252" s="298"/>
      <c r="R252" s="360"/>
      <c r="S252" s="298"/>
      <c r="T252" s="360"/>
      <c r="U252" s="298"/>
      <c r="V252" s="360"/>
      <c r="W252" s="298"/>
      <c r="X252" s="360"/>
      <c r="Y252" s="298"/>
      <c r="Z252" s="360"/>
    </row>
    <row r="253" spans="1:26">
      <c r="A253" s="608" t="s">
        <v>567</v>
      </c>
      <c r="B253" s="331"/>
      <c r="C253" s="298"/>
      <c r="D253" s="541"/>
      <c r="E253" s="298"/>
      <c r="F253" s="541"/>
      <c r="G253" s="298">
        <v>1</v>
      </c>
      <c r="H253" s="541"/>
      <c r="I253" s="298"/>
      <c r="J253" s="541"/>
      <c r="K253" s="298"/>
      <c r="L253" s="541"/>
      <c r="M253" s="298"/>
      <c r="N253" s="541"/>
      <c r="O253" s="298"/>
      <c r="P253" s="541"/>
      <c r="Q253" s="298"/>
      <c r="R253" s="541"/>
      <c r="S253" s="298"/>
      <c r="T253" s="541"/>
      <c r="U253" s="298"/>
      <c r="V253" s="541"/>
      <c r="W253" s="298"/>
      <c r="X253" s="541"/>
      <c r="Y253" s="298"/>
      <c r="Z253" s="541"/>
    </row>
    <row r="254" spans="1:26">
      <c r="A254" s="1079" t="s">
        <v>385</v>
      </c>
      <c r="B254" s="331" t="s">
        <v>265</v>
      </c>
      <c r="C254" s="298">
        <v>0</v>
      </c>
      <c r="D254" s="359" t="e">
        <f t="shared" si="956"/>
        <v>#DIV/0!</v>
      </c>
      <c r="E254" s="298">
        <v>1</v>
      </c>
      <c r="F254" s="359">
        <f t="shared" ref="F254" si="1008">E254/E255</f>
        <v>1</v>
      </c>
      <c r="G254" s="298">
        <v>1</v>
      </c>
      <c r="H254" s="359">
        <f t="shared" ref="H254" si="1009">G254/G255</f>
        <v>1</v>
      </c>
      <c r="I254" s="298"/>
      <c r="J254" s="359" t="e">
        <f t="shared" ref="J254" si="1010">I254/I255</f>
        <v>#DIV/0!</v>
      </c>
      <c r="K254" s="298"/>
      <c r="L254" s="359" t="e">
        <f t="shared" ref="L254" si="1011">K254/K255</f>
        <v>#DIV/0!</v>
      </c>
      <c r="M254" s="298"/>
      <c r="N254" s="359" t="e">
        <f t="shared" ref="N254" si="1012">M254/M255</f>
        <v>#DIV/0!</v>
      </c>
      <c r="O254" s="298"/>
      <c r="P254" s="359" t="e">
        <f t="shared" ref="P254" si="1013">O254/O255</f>
        <v>#DIV/0!</v>
      </c>
      <c r="Q254" s="298"/>
      <c r="R254" s="359" t="e">
        <f t="shared" ref="R254" si="1014">Q254/Q255</f>
        <v>#DIV/0!</v>
      </c>
      <c r="S254" s="298"/>
      <c r="T254" s="359" t="e">
        <f t="shared" ref="T254" si="1015">S254/S255</f>
        <v>#DIV/0!</v>
      </c>
      <c r="U254" s="298"/>
      <c r="V254" s="359" t="e">
        <f t="shared" ref="V254" si="1016">U254/U255</f>
        <v>#DIV/0!</v>
      </c>
      <c r="W254" s="298"/>
      <c r="X254" s="359" t="e">
        <f t="shared" ref="X254" si="1017">W254/W255</f>
        <v>#DIV/0!</v>
      </c>
      <c r="Y254" s="298"/>
      <c r="Z254" s="359" t="e">
        <f t="shared" ref="Z254" si="1018">Y254/Y255</f>
        <v>#DIV/0!</v>
      </c>
    </row>
    <row r="255" spans="1:26">
      <c r="A255" s="1080"/>
      <c r="B255" s="331" t="s">
        <v>264</v>
      </c>
      <c r="C255" s="298">
        <v>0</v>
      </c>
      <c r="D255" s="360"/>
      <c r="E255" s="298">
        <v>1</v>
      </c>
      <c r="F255" s="360"/>
      <c r="G255" s="298">
        <v>1</v>
      </c>
      <c r="H255" s="360"/>
      <c r="I255" s="298"/>
      <c r="J255" s="360"/>
      <c r="K255" s="298"/>
      <c r="L255" s="360"/>
      <c r="M255" s="298"/>
      <c r="N255" s="360"/>
      <c r="O255" s="298"/>
      <c r="P255" s="360"/>
      <c r="Q255" s="298"/>
      <c r="R255" s="360"/>
      <c r="S255" s="298"/>
      <c r="T255" s="360"/>
      <c r="U255" s="298"/>
      <c r="V255" s="360"/>
      <c r="W255" s="298"/>
      <c r="X255" s="360"/>
      <c r="Y255" s="298"/>
      <c r="Z255" s="360"/>
    </row>
    <row r="256" spans="1:26">
      <c r="A256" s="1073" t="s">
        <v>386</v>
      </c>
      <c r="B256" s="320" t="s">
        <v>387</v>
      </c>
      <c r="C256" s="298">
        <v>3</v>
      </c>
      <c r="D256" s="359">
        <f t="shared" ref="D256:D267" si="1019">C256/C257</f>
        <v>1</v>
      </c>
      <c r="E256" s="298">
        <v>4</v>
      </c>
      <c r="F256" s="359">
        <f t="shared" ref="F256" si="1020">E256/E257</f>
        <v>1</v>
      </c>
      <c r="G256" s="298">
        <v>1</v>
      </c>
      <c r="H256" s="359">
        <f t="shared" ref="H256" si="1021">G256/G257</f>
        <v>1</v>
      </c>
      <c r="I256" s="298"/>
      <c r="J256" s="359" t="e">
        <f t="shared" ref="J256" si="1022">I256/I257</f>
        <v>#DIV/0!</v>
      </c>
      <c r="K256" s="298"/>
      <c r="L256" s="359" t="e">
        <f t="shared" ref="L256" si="1023">K256/K257</f>
        <v>#DIV/0!</v>
      </c>
      <c r="M256" s="298"/>
      <c r="N256" s="359" t="e">
        <f t="shared" ref="N256" si="1024">M256/M257</f>
        <v>#DIV/0!</v>
      </c>
      <c r="O256" s="298"/>
      <c r="P256" s="359" t="e">
        <f t="shared" ref="P256" si="1025">O256/O257</f>
        <v>#DIV/0!</v>
      </c>
      <c r="Q256" s="298"/>
      <c r="R256" s="359" t="e">
        <f t="shared" ref="R256" si="1026">Q256/Q257</f>
        <v>#DIV/0!</v>
      </c>
      <c r="S256" s="298"/>
      <c r="T256" s="359" t="e">
        <f t="shared" ref="T256" si="1027">S256/S257</f>
        <v>#DIV/0!</v>
      </c>
      <c r="U256" s="298"/>
      <c r="V256" s="359" t="e">
        <f t="shared" ref="V256" si="1028">U256/U257</f>
        <v>#DIV/0!</v>
      </c>
      <c r="W256" s="298"/>
      <c r="X256" s="359" t="e">
        <f t="shared" ref="X256" si="1029">W256/W257</f>
        <v>#DIV/0!</v>
      </c>
      <c r="Y256" s="298"/>
      <c r="Z256" s="359" t="e">
        <f t="shared" ref="Z256" si="1030">Y256/Y257</f>
        <v>#DIV/0!</v>
      </c>
    </row>
    <row r="257" spans="1:26">
      <c r="A257" s="1074"/>
      <c r="B257" s="320" t="s">
        <v>388</v>
      </c>
      <c r="C257" s="298">
        <v>3</v>
      </c>
      <c r="D257" s="360"/>
      <c r="E257" s="298">
        <v>4</v>
      </c>
      <c r="F257" s="360"/>
      <c r="G257" s="298">
        <v>1</v>
      </c>
      <c r="H257" s="360"/>
      <c r="I257" s="298"/>
      <c r="J257" s="360"/>
      <c r="K257" s="298"/>
      <c r="L257" s="360"/>
      <c r="M257" s="298"/>
      <c r="N257" s="360"/>
      <c r="O257" s="298"/>
      <c r="P257" s="360"/>
      <c r="Q257" s="298"/>
      <c r="R257" s="360"/>
      <c r="S257" s="298"/>
      <c r="T257" s="360"/>
      <c r="U257" s="298"/>
      <c r="V257" s="360"/>
      <c r="W257" s="298"/>
      <c r="X257" s="360"/>
      <c r="Y257" s="298"/>
      <c r="Z257" s="360"/>
    </row>
    <row r="258" spans="1:26">
      <c r="A258" s="1046" t="s">
        <v>394</v>
      </c>
      <c r="B258" s="320" t="s">
        <v>455</v>
      </c>
      <c r="C258" s="298">
        <v>1</v>
      </c>
      <c r="D258" s="359">
        <f t="shared" si="1019"/>
        <v>1</v>
      </c>
      <c r="E258" s="298">
        <v>1</v>
      </c>
      <c r="F258" s="359">
        <f t="shared" ref="F258" si="1031">E258/E259</f>
        <v>1</v>
      </c>
      <c r="G258" s="298">
        <v>1</v>
      </c>
      <c r="H258" s="359">
        <f t="shared" ref="H258" si="1032">G258/G259</f>
        <v>1</v>
      </c>
      <c r="I258" s="298"/>
      <c r="J258" s="359" t="e">
        <f t="shared" ref="J258" si="1033">I258/I259</f>
        <v>#DIV/0!</v>
      </c>
      <c r="K258" s="298"/>
      <c r="L258" s="359" t="e">
        <f t="shared" ref="L258" si="1034">K258/K259</f>
        <v>#DIV/0!</v>
      </c>
      <c r="M258" s="298"/>
      <c r="N258" s="359" t="e">
        <f t="shared" ref="N258" si="1035">M258/M259</f>
        <v>#DIV/0!</v>
      </c>
      <c r="O258" s="298"/>
      <c r="P258" s="359" t="e">
        <f t="shared" ref="P258" si="1036">O258/O259</f>
        <v>#DIV/0!</v>
      </c>
      <c r="Q258" s="298"/>
      <c r="R258" s="359" t="e">
        <f t="shared" ref="R258" si="1037">Q258/Q259</f>
        <v>#DIV/0!</v>
      </c>
      <c r="S258" s="298"/>
      <c r="T258" s="359" t="e">
        <f t="shared" ref="T258" si="1038">S258/S259</f>
        <v>#DIV/0!</v>
      </c>
      <c r="U258" s="298"/>
      <c r="V258" s="359" t="e">
        <f t="shared" ref="V258" si="1039">U258/U259</f>
        <v>#DIV/0!</v>
      </c>
      <c r="W258" s="298"/>
      <c r="X258" s="359" t="e">
        <f t="shared" ref="X258" si="1040">W258/W259</f>
        <v>#DIV/0!</v>
      </c>
      <c r="Y258" s="298"/>
      <c r="Z258" s="359" t="e">
        <f t="shared" ref="Z258" si="1041">Y258/Y259</f>
        <v>#DIV/0!</v>
      </c>
    </row>
    <row r="259" spans="1:26">
      <c r="A259" s="1047"/>
      <c r="B259" s="320" t="s">
        <v>456</v>
      </c>
      <c r="C259" s="298">
        <v>1</v>
      </c>
      <c r="D259" s="360"/>
      <c r="E259" s="298">
        <v>1</v>
      </c>
      <c r="F259" s="360"/>
      <c r="G259" s="298">
        <v>1</v>
      </c>
      <c r="H259" s="360"/>
      <c r="I259" s="298"/>
      <c r="J259" s="360"/>
      <c r="K259" s="298"/>
      <c r="L259" s="360"/>
      <c r="M259" s="298"/>
      <c r="N259" s="360"/>
      <c r="O259" s="298"/>
      <c r="P259" s="360"/>
      <c r="Q259" s="298"/>
      <c r="R259" s="360"/>
      <c r="S259" s="298"/>
      <c r="T259" s="360"/>
      <c r="U259" s="298"/>
      <c r="V259" s="360"/>
      <c r="W259" s="298"/>
      <c r="X259" s="360"/>
      <c r="Y259" s="298"/>
      <c r="Z259" s="360"/>
    </row>
    <row r="260" spans="1:26">
      <c r="A260" s="1046" t="s">
        <v>395</v>
      </c>
      <c r="B260" s="320" t="s">
        <v>396</v>
      </c>
      <c r="C260" s="298">
        <v>1</v>
      </c>
      <c r="D260" s="359">
        <f t="shared" si="1019"/>
        <v>1</v>
      </c>
      <c r="E260" s="298">
        <v>1</v>
      </c>
      <c r="F260" s="359">
        <f t="shared" ref="F260" si="1042">E260/E261</f>
        <v>1</v>
      </c>
      <c r="G260" s="298">
        <v>5</v>
      </c>
      <c r="H260" s="359">
        <f t="shared" ref="H260" si="1043">G260/G261</f>
        <v>1</v>
      </c>
      <c r="I260" s="298"/>
      <c r="J260" s="359" t="e">
        <f t="shared" ref="J260" si="1044">I260/I261</f>
        <v>#DIV/0!</v>
      </c>
      <c r="K260" s="298"/>
      <c r="L260" s="359" t="e">
        <f t="shared" ref="L260" si="1045">K260/K261</f>
        <v>#DIV/0!</v>
      </c>
      <c r="M260" s="298"/>
      <c r="N260" s="359" t="e">
        <f t="shared" ref="N260" si="1046">M260/M261</f>
        <v>#DIV/0!</v>
      </c>
      <c r="O260" s="298"/>
      <c r="P260" s="359" t="e">
        <f t="shared" ref="P260" si="1047">O260/O261</f>
        <v>#DIV/0!</v>
      </c>
      <c r="Q260" s="298"/>
      <c r="R260" s="359" t="e">
        <f t="shared" ref="R260" si="1048">Q260/Q261</f>
        <v>#DIV/0!</v>
      </c>
      <c r="S260" s="298"/>
      <c r="T260" s="359" t="e">
        <f t="shared" ref="T260" si="1049">S260/S261</f>
        <v>#DIV/0!</v>
      </c>
      <c r="U260" s="298"/>
      <c r="V260" s="359" t="e">
        <f t="shared" ref="V260" si="1050">U260/U261</f>
        <v>#DIV/0!</v>
      </c>
      <c r="W260" s="298"/>
      <c r="X260" s="359" t="e">
        <f t="shared" ref="X260" si="1051">W260/W261</f>
        <v>#DIV/0!</v>
      </c>
      <c r="Y260" s="298"/>
      <c r="Z260" s="359" t="e">
        <f t="shared" ref="Z260" si="1052">Y260/Y261</f>
        <v>#DIV/0!</v>
      </c>
    </row>
    <row r="261" spans="1:26">
      <c r="A261" s="1047"/>
      <c r="B261" s="320" t="s">
        <v>397</v>
      </c>
      <c r="C261" s="298">
        <v>1</v>
      </c>
      <c r="D261" s="360"/>
      <c r="E261" s="298">
        <v>1</v>
      </c>
      <c r="F261" s="360"/>
      <c r="G261" s="298">
        <v>5</v>
      </c>
      <c r="H261" s="360"/>
      <c r="I261" s="298"/>
      <c r="J261" s="360"/>
      <c r="K261" s="298"/>
      <c r="L261" s="360"/>
      <c r="M261" s="298"/>
      <c r="N261" s="360"/>
      <c r="O261" s="298"/>
      <c r="P261" s="360"/>
      <c r="Q261" s="298"/>
      <c r="R261" s="360"/>
      <c r="S261" s="298"/>
      <c r="T261" s="360"/>
      <c r="U261" s="298"/>
      <c r="V261" s="360"/>
      <c r="W261" s="298"/>
      <c r="X261" s="360"/>
      <c r="Y261" s="298"/>
      <c r="Z261" s="360"/>
    </row>
    <row r="262" spans="1:26">
      <c r="A262" s="1073" t="s">
        <v>402</v>
      </c>
      <c r="B262" s="320" t="s">
        <v>343</v>
      </c>
      <c r="C262" s="298">
        <v>18</v>
      </c>
      <c r="D262" s="359">
        <f t="shared" si="1019"/>
        <v>0.9</v>
      </c>
      <c r="E262" s="298">
        <v>18</v>
      </c>
      <c r="F262" s="359">
        <f t="shared" ref="F262" si="1053">E262/E263</f>
        <v>0.9</v>
      </c>
      <c r="G262" s="298">
        <v>18</v>
      </c>
      <c r="H262" s="359">
        <f t="shared" ref="H262" si="1054">G262/G263</f>
        <v>0.9</v>
      </c>
      <c r="I262" s="298"/>
      <c r="J262" s="359" t="e">
        <f t="shared" ref="J262" si="1055">I262/I263</f>
        <v>#DIV/0!</v>
      </c>
      <c r="K262" s="298"/>
      <c r="L262" s="359" t="e">
        <f t="shared" ref="L262" si="1056">K262/K263</f>
        <v>#DIV/0!</v>
      </c>
      <c r="M262" s="298"/>
      <c r="N262" s="359" t="e">
        <f t="shared" ref="N262" si="1057">M262/M263</f>
        <v>#DIV/0!</v>
      </c>
      <c r="O262" s="298"/>
      <c r="P262" s="359" t="e">
        <f t="shared" ref="P262" si="1058">O262/O263</f>
        <v>#DIV/0!</v>
      </c>
      <c r="Q262" s="298"/>
      <c r="R262" s="359" t="e">
        <f t="shared" ref="R262" si="1059">Q262/Q263</f>
        <v>#DIV/0!</v>
      </c>
      <c r="S262" s="298"/>
      <c r="T262" s="359" t="e">
        <f t="shared" ref="T262" si="1060">S262/S263</f>
        <v>#DIV/0!</v>
      </c>
      <c r="U262" s="298"/>
      <c r="V262" s="359" t="e">
        <f t="shared" ref="V262" si="1061">U262/U263</f>
        <v>#DIV/0!</v>
      </c>
      <c r="W262" s="298"/>
      <c r="X262" s="359" t="e">
        <f t="shared" ref="X262" si="1062">W262/W263</f>
        <v>#DIV/0!</v>
      </c>
      <c r="Y262" s="298"/>
      <c r="Z262" s="359" t="e">
        <f t="shared" ref="Z262" si="1063">Y262/Y263</f>
        <v>#DIV/0!</v>
      </c>
    </row>
    <row r="263" spans="1:26">
      <c r="A263" s="1074"/>
      <c r="B263" s="320" t="s">
        <v>344</v>
      </c>
      <c r="C263" s="298">
        <v>20</v>
      </c>
      <c r="D263" s="360"/>
      <c r="E263" s="298">
        <v>20</v>
      </c>
      <c r="F263" s="360"/>
      <c r="G263" s="298">
        <v>20</v>
      </c>
      <c r="H263" s="360"/>
      <c r="I263" s="298"/>
      <c r="J263" s="360"/>
      <c r="K263" s="298"/>
      <c r="L263" s="360"/>
      <c r="M263" s="298"/>
      <c r="N263" s="360"/>
      <c r="O263" s="298"/>
      <c r="P263" s="360"/>
      <c r="Q263" s="298"/>
      <c r="R263" s="360"/>
      <c r="S263" s="298"/>
      <c r="T263" s="360"/>
      <c r="U263" s="298"/>
      <c r="V263" s="360"/>
      <c r="W263" s="298"/>
      <c r="X263" s="360"/>
      <c r="Y263" s="298"/>
      <c r="Z263" s="360"/>
    </row>
    <row r="264" spans="1:26">
      <c r="A264" s="1046" t="s">
        <v>399</v>
      </c>
      <c r="B264" s="320" t="s">
        <v>398</v>
      </c>
      <c r="C264" s="298">
        <v>3</v>
      </c>
      <c r="D264" s="359">
        <f t="shared" si="1019"/>
        <v>3.4482758620689655E-2</v>
      </c>
      <c r="E264" s="298">
        <v>5</v>
      </c>
      <c r="F264" s="359">
        <f t="shared" ref="F264" si="1064">E264/E265</f>
        <v>5.2083333333333336E-2</v>
      </c>
      <c r="G264" s="298">
        <v>1</v>
      </c>
      <c r="H264" s="359">
        <f t="shared" ref="H264" si="1065">G264/G265</f>
        <v>1.1363636363636364E-2</v>
      </c>
      <c r="I264" s="298"/>
      <c r="J264" s="359" t="e">
        <f t="shared" ref="J264" si="1066">I264/I265</f>
        <v>#DIV/0!</v>
      </c>
      <c r="K264" s="298"/>
      <c r="L264" s="359" t="e">
        <f t="shared" ref="L264" si="1067">K264/K265</f>
        <v>#DIV/0!</v>
      </c>
      <c r="M264" s="298"/>
      <c r="N264" s="359" t="e">
        <f t="shared" ref="N264" si="1068">M264/M265</f>
        <v>#DIV/0!</v>
      </c>
      <c r="O264" s="298"/>
      <c r="P264" s="359" t="e">
        <f t="shared" ref="P264" si="1069">O264/O265</f>
        <v>#DIV/0!</v>
      </c>
      <c r="Q264" s="298"/>
      <c r="R264" s="359" t="e">
        <f t="shared" ref="R264" si="1070">Q264/Q265</f>
        <v>#DIV/0!</v>
      </c>
      <c r="S264" s="298"/>
      <c r="T264" s="359" t="e">
        <f t="shared" ref="T264" si="1071">S264/S265</f>
        <v>#DIV/0!</v>
      </c>
      <c r="U264" s="298"/>
      <c r="V264" s="359" t="e">
        <f t="shared" ref="V264" si="1072">U264/U265</f>
        <v>#DIV/0!</v>
      </c>
      <c r="W264" s="298"/>
      <c r="X264" s="359" t="e">
        <f t="shared" ref="X264" si="1073">W264/W265</f>
        <v>#DIV/0!</v>
      </c>
      <c r="Y264" s="298"/>
      <c r="Z264" s="359" t="e">
        <f t="shared" ref="Z264" si="1074">Y264/Y265</f>
        <v>#DIV/0!</v>
      </c>
    </row>
    <row r="265" spans="1:26">
      <c r="A265" s="1047"/>
      <c r="B265" s="320" t="s">
        <v>249</v>
      </c>
      <c r="C265" s="298">
        <v>87</v>
      </c>
      <c r="D265" s="360"/>
      <c r="E265" s="298">
        <v>96</v>
      </c>
      <c r="F265" s="360"/>
      <c r="G265" s="298">
        <v>88</v>
      </c>
      <c r="H265" s="360"/>
      <c r="I265" s="298"/>
      <c r="J265" s="360"/>
      <c r="K265" s="298"/>
      <c r="L265" s="360"/>
      <c r="M265" s="298"/>
      <c r="N265" s="360"/>
      <c r="O265" s="298"/>
      <c r="P265" s="360"/>
      <c r="Q265" s="298"/>
      <c r="R265" s="360"/>
      <c r="S265" s="298"/>
      <c r="T265" s="360"/>
      <c r="U265" s="298"/>
      <c r="V265" s="360"/>
      <c r="W265" s="298"/>
      <c r="X265" s="360"/>
      <c r="Y265" s="298"/>
      <c r="Z265" s="360"/>
    </row>
    <row r="266" spans="1:26">
      <c r="A266" s="596" t="s">
        <v>567</v>
      </c>
      <c r="B266" s="320"/>
      <c r="C266" s="298"/>
      <c r="D266" s="541"/>
      <c r="E266" s="298">
        <v>0</v>
      </c>
      <c r="F266" s="541">
        <v>0</v>
      </c>
      <c r="G266" s="298">
        <v>0</v>
      </c>
      <c r="H266" s="541">
        <v>0</v>
      </c>
      <c r="I266" s="298"/>
      <c r="J266" s="541"/>
      <c r="K266" s="298"/>
      <c r="L266" s="541"/>
      <c r="M266" s="298"/>
      <c r="N266" s="541"/>
      <c r="O266" s="298"/>
      <c r="P266" s="541"/>
      <c r="Q266" s="298"/>
      <c r="R266" s="541"/>
      <c r="S266" s="298"/>
      <c r="T266" s="541"/>
      <c r="U266" s="298"/>
      <c r="V266" s="541"/>
      <c r="W266" s="298"/>
      <c r="X266" s="541"/>
      <c r="Y266" s="298"/>
      <c r="Z266" s="541"/>
    </row>
    <row r="267" spans="1:26">
      <c r="A267" s="1073" t="s">
        <v>400</v>
      </c>
      <c r="B267" s="320" t="s">
        <v>265</v>
      </c>
      <c r="C267" s="298">
        <v>3</v>
      </c>
      <c r="D267" s="359">
        <f t="shared" si="1019"/>
        <v>1</v>
      </c>
      <c r="E267" s="298">
        <v>5</v>
      </c>
      <c r="F267" s="359">
        <f t="shared" ref="F267" si="1075">E267/E268</f>
        <v>1</v>
      </c>
      <c r="G267" s="298">
        <v>0</v>
      </c>
      <c r="H267" s="359" t="e">
        <f t="shared" ref="H267" si="1076">G267/G268</f>
        <v>#DIV/0!</v>
      </c>
      <c r="I267" s="298"/>
      <c r="J267" s="359" t="e">
        <f t="shared" ref="J267" si="1077">I267/I268</f>
        <v>#DIV/0!</v>
      </c>
      <c r="K267" s="298"/>
      <c r="L267" s="359" t="e">
        <f t="shared" ref="L267" si="1078">K267/K268</f>
        <v>#DIV/0!</v>
      </c>
      <c r="M267" s="298"/>
      <c r="N267" s="359" t="e">
        <f t="shared" ref="N267" si="1079">M267/M268</f>
        <v>#DIV/0!</v>
      </c>
      <c r="O267" s="298"/>
      <c r="P267" s="359" t="e">
        <f t="shared" ref="P267" si="1080">O267/O268</f>
        <v>#DIV/0!</v>
      </c>
      <c r="Q267" s="298"/>
      <c r="R267" s="359" t="e">
        <f t="shared" ref="R267" si="1081">Q267/Q268</f>
        <v>#DIV/0!</v>
      </c>
      <c r="S267" s="298"/>
      <c r="T267" s="359" t="e">
        <f t="shared" ref="T267" si="1082">S267/S268</f>
        <v>#DIV/0!</v>
      </c>
      <c r="U267" s="298"/>
      <c r="V267" s="359" t="e">
        <f t="shared" ref="V267" si="1083">U267/U268</f>
        <v>#DIV/0!</v>
      </c>
      <c r="W267" s="298"/>
      <c r="X267" s="359" t="e">
        <f t="shared" ref="X267" si="1084">W267/W268</f>
        <v>#DIV/0!</v>
      </c>
      <c r="Y267" s="298"/>
      <c r="Z267" s="359" t="e">
        <f t="shared" ref="Z267" si="1085">Y267/Y268</f>
        <v>#DIV/0!</v>
      </c>
    </row>
    <row r="268" spans="1:26">
      <c r="A268" s="1074"/>
      <c r="B268" s="320" t="s">
        <v>264</v>
      </c>
      <c r="C268" s="298">
        <v>3</v>
      </c>
      <c r="D268" s="360"/>
      <c r="E268" s="298">
        <v>5</v>
      </c>
      <c r="F268" s="360"/>
      <c r="G268" s="298">
        <v>0</v>
      </c>
      <c r="H268" s="360"/>
      <c r="I268" s="298"/>
      <c r="J268" s="360"/>
      <c r="K268" s="298"/>
      <c r="L268" s="360"/>
      <c r="M268" s="298"/>
      <c r="N268" s="360"/>
      <c r="O268" s="298"/>
      <c r="P268" s="360"/>
      <c r="Q268" s="298"/>
      <c r="R268" s="360"/>
      <c r="S268" s="298"/>
      <c r="T268" s="360"/>
      <c r="U268" s="298"/>
      <c r="V268" s="360"/>
      <c r="W268" s="298"/>
      <c r="X268" s="360"/>
      <c r="Y268" s="298"/>
      <c r="Z268" s="360"/>
    </row>
    <row r="269" spans="1:26">
      <c r="A269" s="1073" t="s">
        <v>536</v>
      </c>
      <c r="B269" s="320" t="s">
        <v>537</v>
      </c>
      <c r="C269" s="298">
        <v>3</v>
      </c>
      <c r="D269" s="359">
        <f t="shared" ref="D269" si="1086">C269/C270</f>
        <v>1</v>
      </c>
      <c r="E269" s="298">
        <v>5</v>
      </c>
      <c r="F269" s="359">
        <f t="shared" ref="F269" si="1087">E269/E270</f>
        <v>1</v>
      </c>
      <c r="G269" s="298">
        <v>0</v>
      </c>
      <c r="H269" s="359" t="e">
        <f t="shared" ref="H269" si="1088">G269/G270</f>
        <v>#DIV/0!</v>
      </c>
      <c r="I269" s="298"/>
      <c r="J269" s="359" t="e">
        <f t="shared" ref="J269" si="1089">I269/I270</f>
        <v>#DIV/0!</v>
      </c>
      <c r="K269" s="298"/>
      <c r="L269" s="359" t="e">
        <f t="shared" ref="L269" si="1090">K269/K270</f>
        <v>#DIV/0!</v>
      </c>
      <c r="M269" s="298"/>
      <c r="N269" s="359" t="e">
        <f t="shared" ref="N269" si="1091">M269/M270</f>
        <v>#DIV/0!</v>
      </c>
      <c r="O269" s="298"/>
      <c r="P269" s="359" t="e">
        <f t="shared" ref="P269" si="1092">O269/O270</f>
        <v>#DIV/0!</v>
      </c>
      <c r="Q269" s="298"/>
      <c r="R269" s="359" t="e">
        <f t="shared" ref="R269" si="1093">Q269/Q270</f>
        <v>#DIV/0!</v>
      </c>
      <c r="S269" s="298"/>
      <c r="T269" s="359" t="e">
        <f t="shared" ref="T269" si="1094">S269/S270</f>
        <v>#DIV/0!</v>
      </c>
      <c r="U269" s="298"/>
      <c r="V269" s="359" t="e">
        <f t="shared" ref="V269" si="1095">U269/U270</f>
        <v>#DIV/0!</v>
      </c>
      <c r="W269" s="298"/>
      <c r="X269" s="359" t="e">
        <f t="shared" ref="X269" si="1096">W269/W270</f>
        <v>#DIV/0!</v>
      </c>
      <c r="Y269" s="298"/>
      <c r="Z269" s="359" t="e">
        <f t="shared" ref="Z269" si="1097">Y269/Y270</f>
        <v>#DIV/0!</v>
      </c>
    </row>
    <row r="270" spans="1:26">
      <c r="A270" s="1074"/>
      <c r="B270" s="320" t="s">
        <v>538</v>
      </c>
      <c r="C270" s="298">
        <v>3</v>
      </c>
      <c r="D270" s="360"/>
      <c r="E270" s="298">
        <v>5</v>
      </c>
      <c r="F270" s="360"/>
      <c r="G270" s="298">
        <v>0</v>
      </c>
      <c r="H270" s="360"/>
      <c r="I270" s="298"/>
      <c r="J270" s="360"/>
      <c r="K270" s="298"/>
      <c r="L270" s="360"/>
      <c r="M270" s="298"/>
      <c r="N270" s="360"/>
      <c r="O270" s="298"/>
      <c r="P270" s="360"/>
      <c r="Q270" s="298"/>
      <c r="R270" s="360"/>
      <c r="S270" s="298"/>
      <c r="T270" s="360"/>
      <c r="U270" s="298"/>
      <c r="V270" s="360"/>
      <c r="W270" s="298"/>
      <c r="X270" s="360"/>
      <c r="Y270" s="298"/>
      <c r="Z270" s="360"/>
    </row>
    <row r="271" spans="1:26">
      <c r="A271" s="1067" t="s">
        <v>401</v>
      </c>
      <c r="B271" s="332" t="s">
        <v>387</v>
      </c>
      <c r="C271" s="298">
        <v>1</v>
      </c>
      <c r="D271" s="359">
        <f t="shared" ref="D271:D284" si="1098">C271/C272</f>
        <v>1</v>
      </c>
      <c r="E271" s="298">
        <v>1</v>
      </c>
      <c r="F271" s="359">
        <f t="shared" ref="F271" si="1099">E271/E272</f>
        <v>1</v>
      </c>
      <c r="G271" s="298">
        <v>1</v>
      </c>
      <c r="H271" s="359">
        <f t="shared" ref="H271" si="1100">G271/G272</f>
        <v>1</v>
      </c>
      <c r="I271" s="298"/>
      <c r="J271" s="359" t="e">
        <f t="shared" ref="J271" si="1101">I271/I272</f>
        <v>#DIV/0!</v>
      </c>
      <c r="K271" s="298"/>
      <c r="L271" s="359" t="e">
        <f t="shared" ref="L271" si="1102">K271/K272</f>
        <v>#DIV/0!</v>
      </c>
      <c r="M271" s="298"/>
      <c r="N271" s="359" t="e">
        <f t="shared" ref="N271" si="1103">M271/M272</f>
        <v>#DIV/0!</v>
      </c>
      <c r="O271" s="298"/>
      <c r="P271" s="359" t="e">
        <f t="shared" ref="P271" si="1104">O271/O272</f>
        <v>#DIV/0!</v>
      </c>
      <c r="Q271" s="298"/>
      <c r="R271" s="359" t="e">
        <f t="shared" ref="R271" si="1105">Q271/Q272</f>
        <v>#DIV/0!</v>
      </c>
      <c r="S271" s="298"/>
      <c r="T271" s="359" t="e">
        <f t="shared" ref="T271" si="1106">S271/S272</f>
        <v>#DIV/0!</v>
      </c>
      <c r="U271" s="298"/>
      <c r="V271" s="359" t="e">
        <f t="shared" ref="V271" si="1107">U271/U272</f>
        <v>#DIV/0!</v>
      </c>
      <c r="W271" s="298"/>
      <c r="X271" s="359" t="e">
        <f t="shared" ref="X271" si="1108">W271/W272</f>
        <v>#DIV/0!</v>
      </c>
      <c r="Y271" s="298"/>
      <c r="Z271" s="359" t="e">
        <f t="shared" ref="Z271" si="1109">Y271/Y272</f>
        <v>#DIV/0!</v>
      </c>
    </row>
    <row r="272" spans="1:26">
      <c r="A272" s="1068"/>
      <c r="B272" s="332" t="s">
        <v>388</v>
      </c>
      <c r="C272" s="298">
        <v>1</v>
      </c>
      <c r="D272" s="360"/>
      <c r="E272" s="298">
        <v>1</v>
      </c>
      <c r="F272" s="360"/>
      <c r="G272" s="298">
        <v>1</v>
      </c>
      <c r="H272" s="360"/>
      <c r="I272" s="298"/>
      <c r="J272" s="360"/>
      <c r="K272" s="298"/>
      <c r="L272" s="360"/>
      <c r="M272" s="298"/>
      <c r="N272" s="360"/>
      <c r="O272" s="298"/>
      <c r="P272" s="360"/>
      <c r="Q272" s="298"/>
      <c r="R272" s="360"/>
      <c r="S272" s="298"/>
      <c r="T272" s="360"/>
      <c r="U272" s="298"/>
      <c r="V272" s="360"/>
      <c r="W272" s="298"/>
      <c r="X272" s="360"/>
      <c r="Y272" s="298"/>
      <c r="Z272" s="360"/>
    </row>
    <row r="273" spans="1:26">
      <c r="A273" s="1067" t="s">
        <v>403</v>
      </c>
      <c r="B273" s="332" t="s">
        <v>343</v>
      </c>
      <c r="C273" s="298">
        <v>0</v>
      </c>
      <c r="D273" s="359" t="e">
        <f t="shared" si="1098"/>
        <v>#DIV/0!</v>
      </c>
      <c r="E273" s="298">
        <v>0</v>
      </c>
      <c r="F273" s="359">
        <v>0</v>
      </c>
      <c r="G273" s="298">
        <v>3</v>
      </c>
      <c r="H273" s="359">
        <f t="shared" ref="H273" si="1110">G273/G274</f>
        <v>0.42857142857142855</v>
      </c>
      <c r="I273" s="298"/>
      <c r="J273" s="359" t="e">
        <f t="shared" ref="J273" si="1111">I273/I274</f>
        <v>#DIV/0!</v>
      </c>
      <c r="K273" s="298"/>
      <c r="L273" s="359" t="e">
        <f t="shared" ref="L273" si="1112">K273/K274</f>
        <v>#DIV/0!</v>
      </c>
      <c r="M273" s="298"/>
      <c r="N273" s="359" t="e">
        <f t="shared" ref="N273" si="1113">M273/M274</f>
        <v>#DIV/0!</v>
      </c>
      <c r="O273" s="298"/>
      <c r="P273" s="359" t="e">
        <f t="shared" ref="P273" si="1114">O273/O274</f>
        <v>#DIV/0!</v>
      </c>
      <c r="Q273" s="298"/>
      <c r="R273" s="359" t="e">
        <f t="shared" ref="R273" si="1115">Q273/Q274</f>
        <v>#DIV/0!</v>
      </c>
      <c r="S273" s="298"/>
      <c r="T273" s="359" t="e">
        <f t="shared" ref="T273" si="1116">S273/S274</f>
        <v>#DIV/0!</v>
      </c>
      <c r="U273" s="298"/>
      <c r="V273" s="359" t="e">
        <f t="shared" ref="V273" si="1117">U273/U274</f>
        <v>#DIV/0!</v>
      </c>
      <c r="W273" s="298"/>
      <c r="X273" s="359" t="e">
        <f t="shared" ref="X273" si="1118">W273/W274</f>
        <v>#DIV/0!</v>
      </c>
      <c r="Y273" s="298"/>
      <c r="Z273" s="359" t="e">
        <f t="shared" ref="Z273" si="1119">Y273/Y274</f>
        <v>#DIV/0!</v>
      </c>
    </row>
    <row r="274" spans="1:26">
      <c r="A274" s="1068"/>
      <c r="B274" s="332" t="s">
        <v>344</v>
      </c>
      <c r="C274" s="298">
        <v>0</v>
      </c>
      <c r="D274" s="360"/>
      <c r="E274" s="298">
        <v>0</v>
      </c>
      <c r="F274" s="360"/>
      <c r="G274" s="298">
        <v>7</v>
      </c>
      <c r="H274" s="360"/>
      <c r="I274" s="298"/>
      <c r="J274" s="360"/>
      <c r="K274" s="298"/>
      <c r="L274" s="360"/>
      <c r="M274" s="298"/>
      <c r="N274" s="360"/>
      <c r="O274" s="298"/>
      <c r="P274" s="360"/>
      <c r="Q274" s="298"/>
      <c r="R274" s="360"/>
      <c r="S274" s="298"/>
      <c r="T274" s="360"/>
      <c r="U274" s="298"/>
      <c r="V274" s="360"/>
      <c r="W274" s="298"/>
      <c r="X274" s="360"/>
      <c r="Y274" s="298"/>
      <c r="Z274" s="360"/>
    </row>
    <row r="275" spans="1:26">
      <c r="A275" s="1067" t="s">
        <v>404</v>
      </c>
      <c r="B275" s="332" t="s">
        <v>343</v>
      </c>
      <c r="C275" s="298">
        <v>0</v>
      </c>
      <c r="D275" s="359" t="e">
        <f t="shared" si="1098"/>
        <v>#DIV/0!</v>
      </c>
      <c r="E275" s="298">
        <v>0</v>
      </c>
      <c r="F275" s="359">
        <v>0</v>
      </c>
      <c r="G275" s="298">
        <v>0</v>
      </c>
      <c r="H275" s="359" t="e">
        <f t="shared" ref="H275" si="1120">G275/G276</f>
        <v>#DIV/0!</v>
      </c>
      <c r="I275" s="298"/>
      <c r="J275" s="359" t="e">
        <f t="shared" ref="J275" si="1121">I275/I276</f>
        <v>#DIV/0!</v>
      </c>
      <c r="K275" s="298"/>
      <c r="L275" s="359" t="e">
        <f t="shared" ref="L275" si="1122">K275/K276</f>
        <v>#DIV/0!</v>
      </c>
      <c r="M275" s="298"/>
      <c r="N275" s="359" t="e">
        <f t="shared" ref="N275" si="1123">M275/M276</f>
        <v>#DIV/0!</v>
      </c>
      <c r="O275" s="298"/>
      <c r="P275" s="359" t="e">
        <f t="shared" ref="P275" si="1124">O275/O276</f>
        <v>#DIV/0!</v>
      </c>
      <c r="Q275" s="298"/>
      <c r="R275" s="359" t="e">
        <f t="shared" ref="R275" si="1125">Q275/Q276</f>
        <v>#DIV/0!</v>
      </c>
      <c r="S275" s="298"/>
      <c r="T275" s="359" t="e">
        <f t="shared" ref="T275" si="1126">S275/S276</f>
        <v>#DIV/0!</v>
      </c>
      <c r="U275" s="298"/>
      <c r="V275" s="359" t="e">
        <f t="shared" ref="V275" si="1127">U275/U276</f>
        <v>#DIV/0!</v>
      </c>
      <c r="W275" s="298"/>
      <c r="X275" s="359" t="e">
        <f t="shared" ref="X275" si="1128">W275/W276</f>
        <v>#DIV/0!</v>
      </c>
      <c r="Y275" s="298"/>
      <c r="Z275" s="359" t="e">
        <f t="shared" ref="Z275" si="1129">Y275/Y276</f>
        <v>#DIV/0!</v>
      </c>
    </row>
    <row r="276" spans="1:26">
      <c r="A276" s="1068"/>
      <c r="B276" s="332" t="s">
        <v>344</v>
      </c>
      <c r="C276" s="298">
        <v>0</v>
      </c>
      <c r="D276" s="360"/>
      <c r="E276" s="298">
        <v>0</v>
      </c>
      <c r="F276" s="360"/>
      <c r="G276" s="298">
        <v>0</v>
      </c>
      <c r="H276" s="360"/>
      <c r="I276" s="298"/>
      <c r="J276" s="360"/>
      <c r="K276" s="298"/>
      <c r="L276" s="360"/>
      <c r="M276" s="298"/>
      <c r="N276" s="360"/>
      <c r="O276" s="298"/>
      <c r="P276" s="360"/>
      <c r="Q276" s="298"/>
      <c r="R276" s="360"/>
      <c r="S276" s="298"/>
      <c r="T276" s="360"/>
      <c r="U276" s="298"/>
      <c r="V276" s="360"/>
      <c r="W276" s="298"/>
      <c r="X276" s="360"/>
      <c r="Y276" s="298"/>
      <c r="Z276" s="360"/>
    </row>
    <row r="277" spans="1:26">
      <c r="A277" s="1067" t="s">
        <v>408</v>
      </c>
      <c r="B277" s="332" t="s">
        <v>409</v>
      </c>
      <c r="C277" s="298">
        <v>54</v>
      </c>
      <c r="D277" s="359">
        <f t="shared" si="1098"/>
        <v>0.98181818181818181</v>
      </c>
      <c r="E277" s="298">
        <v>42</v>
      </c>
      <c r="F277" s="359">
        <f t="shared" ref="F277" si="1130">E277/E278</f>
        <v>1</v>
      </c>
      <c r="G277" s="298">
        <v>30</v>
      </c>
      <c r="H277" s="359">
        <f t="shared" ref="H277" si="1131">G277/G278</f>
        <v>1</v>
      </c>
      <c r="I277" s="298"/>
      <c r="J277" s="359" t="e">
        <f t="shared" ref="J277" si="1132">I277/I278</f>
        <v>#DIV/0!</v>
      </c>
      <c r="K277" s="298"/>
      <c r="L277" s="359" t="e">
        <f t="shared" ref="L277" si="1133">K277/K278</f>
        <v>#DIV/0!</v>
      </c>
      <c r="M277" s="298"/>
      <c r="N277" s="359" t="e">
        <f t="shared" ref="N277" si="1134">M277/M278</f>
        <v>#DIV/0!</v>
      </c>
      <c r="O277" s="298"/>
      <c r="P277" s="359" t="e">
        <f t="shared" ref="P277" si="1135">O277/O278</f>
        <v>#DIV/0!</v>
      </c>
      <c r="Q277" s="298"/>
      <c r="R277" s="359" t="e">
        <f t="shared" ref="R277" si="1136">Q277/Q278</f>
        <v>#DIV/0!</v>
      </c>
      <c r="S277" s="298"/>
      <c r="T277" s="359" t="e">
        <f t="shared" ref="T277" si="1137">S277/S278</f>
        <v>#DIV/0!</v>
      </c>
      <c r="U277" s="298"/>
      <c r="V277" s="359" t="e">
        <f t="shared" ref="V277" si="1138">U277/U278</f>
        <v>#DIV/0!</v>
      </c>
      <c r="W277" s="298"/>
      <c r="X277" s="359" t="e">
        <f t="shared" ref="X277" si="1139">W277/W278</f>
        <v>#DIV/0!</v>
      </c>
      <c r="Y277" s="298"/>
      <c r="Z277" s="359" t="e">
        <f t="shared" ref="Z277" si="1140">Y277/Y278</f>
        <v>#DIV/0!</v>
      </c>
    </row>
    <row r="278" spans="1:26">
      <c r="A278" s="1068"/>
      <c r="B278" s="332" t="s">
        <v>410</v>
      </c>
      <c r="C278" s="298">
        <v>55</v>
      </c>
      <c r="D278" s="360">
        <v>1</v>
      </c>
      <c r="E278" s="298">
        <v>42</v>
      </c>
      <c r="F278" s="360"/>
      <c r="G278" s="298">
        <v>30</v>
      </c>
      <c r="H278" s="360"/>
      <c r="I278" s="298"/>
      <c r="J278" s="360"/>
      <c r="K278" s="298"/>
      <c r="L278" s="360"/>
      <c r="M278" s="298"/>
      <c r="N278" s="360"/>
      <c r="O278" s="298"/>
      <c r="P278" s="360"/>
      <c r="Q278" s="298"/>
      <c r="R278" s="360"/>
      <c r="S278" s="298"/>
      <c r="T278" s="360"/>
      <c r="U278" s="298"/>
      <c r="V278" s="360"/>
      <c r="W278" s="298"/>
      <c r="X278" s="360"/>
      <c r="Y278" s="298"/>
      <c r="Z278" s="360"/>
    </row>
    <row r="279" spans="1:26">
      <c r="A279" s="1067" t="s">
        <v>405</v>
      </c>
      <c r="B279" s="332" t="s">
        <v>406</v>
      </c>
      <c r="C279" s="298">
        <v>0</v>
      </c>
      <c r="D279" s="359" t="e">
        <f t="shared" si="1098"/>
        <v>#DIV/0!</v>
      </c>
      <c r="E279" s="298">
        <v>42</v>
      </c>
      <c r="F279" s="359">
        <f t="shared" ref="F279" si="1141">E279/E280</f>
        <v>1</v>
      </c>
      <c r="G279" s="298">
        <v>30</v>
      </c>
      <c r="H279" s="359">
        <f t="shared" ref="H279" si="1142">G279/G280</f>
        <v>1</v>
      </c>
      <c r="I279" s="298"/>
      <c r="J279" s="359" t="e">
        <f t="shared" ref="J279" si="1143">I279/I280</f>
        <v>#DIV/0!</v>
      </c>
      <c r="K279" s="298"/>
      <c r="L279" s="359" t="e">
        <f t="shared" ref="L279" si="1144">K279/K280</f>
        <v>#DIV/0!</v>
      </c>
      <c r="M279" s="298"/>
      <c r="N279" s="359" t="e">
        <f t="shared" ref="N279" si="1145">M279/M280</f>
        <v>#DIV/0!</v>
      </c>
      <c r="O279" s="298"/>
      <c r="P279" s="359" t="e">
        <f t="shared" ref="P279" si="1146">O279/O280</f>
        <v>#DIV/0!</v>
      </c>
      <c r="Q279" s="298"/>
      <c r="R279" s="359" t="e">
        <f t="shared" ref="R279" si="1147">Q279/Q280</f>
        <v>#DIV/0!</v>
      </c>
      <c r="S279" s="298"/>
      <c r="T279" s="359" t="e">
        <f t="shared" ref="T279" si="1148">S279/S280</f>
        <v>#DIV/0!</v>
      </c>
      <c r="U279" s="298"/>
      <c r="V279" s="359" t="e">
        <f t="shared" ref="V279" si="1149">U279/U280</f>
        <v>#DIV/0!</v>
      </c>
      <c r="W279" s="298"/>
      <c r="X279" s="359" t="e">
        <f t="shared" ref="X279" si="1150">W279/W280</f>
        <v>#DIV/0!</v>
      </c>
      <c r="Y279" s="298"/>
      <c r="Z279" s="359" t="e">
        <f t="shared" ref="Z279" si="1151">Y279/Y280</f>
        <v>#DIV/0!</v>
      </c>
    </row>
    <row r="280" spans="1:26">
      <c r="A280" s="1068"/>
      <c r="B280" s="332" t="s">
        <v>407</v>
      </c>
      <c r="C280" s="298">
        <v>0</v>
      </c>
      <c r="D280" s="360"/>
      <c r="E280" s="298">
        <v>42</v>
      </c>
      <c r="F280" s="360"/>
      <c r="G280" s="298">
        <v>30</v>
      </c>
      <c r="H280" s="360"/>
      <c r="I280" s="298"/>
      <c r="J280" s="360"/>
      <c r="K280" s="298"/>
      <c r="L280" s="360"/>
      <c r="M280" s="298"/>
      <c r="N280" s="360"/>
      <c r="O280" s="298"/>
      <c r="P280" s="360"/>
      <c r="Q280" s="298"/>
      <c r="R280" s="360"/>
      <c r="S280" s="298"/>
      <c r="T280" s="360"/>
      <c r="U280" s="298"/>
      <c r="V280" s="360"/>
      <c r="W280" s="298"/>
      <c r="X280" s="360"/>
      <c r="Y280" s="298"/>
      <c r="Z280" s="360"/>
    </row>
    <row r="281" spans="1:26">
      <c r="A281" s="1067" t="s">
        <v>412</v>
      </c>
      <c r="B281" s="332" t="s">
        <v>411</v>
      </c>
      <c r="C281" s="298"/>
      <c r="D281" s="359" t="e">
        <f t="shared" si="1098"/>
        <v>#DIV/0!</v>
      </c>
      <c r="E281" s="298">
        <v>42</v>
      </c>
      <c r="F281" s="359">
        <f t="shared" ref="F281" si="1152">E281/E282</f>
        <v>1</v>
      </c>
      <c r="G281" s="298">
        <v>30</v>
      </c>
      <c r="H281" s="359">
        <f t="shared" ref="H281" si="1153">G281/G282</f>
        <v>1</v>
      </c>
      <c r="I281" s="298"/>
      <c r="J281" s="359" t="e">
        <f t="shared" ref="J281" si="1154">I281/I282</f>
        <v>#DIV/0!</v>
      </c>
      <c r="K281" s="298"/>
      <c r="L281" s="359" t="e">
        <f t="shared" ref="L281" si="1155">K281/K282</f>
        <v>#DIV/0!</v>
      </c>
      <c r="M281" s="298"/>
      <c r="N281" s="359" t="e">
        <f t="shared" ref="N281" si="1156">M281/M282</f>
        <v>#DIV/0!</v>
      </c>
      <c r="O281" s="298"/>
      <c r="P281" s="359" t="e">
        <f t="shared" ref="P281" si="1157">O281/O282</f>
        <v>#DIV/0!</v>
      </c>
      <c r="Q281" s="298"/>
      <c r="R281" s="359" t="e">
        <f t="shared" ref="R281" si="1158">Q281/Q282</f>
        <v>#DIV/0!</v>
      </c>
      <c r="S281" s="298"/>
      <c r="T281" s="359" t="e">
        <f t="shared" ref="T281" si="1159">S281/S282</f>
        <v>#DIV/0!</v>
      </c>
      <c r="U281" s="298"/>
      <c r="V281" s="359" t="e">
        <f t="shared" ref="V281" si="1160">U281/U282</f>
        <v>#DIV/0!</v>
      </c>
      <c r="W281" s="298"/>
      <c r="X281" s="359" t="e">
        <f t="shared" ref="X281" si="1161">W281/W282</f>
        <v>#DIV/0!</v>
      </c>
      <c r="Y281" s="298"/>
      <c r="Z281" s="359" t="e">
        <f t="shared" ref="Z281" si="1162">Y281/Y282</f>
        <v>#DIV/0!</v>
      </c>
    </row>
    <row r="282" spans="1:26">
      <c r="A282" s="1068"/>
      <c r="B282" s="332" t="s">
        <v>330</v>
      </c>
      <c r="C282" s="298"/>
      <c r="D282" s="360"/>
      <c r="E282" s="298">
        <v>42</v>
      </c>
      <c r="F282" s="360"/>
      <c r="G282" s="298">
        <v>30</v>
      </c>
      <c r="H282" s="360"/>
      <c r="I282" s="298"/>
      <c r="J282" s="360"/>
      <c r="K282" s="298"/>
      <c r="L282" s="360"/>
      <c r="M282" s="298"/>
      <c r="N282" s="360"/>
      <c r="O282" s="298"/>
      <c r="P282" s="360"/>
      <c r="Q282" s="298"/>
      <c r="R282" s="360"/>
      <c r="S282" s="298"/>
      <c r="T282" s="360"/>
      <c r="U282" s="298"/>
      <c r="V282" s="360"/>
      <c r="W282" s="298"/>
      <c r="X282" s="360"/>
      <c r="Y282" s="298"/>
      <c r="Z282" s="360"/>
    </row>
    <row r="283" spans="1:26">
      <c r="A283" s="610" t="s">
        <v>567</v>
      </c>
      <c r="B283" s="332"/>
      <c r="C283" s="298"/>
      <c r="D283" s="541"/>
      <c r="E283" s="298">
        <v>0</v>
      </c>
      <c r="F283" s="541">
        <v>0</v>
      </c>
      <c r="G283" s="298">
        <v>0</v>
      </c>
      <c r="H283" s="541">
        <v>0</v>
      </c>
      <c r="I283" s="298"/>
      <c r="J283" s="541"/>
      <c r="K283" s="298"/>
      <c r="L283" s="541"/>
      <c r="M283" s="298"/>
      <c r="N283" s="541"/>
      <c r="O283" s="298"/>
      <c r="P283" s="541"/>
      <c r="Q283" s="298"/>
      <c r="R283" s="541"/>
      <c r="S283" s="298"/>
      <c r="T283" s="541"/>
      <c r="U283" s="298"/>
      <c r="V283" s="541"/>
      <c r="W283" s="298"/>
      <c r="X283" s="541"/>
      <c r="Y283" s="298"/>
      <c r="Z283" s="541"/>
    </row>
    <row r="284" spans="1:26">
      <c r="A284" s="1067" t="s">
        <v>413</v>
      </c>
      <c r="B284" s="332" t="s">
        <v>265</v>
      </c>
      <c r="C284" s="298">
        <v>0</v>
      </c>
      <c r="D284" s="359" t="e">
        <f t="shared" si="1098"/>
        <v>#DIV/0!</v>
      </c>
      <c r="E284" s="298">
        <v>1</v>
      </c>
      <c r="F284" s="359">
        <f t="shared" ref="F284" si="1163">E284/E285</f>
        <v>1</v>
      </c>
      <c r="G284" s="298">
        <v>1</v>
      </c>
      <c r="H284" s="359">
        <f t="shared" ref="H284" si="1164">G284/G285</f>
        <v>1</v>
      </c>
      <c r="I284" s="298"/>
      <c r="J284" s="359" t="e">
        <f t="shared" ref="J284" si="1165">I284/I285</f>
        <v>#DIV/0!</v>
      </c>
      <c r="K284" s="298"/>
      <c r="L284" s="359" t="e">
        <f t="shared" ref="L284" si="1166">K284/K285</f>
        <v>#DIV/0!</v>
      </c>
      <c r="M284" s="298"/>
      <c r="N284" s="359" t="e">
        <f t="shared" ref="N284" si="1167">M284/M285</f>
        <v>#DIV/0!</v>
      </c>
      <c r="O284" s="298"/>
      <c r="P284" s="359" t="e">
        <f t="shared" ref="P284" si="1168">O284/O285</f>
        <v>#DIV/0!</v>
      </c>
      <c r="Q284" s="298"/>
      <c r="R284" s="359" t="e">
        <f t="shared" ref="R284" si="1169">Q284/Q285</f>
        <v>#DIV/0!</v>
      </c>
      <c r="S284" s="298"/>
      <c r="T284" s="359" t="e">
        <f t="shared" ref="T284" si="1170">S284/S285</f>
        <v>#DIV/0!</v>
      </c>
      <c r="U284" s="298"/>
      <c r="V284" s="359" t="e">
        <f t="shared" ref="V284" si="1171">U284/U285</f>
        <v>#DIV/0!</v>
      </c>
      <c r="W284" s="298"/>
      <c r="X284" s="359" t="e">
        <f t="shared" ref="X284" si="1172">W284/W285</f>
        <v>#DIV/0!</v>
      </c>
      <c r="Y284" s="298"/>
      <c r="Z284" s="359" t="e">
        <f t="shared" ref="Z284" si="1173">Y284/Y285</f>
        <v>#DIV/0!</v>
      </c>
    </row>
    <row r="285" spans="1:26">
      <c r="A285" s="1068"/>
      <c r="B285" s="332" t="s">
        <v>264</v>
      </c>
      <c r="C285" s="298">
        <v>0</v>
      </c>
      <c r="D285" s="360"/>
      <c r="E285" s="298">
        <v>1</v>
      </c>
      <c r="F285" s="360"/>
      <c r="G285" s="298">
        <v>1</v>
      </c>
      <c r="H285" s="360"/>
      <c r="I285" s="298"/>
      <c r="J285" s="360"/>
      <c r="K285" s="298"/>
      <c r="L285" s="360"/>
      <c r="M285" s="298"/>
      <c r="N285" s="360"/>
      <c r="O285" s="298"/>
      <c r="P285" s="360"/>
      <c r="Q285" s="298"/>
      <c r="R285" s="360"/>
      <c r="S285" s="298"/>
      <c r="T285" s="360"/>
      <c r="U285" s="298"/>
      <c r="V285" s="360"/>
      <c r="W285" s="298"/>
      <c r="X285" s="360"/>
      <c r="Y285" s="298"/>
      <c r="Z285" s="360"/>
    </row>
    <row r="286" spans="1:26">
      <c r="A286" s="1084" t="s">
        <v>415</v>
      </c>
      <c r="B286" s="333" t="s">
        <v>343</v>
      </c>
      <c r="C286" s="298">
        <v>0</v>
      </c>
      <c r="D286" s="359" t="e">
        <f t="shared" ref="D286:D295" si="1174">C286/C287</f>
        <v>#DIV/0!</v>
      </c>
      <c r="E286" s="298">
        <v>0</v>
      </c>
      <c r="F286" s="359">
        <v>0</v>
      </c>
      <c r="G286" s="298">
        <v>0</v>
      </c>
      <c r="H286" s="359">
        <v>0</v>
      </c>
      <c r="I286" s="298"/>
      <c r="J286" s="359" t="e">
        <f t="shared" ref="J286" si="1175">I286/I287</f>
        <v>#DIV/0!</v>
      </c>
      <c r="K286" s="298"/>
      <c r="L286" s="359" t="e">
        <f t="shared" ref="L286" si="1176">K286/K287</f>
        <v>#DIV/0!</v>
      </c>
      <c r="M286" s="298"/>
      <c r="N286" s="359" t="e">
        <f t="shared" ref="N286" si="1177">M286/M287</f>
        <v>#DIV/0!</v>
      </c>
      <c r="O286" s="298"/>
      <c r="P286" s="359" t="e">
        <f t="shared" ref="P286" si="1178">O286/O287</f>
        <v>#DIV/0!</v>
      </c>
      <c r="Q286" s="298"/>
      <c r="R286" s="359" t="e">
        <f t="shared" ref="R286" si="1179">Q286/Q287</f>
        <v>#DIV/0!</v>
      </c>
      <c r="S286" s="298"/>
      <c r="T286" s="359" t="e">
        <f t="shared" ref="T286" si="1180">S286/S287</f>
        <v>#DIV/0!</v>
      </c>
      <c r="U286" s="298"/>
      <c r="V286" s="359" t="e">
        <f t="shared" ref="V286" si="1181">U286/U287</f>
        <v>#DIV/0!</v>
      </c>
      <c r="W286" s="298"/>
      <c r="X286" s="359" t="e">
        <f t="shared" ref="X286" si="1182">W286/W287</f>
        <v>#DIV/0!</v>
      </c>
      <c r="Y286" s="298"/>
      <c r="Z286" s="359" t="e">
        <f t="shared" ref="Z286" si="1183">Y286/Y287</f>
        <v>#DIV/0!</v>
      </c>
    </row>
    <row r="287" spans="1:26">
      <c r="A287" s="1085"/>
      <c r="B287" s="333" t="s">
        <v>344</v>
      </c>
      <c r="C287" s="298">
        <v>0</v>
      </c>
      <c r="D287" s="360"/>
      <c r="E287" s="298">
        <v>0</v>
      </c>
      <c r="F287" s="360"/>
      <c r="G287" s="298">
        <v>0</v>
      </c>
      <c r="H287" s="360"/>
      <c r="I287" s="298"/>
      <c r="J287" s="360"/>
      <c r="K287" s="298"/>
      <c r="L287" s="360"/>
      <c r="M287" s="298"/>
      <c r="N287" s="360"/>
      <c r="O287" s="298"/>
      <c r="P287" s="360"/>
      <c r="Q287" s="298"/>
      <c r="R287" s="360"/>
      <c r="S287" s="298"/>
      <c r="T287" s="360"/>
      <c r="U287" s="298"/>
      <c r="V287" s="360"/>
      <c r="W287" s="298"/>
      <c r="X287" s="360"/>
      <c r="Y287" s="298"/>
      <c r="Z287" s="360"/>
    </row>
    <row r="288" spans="1:26">
      <c r="A288" s="1084" t="s">
        <v>414</v>
      </c>
      <c r="B288" s="333" t="s">
        <v>416</v>
      </c>
      <c r="C288" s="298">
        <v>0</v>
      </c>
      <c r="D288" s="359" t="e">
        <f t="shared" si="1174"/>
        <v>#DIV/0!</v>
      </c>
      <c r="E288" s="298">
        <v>0</v>
      </c>
      <c r="F288" s="359">
        <v>0</v>
      </c>
      <c r="G288" s="298">
        <v>0</v>
      </c>
      <c r="H288" s="359" t="e">
        <f t="shared" ref="H288" si="1184">G288/G289</f>
        <v>#DIV/0!</v>
      </c>
      <c r="I288" s="298"/>
      <c r="J288" s="359" t="e">
        <f t="shared" ref="J288" si="1185">I288/I289</f>
        <v>#DIV/0!</v>
      </c>
      <c r="K288" s="298"/>
      <c r="L288" s="359" t="e">
        <f t="shared" ref="L288" si="1186">K288/K289</f>
        <v>#DIV/0!</v>
      </c>
      <c r="M288" s="298"/>
      <c r="N288" s="359" t="e">
        <f t="shared" ref="N288" si="1187">M288/M289</f>
        <v>#DIV/0!</v>
      </c>
      <c r="O288" s="298"/>
      <c r="P288" s="359" t="e">
        <f t="shared" ref="P288" si="1188">O288/O289</f>
        <v>#DIV/0!</v>
      </c>
      <c r="Q288" s="298"/>
      <c r="R288" s="359" t="e">
        <f t="shared" ref="R288" si="1189">Q288/Q289</f>
        <v>#DIV/0!</v>
      </c>
      <c r="S288" s="298"/>
      <c r="T288" s="359" t="e">
        <f t="shared" ref="T288" si="1190">S288/S289</f>
        <v>#DIV/0!</v>
      </c>
      <c r="U288" s="298"/>
      <c r="V288" s="359" t="e">
        <f t="shared" ref="V288" si="1191">U288/U289</f>
        <v>#DIV/0!</v>
      </c>
      <c r="W288" s="298"/>
      <c r="X288" s="359" t="e">
        <f t="shared" ref="X288" si="1192">W288/W289</f>
        <v>#DIV/0!</v>
      </c>
      <c r="Y288" s="298"/>
      <c r="Z288" s="359" t="e">
        <f t="shared" ref="Z288" si="1193">Y288/Y289</f>
        <v>#DIV/0!</v>
      </c>
    </row>
    <row r="289" spans="1:26">
      <c r="A289" s="1085"/>
      <c r="B289" s="333" t="s">
        <v>417</v>
      </c>
      <c r="C289" s="298">
        <v>0</v>
      </c>
      <c r="D289" s="360"/>
      <c r="E289" s="298">
        <v>0</v>
      </c>
      <c r="F289" s="360"/>
      <c r="G289" s="298">
        <v>0</v>
      </c>
      <c r="H289" s="360"/>
      <c r="I289" s="298"/>
      <c r="J289" s="360"/>
      <c r="K289" s="298"/>
      <c r="L289" s="360"/>
      <c r="M289" s="298"/>
      <c r="N289" s="360"/>
      <c r="O289" s="298"/>
      <c r="P289" s="360"/>
      <c r="Q289" s="298"/>
      <c r="R289" s="360"/>
      <c r="S289" s="298"/>
      <c r="T289" s="360"/>
      <c r="U289" s="298"/>
      <c r="V289" s="360"/>
      <c r="W289" s="298"/>
      <c r="X289" s="360"/>
      <c r="Y289" s="298"/>
      <c r="Z289" s="360"/>
    </row>
    <row r="290" spans="1:26">
      <c r="A290" s="1084" t="s">
        <v>418</v>
      </c>
      <c r="B290" s="333" t="s">
        <v>419</v>
      </c>
      <c r="C290" s="298">
        <v>56</v>
      </c>
      <c r="D290" s="359">
        <f t="shared" si="1174"/>
        <v>1</v>
      </c>
      <c r="E290" s="298">
        <v>6</v>
      </c>
      <c r="F290" s="359">
        <f t="shared" ref="F290" si="1194">E290/E291</f>
        <v>1</v>
      </c>
      <c r="G290" s="298">
        <v>7</v>
      </c>
      <c r="H290" s="359">
        <f t="shared" ref="H290" si="1195">G290/G291</f>
        <v>1</v>
      </c>
      <c r="I290" s="298"/>
      <c r="J290" s="359" t="e">
        <f t="shared" ref="J290" si="1196">I290/I291</f>
        <v>#DIV/0!</v>
      </c>
      <c r="K290" s="298"/>
      <c r="L290" s="359" t="e">
        <f t="shared" ref="L290" si="1197">K290/K291</f>
        <v>#DIV/0!</v>
      </c>
      <c r="M290" s="298"/>
      <c r="N290" s="359" t="e">
        <f t="shared" ref="N290" si="1198">M290/M291</f>
        <v>#DIV/0!</v>
      </c>
      <c r="O290" s="298"/>
      <c r="P290" s="359" t="e">
        <f t="shared" ref="P290" si="1199">O290/O291</f>
        <v>#DIV/0!</v>
      </c>
      <c r="Q290" s="298"/>
      <c r="R290" s="359" t="e">
        <f t="shared" ref="R290" si="1200">Q290/Q291</f>
        <v>#DIV/0!</v>
      </c>
      <c r="S290" s="298"/>
      <c r="T290" s="359" t="e">
        <f t="shared" ref="T290" si="1201">S290/S291</f>
        <v>#DIV/0!</v>
      </c>
      <c r="U290" s="298"/>
      <c r="V290" s="359" t="e">
        <f t="shared" ref="V290" si="1202">U290/U291</f>
        <v>#DIV/0!</v>
      </c>
      <c r="W290" s="298"/>
      <c r="X290" s="359" t="e">
        <f t="shared" ref="X290" si="1203">W290/W291</f>
        <v>#DIV/0!</v>
      </c>
      <c r="Y290" s="298"/>
      <c r="Z290" s="359" t="e">
        <f t="shared" ref="Z290" si="1204">Y290/Y291</f>
        <v>#DIV/0!</v>
      </c>
    </row>
    <row r="291" spans="1:26">
      <c r="A291" s="1085"/>
      <c r="B291" s="333" t="s">
        <v>420</v>
      </c>
      <c r="C291" s="298">
        <v>56</v>
      </c>
      <c r="D291" s="360"/>
      <c r="E291" s="298">
        <v>6</v>
      </c>
      <c r="F291" s="360"/>
      <c r="G291" s="298">
        <v>7</v>
      </c>
      <c r="H291" s="360"/>
      <c r="I291" s="298"/>
      <c r="J291" s="360"/>
      <c r="K291" s="298"/>
      <c r="L291" s="360"/>
      <c r="M291" s="298"/>
      <c r="N291" s="360"/>
      <c r="O291" s="298"/>
      <c r="P291" s="360"/>
      <c r="Q291" s="298"/>
      <c r="R291" s="360"/>
      <c r="S291" s="298"/>
      <c r="T291" s="360"/>
      <c r="U291" s="298"/>
      <c r="V291" s="360"/>
      <c r="W291" s="298"/>
      <c r="X291" s="360"/>
      <c r="Y291" s="298"/>
      <c r="Z291" s="360"/>
    </row>
    <row r="292" spans="1:26">
      <c r="A292" s="1088" t="s">
        <v>421</v>
      </c>
      <c r="B292" s="333" t="s">
        <v>422</v>
      </c>
      <c r="C292" s="298">
        <v>0</v>
      </c>
      <c r="D292" s="359" t="e">
        <f t="shared" si="1174"/>
        <v>#DIV/0!</v>
      </c>
      <c r="E292" s="298">
        <v>0</v>
      </c>
      <c r="F292" s="359">
        <v>1</v>
      </c>
      <c r="G292" s="298">
        <v>0</v>
      </c>
      <c r="H292" s="359">
        <v>1</v>
      </c>
      <c r="I292" s="298"/>
      <c r="J292" s="359" t="e">
        <f t="shared" ref="J292" si="1205">I292/I293</f>
        <v>#DIV/0!</v>
      </c>
      <c r="K292" s="298"/>
      <c r="L292" s="359" t="e">
        <f t="shared" ref="L292" si="1206">K292/K293</f>
        <v>#DIV/0!</v>
      </c>
      <c r="M292" s="298"/>
      <c r="N292" s="359" t="e">
        <f t="shared" ref="N292" si="1207">M292/M293</f>
        <v>#DIV/0!</v>
      </c>
      <c r="O292" s="298"/>
      <c r="P292" s="359" t="e">
        <f t="shared" ref="P292" si="1208">O292/O293</f>
        <v>#DIV/0!</v>
      </c>
      <c r="Q292" s="298"/>
      <c r="R292" s="359" t="e">
        <f t="shared" ref="R292" si="1209">Q292/Q293</f>
        <v>#DIV/0!</v>
      </c>
      <c r="S292" s="298"/>
      <c r="T292" s="359" t="e">
        <f t="shared" ref="T292" si="1210">S292/S293</f>
        <v>#DIV/0!</v>
      </c>
      <c r="U292" s="298"/>
      <c r="V292" s="359" t="e">
        <f t="shared" ref="V292" si="1211">U292/U293</f>
        <v>#DIV/0!</v>
      </c>
      <c r="W292" s="298"/>
      <c r="X292" s="359" t="e">
        <f t="shared" ref="X292" si="1212">W292/W293</f>
        <v>#DIV/0!</v>
      </c>
      <c r="Y292" s="298"/>
      <c r="Z292" s="359" t="e">
        <f t="shared" ref="Z292" si="1213">Y292/Y293</f>
        <v>#DIV/0!</v>
      </c>
    </row>
    <row r="293" spans="1:26">
      <c r="A293" s="1089"/>
      <c r="B293" s="333" t="s">
        <v>423</v>
      </c>
      <c r="C293" s="298">
        <v>0</v>
      </c>
      <c r="D293" s="360"/>
      <c r="E293" s="298">
        <v>0</v>
      </c>
      <c r="F293" s="360"/>
      <c r="G293" s="298">
        <v>0</v>
      </c>
      <c r="H293" s="360"/>
      <c r="I293" s="298"/>
      <c r="J293" s="360"/>
      <c r="K293" s="298"/>
      <c r="L293" s="360"/>
      <c r="M293" s="298"/>
      <c r="N293" s="360"/>
      <c r="O293" s="298"/>
      <c r="P293" s="360"/>
      <c r="Q293" s="298"/>
      <c r="R293" s="360"/>
      <c r="S293" s="298"/>
      <c r="T293" s="360"/>
      <c r="U293" s="298"/>
      <c r="V293" s="360"/>
      <c r="W293" s="298"/>
      <c r="X293" s="360"/>
      <c r="Y293" s="298"/>
      <c r="Z293" s="360"/>
    </row>
    <row r="294" spans="1:26">
      <c r="A294" s="611" t="s">
        <v>567</v>
      </c>
      <c r="B294" s="333"/>
      <c r="C294" s="298"/>
      <c r="D294" s="541"/>
      <c r="E294" s="298"/>
      <c r="F294" s="541"/>
      <c r="G294" s="298"/>
      <c r="H294" s="541"/>
      <c r="I294" s="298"/>
      <c r="J294" s="541"/>
      <c r="K294" s="298"/>
      <c r="L294" s="541"/>
      <c r="M294" s="298"/>
      <c r="N294" s="541"/>
      <c r="O294" s="298"/>
      <c r="P294" s="541"/>
      <c r="Q294" s="298"/>
      <c r="R294" s="541"/>
      <c r="S294" s="298"/>
      <c r="T294" s="541"/>
      <c r="U294" s="298"/>
      <c r="V294" s="541"/>
      <c r="W294" s="298"/>
      <c r="X294" s="541"/>
      <c r="Y294" s="298"/>
      <c r="Z294" s="541"/>
    </row>
    <row r="295" spans="1:26">
      <c r="A295" s="1084" t="s">
        <v>413</v>
      </c>
      <c r="B295" s="333" t="s">
        <v>265</v>
      </c>
      <c r="C295" s="298"/>
      <c r="D295" s="359" t="e">
        <f t="shared" si="1174"/>
        <v>#DIV/0!</v>
      </c>
      <c r="E295" s="298">
        <v>0</v>
      </c>
      <c r="F295" s="359" t="e">
        <f t="shared" ref="F295" si="1214">E295/E296</f>
        <v>#DIV/0!</v>
      </c>
      <c r="G295" s="298">
        <v>1</v>
      </c>
      <c r="H295" s="359">
        <f t="shared" ref="H295" si="1215">G295/G296</f>
        <v>1</v>
      </c>
      <c r="I295" s="298"/>
      <c r="J295" s="359" t="e">
        <f t="shared" ref="J295" si="1216">I295/I296</f>
        <v>#DIV/0!</v>
      </c>
      <c r="K295" s="298"/>
      <c r="L295" s="359" t="e">
        <f t="shared" ref="L295" si="1217">K295/K296</f>
        <v>#DIV/0!</v>
      </c>
      <c r="M295" s="298"/>
      <c r="N295" s="359" t="e">
        <f t="shared" ref="N295" si="1218">M295/M296</f>
        <v>#DIV/0!</v>
      </c>
      <c r="O295" s="298"/>
      <c r="P295" s="359" t="e">
        <f t="shared" ref="P295" si="1219">O295/O296</f>
        <v>#DIV/0!</v>
      </c>
      <c r="Q295" s="298"/>
      <c r="R295" s="359" t="e">
        <f t="shared" ref="R295" si="1220">Q295/Q296</f>
        <v>#DIV/0!</v>
      </c>
      <c r="S295" s="298"/>
      <c r="T295" s="359" t="e">
        <f t="shared" ref="T295" si="1221">S295/S296</f>
        <v>#DIV/0!</v>
      </c>
      <c r="U295" s="298"/>
      <c r="V295" s="359" t="e">
        <f t="shared" ref="V295" si="1222">U295/U296</f>
        <v>#DIV/0!</v>
      </c>
      <c r="W295" s="298"/>
      <c r="X295" s="359" t="e">
        <f t="shared" ref="X295" si="1223">W295/W296</f>
        <v>#DIV/0!</v>
      </c>
      <c r="Y295" s="298"/>
      <c r="Z295" s="359" t="e">
        <f t="shared" ref="Z295" si="1224">Y295/Y296</f>
        <v>#DIV/0!</v>
      </c>
    </row>
    <row r="296" spans="1:26">
      <c r="A296" s="1085"/>
      <c r="B296" s="333" t="s">
        <v>264</v>
      </c>
      <c r="C296" s="298"/>
      <c r="D296" s="360"/>
      <c r="E296" s="298">
        <v>0</v>
      </c>
      <c r="F296" s="360"/>
      <c r="G296" s="298">
        <v>1</v>
      </c>
      <c r="H296" s="360"/>
      <c r="I296" s="298"/>
      <c r="J296" s="360"/>
      <c r="K296" s="298"/>
      <c r="L296" s="360"/>
      <c r="M296" s="298"/>
      <c r="N296" s="360"/>
      <c r="O296" s="298"/>
      <c r="P296" s="360"/>
      <c r="Q296" s="298"/>
      <c r="R296" s="360"/>
      <c r="S296" s="298"/>
      <c r="T296" s="360"/>
      <c r="U296" s="298"/>
      <c r="V296" s="360"/>
      <c r="W296" s="298"/>
      <c r="X296" s="360"/>
      <c r="Y296" s="298"/>
      <c r="Z296" s="360"/>
    </row>
    <row r="297" spans="1:26">
      <c r="A297" s="299"/>
      <c r="B297" s="316"/>
      <c r="C297" s="298"/>
      <c r="D297" s="298"/>
      <c r="E297" s="298"/>
      <c r="F297" s="298"/>
      <c r="G297" s="298"/>
      <c r="H297" s="298"/>
      <c r="I297" s="298"/>
      <c r="J297" s="298"/>
      <c r="K297" s="298"/>
      <c r="L297" s="298"/>
      <c r="M297" s="298"/>
      <c r="N297" s="298"/>
      <c r="O297" s="298"/>
      <c r="P297" s="298"/>
      <c r="Q297" s="298"/>
      <c r="R297" s="298"/>
      <c r="S297" s="298"/>
      <c r="T297" s="298"/>
      <c r="U297" s="298"/>
      <c r="V297" s="298"/>
      <c r="W297" s="298"/>
      <c r="X297" s="298"/>
      <c r="Y297" s="298"/>
      <c r="Z297" s="298"/>
    </row>
  </sheetData>
  <mergeCells count="146">
    <mergeCell ref="Y2:Z2"/>
    <mergeCell ref="A4:A5"/>
    <mergeCell ref="A6:A7"/>
    <mergeCell ref="Q2:R2"/>
    <mergeCell ref="S2:T2"/>
    <mergeCell ref="U2:V2"/>
    <mergeCell ref="W2:X2"/>
    <mergeCell ref="M2:N2"/>
    <mergeCell ref="O2:P2"/>
    <mergeCell ref="A59:A60"/>
    <mergeCell ref="A61:A62"/>
    <mergeCell ref="A63:A64"/>
    <mergeCell ref="A14:A15"/>
    <mergeCell ref="A16:A28"/>
    <mergeCell ref="A32:A33"/>
    <mergeCell ref="A34:A35"/>
    <mergeCell ref="A36:A37"/>
    <mergeCell ref="A38:A47"/>
    <mergeCell ref="A48:A49"/>
    <mergeCell ref="A1:B1"/>
    <mergeCell ref="C2:D2"/>
    <mergeCell ref="E2:F2"/>
    <mergeCell ref="G2:H2"/>
    <mergeCell ref="I2:J2"/>
    <mergeCell ref="K2:L2"/>
    <mergeCell ref="A50:A51"/>
    <mergeCell ref="A53:A54"/>
    <mergeCell ref="A55:A58"/>
    <mergeCell ref="A8:A9"/>
    <mergeCell ref="A10:A11"/>
    <mergeCell ref="A12:A13"/>
    <mergeCell ref="D16:D28"/>
    <mergeCell ref="A110:A111"/>
    <mergeCell ref="A112:A113"/>
    <mergeCell ref="A114:A115"/>
    <mergeCell ref="A116:A117"/>
    <mergeCell ref="A118:A119"/>
    <mergeCell ref="A108:A109"/>
    <mergeCell ref="A83:A84"/>
    <mergeCell ref="A95:A96"/>
    <mergeCell ref="A98:A99"/>
    <mergeCell ref="A100:A101"/>
    <mergeCell ref="A102:A103"/>
    <mergeCell ref="A104:A105"/>
    <mergeCell ref="A141:A142"/>
    <mergeCell ref="A144:A145"/>
    <mergeCell ref="A146:A147"/>
    <mergeCell ref="A148:A149"/>
    <mergeCell ref="A151:A152"/>
    <mergeCell ref="A154:A155"/>
    <mergeCell ref="A156:A157"/>
    <mergeCell ref="A158:A159"/>
    <mergeCell ref="A161:A162"/>
    <mergeCell ref="A121:A122"/>
    <mergeCell ref="A123:A124"/>
    <mergeCell ref="A125:A126"/>
    <mergeCell ref="A127:A128"/>
    <mergeCell ref="A130:A131"/>
    <mergeCell ref="A132:A133"/>
    <mergeCell ref="A134:A135"/>
    <mergeCell ref="A136:A137"/>
    <mergeCell ref="A138:A139"/>
    <mergeCell ref="A167:A168"/>
    <mergeCell ref="A170:A171"/>
    <mergeCell ref="A221:A222"/>
    <mergeCell ref="A223:A224"/>
    <mergeCell ref="A225:A226"/>
    <mergeCell ref="A227:A228"/>
    <mergeCell ref="A230:A231"/>
    <mergeCell ref="A163:A164"/>
    <mergeCell ref="A165:A166"/>
    <mergeCell ref="A172:A173"/>
    <mergeCell ref="A174:A175"/>
    <mergeCell ref="A178:A179"/>
    <mergeCell ref="A181:A182"/>
    <mergeCell ref="A183:A184"/>
    <mergeCell ref="A185:A186"/>
    <mergeCell ref="A176:A177"/>
    <mergeCell ref="A187:A188"/>
    <mergeCell ref="A207:A208"/>
    <mergeCell ref="A209:A210"/>
    <mergeCell ref="A212:A213"/>
    <mergeCell ref="A214:A215"/>
    <mergeCell ref="A194:A195"/>
    <mergeCell ref="A196:A197"/>
    <mergeCell ref="A198:A199"/>
    <mergeCell ref="A76:A77"/>
    <mergeCell ref="A78:A79"/>
    <mergeCell ref="A86:A87"/>
    <mergeCell ref="A89:A90"/>
    <mergeCell ref="A91:A92"/>
    <mergeCell ref="A93:A94"/>
    <mergeCell ref="A262:A263"/>
    <mergeCell ref="A264:A265"/>
    <mergeCell ref="A267:A268"/>
    <mergeCell ref="A236:A237"/>
    <mergeCell ref="A249:A250"/>
    <mergeCell ref="A251:A252"/>
    <mergeCell ref="A254:A255"/>
    <mergeCell ref="A256:A257"/>
    <mergeCell ref="A258:A259"/>
    <mergeCell ref="A260:A261"/>
    <mergeCell ref="A234:A235"/>
    <mergeCell ref="A238:A239"/>
    <mergeCell ref="A241:A242"/>
    <mergeCell ref="A243:A244"/>
    <mergeCell ref="A245:A246"/>
    <mergeCell ref="A247:A248"/>
    <mergeCell ref="A232:A233"/>
    <mergeCell ref="A203:A204"/>
    <mergeCell ref="A281:A282"/>
    <mergeCell ref="A284:A285"/>
    <mergeCell ref="A286:A287"/>
    <mergeCell ref="A288:A289"/>
    <mergeCell ref="A290:A291"/>
    <mergeCell ref="A292:A293"/>
    <mergeCell ref="A295:A296"/>
    <mergeCell ref="Z16:Z28"/>
    <mergeCell ref="X16:X28"/>
    <mergeCell ref="V16:V28"/>
    <mergeCell ref="T16:T28"/>
    <mergeCell ref="R16:R28"/>
    <mergeCell ref="P16:P28"/>
    <mergeCell ref="N16:N28"/>
    <mergeCell ref="L16:L28"/>
    <mergeCell ref="J16:J28"/>
    <mergeCell ref="H16:H28"/>
    <mergeCell ref="F16:F28"/>
    <mergeCell ref="A67:A68"/>
    <mergeCell ref="A65:A66"/>
    <mergeCell ref="A71:A72"/>
    <mergeCell ref="A73:A74"/>
    <mergeCell ref="A80:A81"/>
    <mergeCell ref="A69:A70"/>
    <mergeCell ref="A273:A274"/>
    <mergeCell ref="A275:A276"/>
    <mergeCell ref="A277:A278"/>
    <mergeCell ref="A279:A280"/>
    <mergeCell ref="A269:A270"/>
    <mergeCell ref="A271:A272"/>
    <mergeCell ref="A216:A217"/>
    <mergeCell ref="A218:A219"/>
    <mergeCell ref="A189:A190"/>
    <mergeCell ref="A192:A193"/>
    <mergeCell ref="A200:A201"/>
    <mergeCell ref="A205:A206"/>
  </mergeCells>
  <pageMargins left="0.7" right="0.7" top="0.75" bottom="0.75" header="0.3" footer="0.3"/>
  <pageSetup orientation="portrait" r:id="rId1"/>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P88"/>
  <sheetViews>
    <sheetView topLeftCell="A11" workbookViewId="0">
      <selection activeCell="H27" sqref="H27"/>
    </sheetView>
  </sheetViews>
  <sheetFormatPr baseColWidth="10" defaultRowHeight="15.75"/>
  <cols>
    <col min="1" max="1" width="31.875" style="518" customWidth="1"/>
    <col min="2" max="13" width="7.625" customWidth="1"/>
    <col min="14" max="14" width="13.375" customWidth="1"/>
    <col min="257" max="257" width="31.875" customWidth="1"/>
    <col min="258" max="266" width="0" hidden="1" customWidth="1"/>
    <col min="267" max="267" width="8.125" bestFit="1" customWidth="1"/>
    <col min="268" max="268" width="9.5" bestFit="1" customWidth="1"/>
    <col min="269" max="269" width="12.375" customWidth="1"/>
    <col min="270" max="270" width="7.875" customWidth="1"/>
    <col min="513" max="513" width="31.875" customWidth="1"/>
    <col min="514" max="522" width="0" hidden="1" customWidth="1"/>
    <col min="523" max="523" width="8.125" bestFit="1" customWidth="1"/>
    <col min="524" max="524" width="9.5" bestFit="1" customWidth="1"/>
    <col min="525" max="525" width="12.375" customWidth="1"/>
    <col min="526" max="526" width="7.875" customWidth="1"/>
    <col min="769" max="769" width="31.875" customWidth="1"/>
    <col min="770" max="778" width="0" hidden="1" customWidth="1"/>
    <col min="779" max="779" width="8.125" bestFit="1" customWidth="1"/>
    <col min="780" max="780" width="9.5" bestFit="1" customWidth="1"/>
    <col min="781" max="781" width="12.375" customWidth="1"/>
    <col min="782" max="782" width="7.875" customWidth="1"/>
    <col min="1025" max="1025" width="31.875" customWidth="1"/>
    <col min="1026" max="1034" width="0" hidden="1" customWidth="1"/>
    <col min="1035" max="1035" width="8.125" bestFit="1" customWidth="1"/>
    <col min="1036" max="1036" width="9.5" bestFit="1" customWidth="1"/>
    <col min="1037" max="1037" width="12.375" customWidth="1"/>
    <col min="1038" max="1038" width="7.875" customWidth="1"/>
    <col min="1281" max="1281" width="31.875" customWidth="1"/>
    <col min="1282" max="1290" width="0" hidden="1" customWidth="1"/>
    <col min="1291" max="1291" width="8.125" bestFit="1" customWidth="1"/>
    <col min="1292" max="1292" width="9.5" bestFit="1" customWidth="1"/>
    <col min="1293" max="1293" width="12.375" customWidth="1"/>
    <col min="1294" max="1294" width="7.875" customWidth="1"/>
    <col min="1537" max="1537" width="31.875" customWidth="1"/>
    <col min="1538" max="1546" width="0" hidden="1" customWidth="1"/>
    <col min="1547" max="1547" width="8.125" bestFit="1" customWidth="1"/>
    <col min="1548" max="1548" width="9.5" bestFit="1" customWidth="1"/>
    <col min="1549" max="1549" width="12.375" customWidth="1"/>
    <col min="1550" max="1550" width="7.875" customWidth="1"/>
    <col min="1793" max="1793" width="31.875" customWidth="1"/>
    <col min="1794" max="1802" width="0" hidden="1" customWidth="1"/>
    <col min="1803" max="1803" width="8.125" bestFit="1" customWidth="1"/>
    <col min="1804" max="1804" width="9.5" bestFit="1" customWidth="1"/>
    <col min="1805" max="1805" width="12.375" customWidth="1"/>
    <col min="1806" max="1806" width="7.875" customWidth="1"/>
    <col min="2049" max="2049" width="31.875" customWidth="1"/>
    <col min="2050" max="2058" width="0" hidden="1" customWidth="1"/>
    <col min="2059" max="2059" width="8.125" bestFit="1" customWidth="1"/>
    <col min="2060" max="2060" width="9.5" bestFit="1" customWidth="1"/>
    <col min="2061" max="2061" width="12.375" customWidth="1"/>
    <col min="2062" max="2062" width="7.875" customWidth="1"/>
    <col min="2305" max="2305" width="31.875" customWidth="1"/>
    <col min="2306" max="2314" width="0" hidden="1" customWidth="1"/>
    <col min="2315" max="2315" width="8.125" bestFit="1" customWidth="1"/>
    <col min="2316" max="2316" width="9.5" bestFit="1" customWidth="1"/>
    <col min="2317" max="2317" width="12.375" customWidth="1"/>
    <col min="2318" max="2318" width="7.875" customWidth="1"/>
    <col min="2561" max="2561" width="31.875" customWidth="1"/>
    <col min="2562" max="2570" width="0" hidden="1" customWidth="1"/>
    <col min="2571" max="2571" width="8.125" bestFit="1" customWidth="1"/>
    <col min="2572" max="2572" width="9.5" bestFit="1" customWidth="1"/>
    <col min="2573" max="2573" width="12.375" customWidth="1"/>
    <col min="2574" max="2574" width="7.875" customWidth="1"/>
    <col min="2817" max="2817" width="31.875" customWidth="1"/>
    <col min="2818" max="2826" width="0" hidden="1" customWidth="1"/>
    <col min="2827" max="2827" width="8.125" bestFit="1" customWidth="1"/>
    <col min="2828" max="2828" width="9.5" bestFit="1" customWidth="1"/>
    <col min="2829" max="2829" width="12.375" customWidth="1"/>
    <col min="2830" max="2830" width="7.875" customWidth="1"/>
    <col min="3073" max="3073" width="31.875" customWidth="1"/>
    <col min="3074" max="3082" width="0" hidden="1" customWidth="1"/>
    <col min="3083" max="3083" width="8.125" bestFit="1" customWidth="1"/>
    <col min="3084" max="3084" width="9.5" bestFit="1" customWidth="1"/>
    <col min="3085" max="3085" width="12.375" customWidth="1"/>
    <col min="3086" max="3086" width="7.875" customWidth="1"/>
    <col min="3329" max="3329" width="31.875" customWidth="1"/>
    <col min="3330" max="3338" width="0" hidden="1" customWidth="1"/>
    <col min="3339" max="3339" width="8.125" bestFit="1" customWidth="1"/>
    <col min="3340" max="3340" width="9.5" bestFit="1" customWidth="1"/>
    <col min="3341" max="3341" width="12.375" customWidth="1"/>
    <col min="3342" max="3342" width="7.875" customWidth="1"/>
    <col min="3585" max="3585" width="31.875" customWidth="1"/>
    <col min="3586" max="3594" width="0" hidden="1" customWidth="1"/>
    <col min="3595" max="3595" width="8.125" bestFit="1" customWidth="1"/>
    <col min="3596" max="3596" width="9.5" bestFit="1" customWidth="1"/>
    <col min="3597" max="3597" width="12.375" customWidth="1"/>
    <col min="3598" max="3598" width="7.875" customWidth="1"/>
    <col min="3841" max="3841" width="31.875" customWidth="1"/>
    <col min="3842" max="3850" width="0" hidden="1" customWidth="1"/>
    <col min="3851" max="3851" width="8.125" bestFit="1" customWidth="1"/>
    <col min="3852" max="3852" width="9.5" bestFit="1" customWidth="1"/>
    <col min="3853" max="3853" width="12.375" customWidth="1"/>
    <col min="3854" max="3854" width="7.875" customWidth="1"/>
    <col min="4097" max="4097" width="31.875" customWidth="1"/>
    <col min="4098" max="4106" width="0" hidden="1" customWidth="1"/>
    <col min="4107" max="4107" width="8.125" bestFit="1" customWidth="1"/>
    <col min="4108" max="4108" width="9.5" bestFit="1" customWidth="1"/>
    <col min="4109" max="4109" width="12.375" customWidth="1"/>
    <col min="4110" max="4110" width="7.875" customWidth="1"/>
    <col min="4353" max="4353" width="31.875" customWidth="1"/>
    <col min="4354" max="4362" width="0" hidden="1" customWidth="1"/>
    <col min="4363" max="4363" width="8.125" bestFit="1" customWidth="1"/>
    <col min="4364" max="4364" width="9.5" bestFit="1" customWidth="1"/>
    <col min="4365" max="4365" width="12.375" customWidth="1"/>
    <col min="4366" max="4366" width="7.875" customWidth="1"/>
    <col min="4609" max="4609" width="31.875" customWidth="1"/>
    <col min="4610" max="4618" width="0" hidden="1" customWidth="1"/>
    <col min="4619" max="4619" width="8.125" bestFit="1" customWidth="1"/>
    <col min="4620" max="4620" width="9.5" bestFit="1" customWidth="1"/>
    <col min="4621" max="4621" width="12.375" customWidth="1"/>
    <col min="4622" max="4622" width="7.875" customWidth="1"/>
    <col min="4865" max="4865" width="31.875" customWidth="1"/>
    <col min="4866" max="4874" width="0" hidden="1" customWidth="1"/>
    <col min="4875" max="4875" width="8.125" bestFit="1" customWidth="1"/>
    <col min="4876" max="4876" width="9.5" bestFit="1" customWidth="1"/>
    <col min="4877" max="4877" width="12.375" customWidth="1"/>
    <col min="4878" max="4878" width="7.875" customWidth="1"/>
    <col min="5121" max="5121" width="31.875" customWidth="1"/>
    <col min="5122" max="5130" width="0" hidden="1" customWidth="1"/>
    <col min="5131" max="5131" width="8.125" bestFit="1" customWidth="1"/>
    <col min="5132" max="5132" width="9.5" bestFit="1" customWidth="1"/>
    <col min="5133" max="5133" width="12.375" customWidth="1"/>
    <col min="5134" max="5134" width="7.875" customWidth="1"/>
    <col min="5377" max="5377" width="31.875" customWidth="1"/>
    <col min="5378" max="5386" width="0" hidden="1" customWidth="1"/>
    <col min="5387" max="5387" width="8.125" bestFit="1" customWidth="1"/>
    <col min="5388" max="5388" width="9.5" bestFit="1" customWidth="1"/>
    <col min="5389" max="5389" width="12.375" customWidth="1"/>
    <col min="5390" max="5390" width="7.875" customWidth="1"/>
    <col min="5633" max="5633" width="31.875" customWidth="1"/>
    <col min="5634" max="5642" width="0" hidden="1" customWidth="1"/>
    <col min="5643" max="5643" width="8.125" bestFit="1" customWidth="1"/>
    <col min="5644" max="5644" width="9.5" bestFit="1" customWidth="1"/>
    <col min="5645" max="5645" width="12.375" customWidth="1"/>
    <col min="5646" max="5646" width="7.875" customWidth="1"/>
    <col min="5889" max="5889" width="31.875" customWidth="1"/>
    <col min="5890" max="5898" width="0" hidden="1" customWidth="1"/>
    <col min="5899" max="5899" width="8.125" bestFit="1" customWidth="1"/>
    <col min="5900" max="5900" width="9.5" bestFit="1" customWidth="1"/>
    <col min="5901" max="5901" width="12.375" customWidth="1"/>
    <col min="5902" max="5902" width="7.875" customWidth="1"/>
    <col min="6145" max="6145" width="31.875" customWidth="1"/>
    <col min="6146" max="6154" width="0" hidden="1" customWidth="1"/>
    <col min="6155" max="6155" width="8.125" bestFit="1" customWidth="1"/>
    <col min="6156" max="6156" width="9.5" bestFit="1" customWidth="1"/>
    <col min="6157" max="6157" width="12.375" customWidth="1"/>
    <col min="6158" max="6158" width="7.875" customWidth="1"/>
    <col min="6401" max="6401" width="31.875" customWidth="1"/>
    <col min="6402" max="6410" width="0" hidden="1" customWidth="1"/>
    <col min="6411" max="6411" width="8.125" bestFit="1" customWidth="1"/>
    <col min="6412" max="6412" width="9.5" bestFit="1" customWidth="1"/>
    <col min="6413" max="6413" width="12.375" customWidth="1"/>
    <col min="6414" max="6414" width="7.875" customWidth="1"/>
    <col min="6657" max="6657" width="31.875" customWidth="1"/>
    <col min="6658" max="6666" width="0" hidden="1" customWidth="1"/>
    <col min="6667" max="6667" width="8.125" bestFit="1" customWidth="1"/>
    <col min="6668" max="6668" width="9.5" bestFit="1" customWidth="1"/>
    <col min="6669" max="6669" width="12.375" customWidth="1"/>
    <col min="6670" max="6670" width="7.875" customWidth="1"/>
    <col min="6913" max="6913" width="31.875" customWidth="1"/>
    <col min="6914" max="6922" width="0" hidden="1" customWidth="1"/>
    <col min="6923" max="6923" width="8.125" bestFit="1" customWidth="1"/>
    <col min="6924" max="6924" width="9.5" bestFit="1" customWidth="1"/>
    <col min="6925" max="6925" width="12.375" customWidth="1"/>
    <col min="6926" max="6926" width="7.875" customWidth="1"/>
    <col min="7169" max="7169" width="31.875" customWidth="1"/>
    <col min="7170" max="7178" width="0" hidden="1" customWidth="1"/>
    <col min="7179" max="7179" width="8.125" bestFit="1" customWidth="1"/>
    <col min="7180" max="7180" width="9.5" bestFit="1" customWidth="1"/>
    <col min="7181" max="7181" width="12.375" customWidth="1"/>
    <col min="7182" max="7182" width="7.875" customWidth="1"/>
    <col min="7425" max="7425" width="31.875" customWidth="1"/>
    <col min="7426" max="7434" width="0" hidden="1" customWidth="1"/>
    <col min="7435" max="7435" width="8.125" bestFit="1" customWidth="1"/>
    <col min="7436" max="7436" width="9.5" bestFit="1" customWidth="1"/>
    <col min="7437" max="7437" width="12.375" customWidth="1"/>
    <col min="7438" max="7438" width="7.875" customWidth="1"/>
    <col min="7681" max="7681" width="31.875" customWidth="1"/>
    <col min="7682" max="7690" width="0" hidden="1" customWidth="1"/>
    <col min="7691" max="7691" width="8.125" bestFit="1" customWidth="1"/>
    <col min="7692" max="7692" width="9.5" bestFit="1" customWidth="1"/>
    <col min="7693" max="7693" width="12.375" customWidth="1"/>
    <col min="7694" max="7694" width="7.875" customWidth="1"/>
    <col min="7937" max="7937" width="31.875" customWidth="1"/>
    <col min="7938" max="7946" width="0" hidden="1" customWidth="1"/>
    <col min="7947" max="7947" width="8.125" bestFit="1" customWidth="1"/>
    <col min="7948" max="7948" width="9.5" bestFit="1" customWidth="1"/>
    <col min="7949" max="7949" width="12.375" customWidth="1"/>
    <col min="7950" max="7950" width="7.875" customWidth="1"/>
    <col min="8193" max="8193" width="31.875" customWidth="1"/>
    <col min="8194" max="8202" width="0" hidden="1" customWidth="1"/>
    <col min="8203" max="8203" width="8.125" bestFit="1" customWidth="1"/>
    <col min="8204" max="8204" width="9.5" bestFit="1" customWidth="1"/>
    <col min="8205" max="8205" width="12.375" customWidth="1"/>
    <col min="8206" max="8206" width="7.875" customWidth="1"/>
    <col min="8449" max="8449" width="31.875" customWidth="1"/>
    <col min="8450" max="8458" width="0" hidden="1" customWidth="1"/>
    <col min="8459" max="8459" width="8.125" bestFit="1" customWidth="1"/>
    <col min="8460" max="8460" width="9.5" bestFit="1" customWidth="1"/>
    <col min="8461" max="8461" width="12.375" customWidth="1"/>
    <col min="8462" max="8462" width="7.875" customWidth="1"/>
    <col min="8705" max="8705" width="31.875" customWidth="1"/>
    <col min="8706" max="8714" width="0" hidden="1" customWidth="1"/>
    <col min="8715" max="8715" width="8.125" bestFit="1" customWidth="1"/>
    <col min="8716" max="8716" width="9.5" bestFit="1" customWidth="1"/>
    <col min="8717" max="8717" width="12.375" customWidth="1"/>
    <col min="8718" max="8718" width="7.875" customWidth="1"/>
    <col min="8961" max="8961" width="31.875" customWidth="1"/>
    <col min="8962" max="8970" width="0" hidden="1" customWidth="1"/>
    <col min="8971" max="8971" width="8.125" bestFit="1" customWidth="1"/>
    <col min="8972" max="8972" width="9.5" bestFit="1" customWidth="1"/>
    <col min="8973" max="8973" width="12.375" customWidth="1"/>
    <col min="8974" max="8974" width="7.875" customWidth="1"/>
    <col min="9217" max="9217" width="31.875" customWidth="1"/>
    <col min="9218" max="9226" width="0" hidden="1" customWidth="1"/>
    <col min="9227" max="9227" width="8.125" bestFit="1" customWidth="1"/>
    <col min="9228" max="9228" width="9.5" bestFit="1" customWidth="1"/>
    <col min="9229" max="9229" width="12.375" customWidth="1"/>
    <col min="9230" max="9230" width="7.875" customWidth="1"/>
    <col min="9473" max="9473" width="31.875" customWidth="1"/>
    <col min="9474" max="9482" width="0" hidden="1" customWidth="1"/>
    <col min="9483" max="9483" width="8.125" bestFit="1" customWidth="1"/>
    <col min="9484" max="9484" width="9.5" bestFit="1" customWidth="1"/>
    <col min="9485" max="9485" width="12.375" customWidth="1"/>
    <col min="9486" max="9486" width="7.875" customWidth="1"/>
    <col min="9729" max="9729" width="31.875" customWidth="1"/>
    <col min="9730" max="9738" width="0" hidden="1" customWidth="1"/>
    <col min="9739" max="9739" width="8.125" bestFit="1" customWidth="1"/>
    <col min="9740" max="9740" width="9.5" bestFit="1" customWidth="1"/>
    <col min="9741" max="9741" width="12.375" customWidth="1"/>
    <col min="9742" max="9742" width="7.875" customWidth="1"/>
    <col min="9985" max="9985" width="31.875" customWidth="1"/>
    <col min="9986" max="9994" width="0" hidden="1" customWidth="1"/>
    <col min="9995" max="9995" width="8.125" bestFit="1" customWidth="1"/>
    <col min="9996" max="9996" width="9.5" bestFit="1" customWidth="1"/>
    <col min="9997" max="9997" width="12.375" customWidth="1"/>
    <col min="9998" max="9998" width="7.875" customWidth="1"/>
    <col min="10241" max="10241" width="31.875" customWidth="1"/>
    <col min="10242" max="10250" width="0" hidden="1" customWidth="1"/>
    <col min="10251" max="10251" width="8.125" bestFit="1" customWidth="1"/>
    <col min="10252" max="10252" width="9.5" bestFit="1" customWidth="1"/>
    <col min="10253" max="10253" width="12.375" customWidth="1"/>
    <col min="10254" max="10254" width="7.875" customWidth="1"/>
    <col min="10497" max="10497" width="31.875" customWidth="1"/>
    <col min="10498" max="10506" width="0" hidden="1" customWidth="1"/>
    <col min="10507" max="10507" width="8.125" bestFit="1" customWidth="1"/>
    <col min="10508" max="10508" width="9.5" bestFit="1" customWidth="1"/>
    <col min="10509" max="10509" width="12.375" customWidth="1"/>
    <col min="10510" max="10510" width="7.875" customWidth="1"/>
    <col min="10753" max="10753" width="31.875" customWidth="1"/>
    <col min="10754" max="10762" width="0" hidden="1" customWidth="1"/>
    <col min="10763" max="10763" width="8.125" bestFit="1" customWidth="1"/>
    <col min="10764" max="10764" width="9.5" bestFit="1" customWidth="1"/>
    <col min="10765" max="10765" width="12.375" customWidth="1"/>
    <col min="10766" max="10766" width="7.875" customWidth="1"/>
    <col min="11009" max="11009" width="31.875" customWidth="1"/>
    <col min="11010" max="11018" width="0" hidden="1" customWidth="1"/>
    <col min="11019" max="11019" width="8.125" bestFit="1" customWidth="1"/>
    <col min="11020" max="11020" width="9.5" bestFit="1" customWidth="1"/>
    <col min="11021" max="11021" width="12.375" customWidth="1"/>
    <col min="11022" max="11022" width="7.875" customWidth="1"/>
    <col min="11265" max="11265" width="31.875" customWidth="1"/>
    <col min="11266" max="11274" width="0" hidden="1" customWidth="1"/>
    <col min="11275" max="11275" width="8.125" bestFit="1" customWidth="1"/>
    <col min="11276" max="11276" width="9.5" bestFit="1" customWidth="1"/>
    <col min="11277" max="11277" width="12.375" customWidth="1"/>
    <col min="11278" max="11278" width="7.875" customWidth="1"/>
    <col min="11521" max="11521" width="31.875" customWidth="1"/>
    <col min="11522" max="11530" width="0" hidden="1" customWidth="1"/>
    <col min="11531" max="11531" width="8.125" bestFit="1" customWidth="1"/>
    <col min="11532" max="11532" width="9.5" bestFit="1" customWidth="1"/>
    <col min="11533" max="11533" width="12.375" customWidth="1"/>
    <col min="11534" max="11534" width="7.875" customWidth="1"/>
    <col min="11777" max="11777" width="31.875" customWidth="1"/>
    <col min="11778" max="11786" width="0" hidden="1" customWidth="1"/>
    <col min="11787" max="11787" width="8.125" bestFit="1" customWidth="1"/>
    <col min="11788" max="11788" width="9.5" bestFit="1" customWidth="1"/>
    <col min="11789" max="11789" width="12.375" customWidth="1"/>
    <col min="11790" max="11790" width="7.875" customWidth="1"/>
    <col min="12033" max="12033" width="31.875" customWidth="1"/>
    <col min="12034" max="12042" width="0" hidden="1" customWidth="1"/>
    <col min="12043" max="12043" width="8.125" bestFit="1" customWidth="1"/>
    <col min="12044" max="12044" width="9.5" bestFit="1" customWidth="1"/>
    <col min="12045" max="12045" width="12.375" customWidth="1"/>
    <col min="12046" max="12046" width="7.875" customWidth="1"/>
    <col min="12289" max="12289" width="31.875" customWidth="1"/>
    <col min="12290" max="12298" width="0" hidden="1" customWidth="1"/>
    <col min="12299" max="12299" width="8.125" bestFit="1" customWidth="1"/>
    <col min="12300" max="12300" width="9.5" bestFit="1" customWidth="1"/>
    <col min="12301" max="12301" width="12.375" customWidth="1"/>
    <col min="12302" max="12302" width="7.875" customWidth="1"/>
    <col min="12545" max="12545" width="31.875" customWidth="1"/>
    <col min="12546" max="12554" width="0" hidden="1" customWidth="1"/>
    <col min="12555" max="12555" width="8.125" bestFit="1" customWidth="1"/>
    <col min="12556" max="12556" width="9.5" bestFit="1" customWidth="1"/>
    <col min="12557" max="12557" width="12.375" customWidth="1"/>
    <col min="12558" max="12558" width="7.875" customWidth="1"/>
    <col min="12801" max="12801" width="31.875" customWidth="1"/>
    <col min="12802" max="12810" width="0" hidden="1" customWidth="1"/>
    <col min="12811" max="12811" width="8.125" bestFit="1" customWidth="1"/>
    <col min="12812" max="12812" width="9.5" bestFit="1" customWidth="1"/>
    <col min="12813" max="12813" width="12.375" customWidth="1"/>
    <col min="12814" max="12814" width="7.875" customWidth="1"/>
    <col min="13057" max="13057" width="31.875" customWidth="1"/>
    <col min="13058" max="13066" width="0" hidden="1" customWidth="1"/>
    <col min="13067" max="13067" width="8.125" bestFit="1" customWidth="1"/>
    <col min="13068" max="13068" width="9.5" bestFit="1" customWidth="1"/>
    <col min="13069" max="13069" width="12.375" customWidth="1"/>
    <col min="13070" max="13070" width="7.875" customWidth="1"/>
    <col min="13313" max="13313" width="31.875" customWidth="1"/>
    <col min="13314" max="13322" width="0" hidden="1" customWidth="1"/>
    <col min="13323" max="13323" width="8.125" bestFit="1" customWidth="1"/>
    <col min="13324" max="13324" width="9.5" bestFit="1" customWidth="1"/>
    <col min="13325" max="13325" width="12.375" customWidth="1"/>
    <col min="13326" max="13326" width="7.875" customWidth="1"/>
    <col min="13569" max="13569" width="31.875" customWidth="1"/>
    <col min="13570" max="13578" width="0" hidden="1" customWidth="1"/>
    <col min="13579" max="13579" width="8.125" bestFit="1" customWidth="1"/>
    <col min="13580" max="13580" width="9.5" bestFit="1" customWidth="1"/>
    <col min="13581" max="13581" width="12.375" customWidth="1"/>
    <col min="13582" max="13582" width="7.875" customWidth="1"/>
    <col min="13825" max="13825" width="31.875" customWidth="1"/>
    <col min="13826" max="13834" width="0" hidden="1" customWidth="1"/>
    <col min="13835" max="13835" width="8.125" bestFit="1" customWidth="1"/>
    <col min="13836" max="13836" width="9.5" bestFit="1" customWidth="1"/>
    <col min="13837" max="13837" width="12.375" customWidth="1"/>
    <col min="13838" max="13838" width="7.875" customWidth="1"/>
    <col min="14081" max="14081" width="31.875" customWidth="1"/>
    <col min="14082" max="14090" width="0" hidden="1" customWidth="1"/>
    <col min="14091" max="14091" width="8.125" bestFit="1" customWidth="1"/>
    <col min="14092" max="14092" width="9.5" bestFit="1" customWidth="1"/>
    <col min="14093" max="14093" width="12.375" customWidth="1"/>
    <col min="14094" max="14094" width="7.875" customWidth="1"/>
    <col min="14337" max="14337" width="31.875" customWidth="1"/>
    <col min="14338" max="14346" width="0" hidden="1" customWidth="1"/>
    <col min="14347" max="14347" width="8.125" bestFit="1" customWidth="1"/>
    <col min="14348" max="14348" width="9.5" bestFit="1" customWidth="1"/>
    <col min="14349" max="14349" width="12.375" customWidth="1"/>
    <col min="14350" max="14350" width="7.875" customWidth="1"/>
    <col min="14593" max="14593" width="31.875" customWidth="1"/>
    <col min="14594" max="14602" width="0" hidden="1" customWidth="1"/>
    <col min="14603" max="14603" width="8.125" bestFit="1" customWidth="1"/>
    <col min="14604" max="14604" width="9.5" bestFit="1" customWidth="1"/>
    <col min="14605" max="14605" width="12.375" customWidth="1"/>
    <col min="14606" max="14606" width="7.875" customWidth="1"/>
    <col min="14849" max="14849" width="31.875" customWidth="1"/>
    <col min="14850" max="14858" width="0" hidden="1" customWidth="1"/>
    <col min="14859" max="14859" width="8.125" bestFit="1" customWidth="1"/>
    <col min="14860" max="14860" width="9.5" bestFit="1" customWidth="1"/>
    <col min="14861" max="14861" width="12.375" customWidth="1"/>
    <col min="14862" max="14862" width="7.875" customWidth="1"/>
    <col min="15105" max="15105" width="31.875" customWidth="1"/>
    <col min="15106" max="15114" width="0" hidden="1" customWidth="1"/>
    <col min="15115" max="15115" width="8.125" bestFit="1" customWidth="1"/>
    <col min="15116" max="15116" width="9.5" bestFit="1" customWidth="1"/>
    <col min="15117" max="15117" width="12.375" customWidth="1"/>
    <col min="15118" max="15118" width="7.875" customWidth="1"/>
    <col min="15361" max="15361" width="31.875" customWidth="1"/>
    <col min="15362" max="15370" width="0" hidden="1" customWidth="1"/>
    <col min="15371" max="15371" width="8.125" bestFit="1" customWidth="1"/>
    <col min="15372" max="15372" width="9.5" bestFit="1" customWidth="1"/>
    <col min="15373" max="15373" width="12.375" customWidth="1"/>
    <col min="15374" max="15374" width="7.875" customWidth="1"/>
    <col min="15617" max="15617" width="31.875" customWidth="1"/>
    <col min="15618" max="15626" width="0" hidden="1" customWidth="1"/>
    <col min="15627" max="15627" width="8.125" bestFit="1" customWidth="1"/>
    <col min="15628" max="15628" width="9.5" bestFit="1" customWidth="1"/>
    <col min="15629" max="15629" width="12.375" customWidth="1"/>
    <col min="15630" max="15630" width="7.875" customWidth="1"/>
    <col min="15873" max="15873" width="31.875" customWidth="1"/>
    <col min="15874" max="15882" width="0" hidden="1" customWidth="1"/>
    <col min="15883" max="15883" width="8.125" bestFit="1" customWidth="1"/>
    <col min="15884" max="15884" width="9.5" bestFit="1" customWidth="1"/>
    <col min="15885" max="15885" width="12.375" customWidth="1"/>
    <col min="15886" max="15886" width="7.875" customWidth="1"/>
    <col min="16129" max="16129" width="31.875" customWidth="1"/>
    <col min="16130" max="16138" width="0" hidden="1" customWidth="1"/>
    <col min="16139" max="16139" width="8.125" bestFit="1" customWidth="1"/>
    <col min="16140" max="16140" width="9.5" bestFit="1" customWidth="1"/>
    <col min="16141" max="16141" width="12.375" customWidth="1"/>
    <col min="16142" max="16142" width="7.875" customWidth="1"/>
  </cols>
  <sheetData>
    <row r="1" spans="1:14" ht="26.25">
      <c r="A1" s="1138" t="s">
        <v>543</v>
      </c>
      <c r="B1" s="1138"/>
      <c r="C1" s="1138"/>
      <c r="D1" s="1138"/>
      <c r="E1" s="1138"/>
      <c r="F1" s="1138"/>
      <c r="G1" s="1138"/>
      <c r="H1" s="1138"/>
      <c r="I1" s="1138"/>
      <c r="J1" s="1138"/>
      <c r="K1" s="1138"/>
      <c r="L1" s="1138"/>
      <c r="M1" s="1138"/>
      <c r="N1" s="1138"/>
    </row>
    <row r="2" spans="1:14" ht="26.25">
      <c r="A2" s="1138" t="s">
        <v>544</v>
      </c>
      <c r="B2" s="1138"/>
      <c r="C2" s="1138"/>
      <c r="D2" s="1138"/>
      <c r="E2" s="1138"/>
      <c r="F2" s="1138"/>
      <c r="G2" s="1138"/>
      <c r="H2" s="1138"/>
      <c r="I2" s="1138"/>
      <c r="J2" s="1138"/>
      <c r="K2" s="1138"/>
      <c r="L2" s="1138"/>
      <c r="M2" s="1138"/>
      <c r="N2" s="1138"/>
    </row>
    <row r="3" spans="1:14" ht="32.25" thickBot="1">
      <c r="A3" s="1129" t="s">
        <v>23</v>
      </c>
      <c r="B3" s="1130"/>
      <c r="C3" s="1130"/>
      <c r="D3" s="1130"/>
      <c r="E3" s="1130"/>
      <c r="F3" s="1130"/>
      <c r="G3" s="1130"/>
      <c r="H3" s="1130"/>
      <c r="I3" s="1130"/>
      <c r="J3" s="1130"/>
      <c r="K3" s="1130"/>
      <c r="L3" s="1130"/>
      <c r="M3" s="1130"/>
      <c r="N3" s="1131"/>
    </row>
    <row r="4" spans="1:14" ht="16.5" thickBot="1">
      <c r="A4" s="473" t="s">
        <v>454</v>
      </c>
      <c r="B4" s="474">
        <v>42005</v>
      </c>
      <c r="C4" s="474">
        <v>42036</v>
      </c>
      <c r="D4" s="474">
        <v>42064</v>
      </c>
      <c r="E4" s="474">
        <v>42095</v>
      </c>
      <c r="F4" s="474">
        <v>42125</v>
      </c>
      <c r="G4" s="474">
        <v>42156</v>
      </c>
      <c r="H4" s="474">
        <v>42186</v>
      </c>
      <c r="I4" s="474">
        <v>42217</v>
      </c>
      <c r="J4" s="474">
        <v>42248</v>
      </c>
      <c r="K4" s="474">
        <v>42278</v>
      </c>
      <c r="L4" s="474">
        <v>42309</v>
      </c>
      <c r="M4" s="474">
        <v>42339</v>
      </c>
      <c r="N4" s="475" t="s">
        <v>22</v>
      </c>
    </row>
    <row r="5" spans="1:14">
      <c r="A5" s="476" t="s">
        <v>545</v>
      </c>
      <c r="B5" s="477">
        <v>4</v>
      </c>
      <c r="C5" s="478">
        <v>3.5</v>
      </c>
      <c r="D5" s="478">
        <v>3.5</v>
      </c>
      <c r="E5" s="478">
        <v>3.5</v>
      </c>
      <c r="F5" s="478">
        <v>3.5</v>
      </c>
      <c r="G5" s="478">
        <v>3.5</v>
      </c>
      <c r="H5" s="478">
        <v>3.5</v>
      </c>
      <c r="I5" s="478">
        <v>3.5</v>
      </c>
      <c r="J5" s="478">
        <v>3.5</v>
      </c>
      <c r="K5" s="478">
        <v>3.5</v>
      </c>
      <c r="L5" s="478">
        <v>3.5</v>
      </c>
      <c r="M5" s="479">
        <v>3.5</v>
      </c>
      <c r="N5" s="480"/>
    </row>
    <row r="6" spans="1:14">
      <c r="A6" s="481" t="s">
        <v>546</v>
      </c>
      <c r="B6" s="530">
        <f>'DATOS HOSP '!$D$4</f>
        <v>4.068965517241379</v>
      </c>
      <c r="C6" s="482">
        <f>'DATOS HOSP '!$F$4</f>
        <v>4.4739336492890995</v>
      </c>
      <c r="D6" s="482">
        <f>'DATOS HOSP '!$H$4</f>
        <v>4.2113821138211378</v>
      </c>
      <c r="E6" s="482">
        <f>'DATOS HOSP '!$J$4</f>
        <v>4.5426008968609866</v>
      </c>
      <c r="F6" s="482">
        <f>'DATOS HOSP '!$L$4</f>
        <v>4.4273504273504276</v>
      </c>
      <c r="G6" s="482">
        <f>'DATOS HOSP '!$N$4</f>
        <v>4.3259911894273131</v>
      </c>
      <c r="H6" s="482">
        <f>'DATOS HOSP '!$P$4</f>
        <v>4.4565217391304346</v>
      </c>
      <c r="I6" s="482" t="e">
        <f>'DATOS HOSP '!$R$4</f>
        <v>#DIV/0!</v>
      </c>
      <c r="J6" s="482" t="e">
        <f>'DATOS HOSP '!$T$4</f>
        <v>#DIV/0!</v>
      </c>
      <c r="K6" s="482" t="e">
        <f>'DATOS HOSP '!$V$4</f>
        <v>#DIV/0!</v>
      </c>
      <c r="L6" s="482" t="e">
        <f>'DATOS HOSP '!$X$4</f>
        <v>#DIV/0!</v>
      </c>
      <c r="M6" s="482" t="e">
        <f>'DATOS HOSP '!$Z$4</f>
        <v>#DIV/0!</v>
      </c>
      <c r="N6" s="298" t="e">
        <f>AVERAGE(B6:M6)</f>
        <v>#DIV/0!</v>
      </c>
    </row>
    <row r="7" spans="1:14">
      <c r="A7" s="484" t="s">
        <v>547</v>
      </c>
      <c r="B7" s="485">
        <v>0.98</v>
      </c>
      <c r="C7" s="486">
        <f t="shared" ref="C7:M7" si="0">C5/C6</f>
        <v>0.78230932203389836</v>
      </c>
      <c r="D7" s="486">
        <f t="shared" si="0"/>
        <v>0.83108108108108114</v>
      </c>
      <c r="E7" s="486">
        <f t="shared" si="0"/>
        <v>0.77048371174728525</v>
      </c>
      <c r="F7" s="486">
        <f t="shared" si="0"/>
        <v>0.79054054054054046</v>
      </c>
      <c r="G7" s="486">
        <f t="shared" si="0"/>
        <v>0.80906313645621175</v>
      </c>
      <c r="H7" s="486">
        <f t="shared" si="0"/>
        <v>0.78536585365853662</v>
      </c>
      <c r="I7" s="486" t="e">
        <f t="shared" si="0"/>
        <v>#DIV/0!</v>
      </c>
      <c r="J7" s="486">
        <v>0.83</v>
      </c>
      <c r="K7" s="486" t="e">
        <f t="shared" si="0"/>
        <v>#DIV/0!</v>
      </c>
      <c r="L7" s="486" t="e">
        <f t="shared" si="0"/>
        <v>#DIV/0!</v>
      </c>
      <c r="M7" s="486" t="e">
        <f t="shared" si="0"/>
        <v>#DIV/0!</v>
      </c>
      <c r="N7" s="298" t="e">
        <f>AVERAGE(B7:M7)</f>
        <v>#DIV/0!</v>
      </c>
    </row>
    <row r="8" spans="1:14">
      <c r="A8" s="487" t="s">
        <v>548</v>
      </c>
      <c r="B8" s="488">
        <v>0.93</v>
      </c>
      <c r="C8" s="355">
        <v>0.92</v>
      </c>
      <c r="D8" s="355">
        <v>0.92</v>
      </c>
      <c r="E8" s="355">
        <v>0.92</v>
      </c>
      <c r="F8" s="355">
        <v>0.92</v>
      </c>
      <c r="G8" s="355">
        <v>0.92</v>
      </c>
      <c r="H8" s="355">
        <v>0.92</v>
      </c>
      <c r="I8" s="355">
        <v>0.92</v>
      </c>
      <c r="J8" s="355">
        <v>0.92</v>
      </c>
      <c r="K8" s="355">
        <v>0.92</v>
      </c>
      <c r="L8" s="355">
        <v>0.92</v>
      </c>
      <c r="M8" s="489">
        <v>0.92</v>
      </c>
      <c r="N8" s="348">
        <f t="shared" ref="N8:N34" si="1">AVERAGE(B8:M8)</f>
        <v>0.92083333333333339</v>
      </c>
    </row>
    <row r="9" spans="1:14">
      <c r="A9" s="481" t="s">
        <v>546</v>
      </c>
      <c r="B9" s="490">
        <f>'DATOS HOSP '!$D$6</f>
        <v>0.7814569536423841</v>
      </c>
      <c r="C9" s="490">
        <f>'DATOS HOSP '!$F$6</f>
        <v>0.91119691119691115</v>
      </c>
      <c r="D9" s="490">
        <f>'DATOS HOSP '!$H$6</f>
        <v>0.90322580645161288</v>
      </c>
      <c r="E9" s="490">
        <f>'DATOS HOSP '!$J$6</f>
        <v>0.91261261261261262</v>
      </c>
      <c r="F9" s="490">
        <f>'DATOS HOSP '!$L$6</f>
        <v>0.90322580645161288</v>
      </c>
      <c r="G9" s="490">
        <f>'DATOS HOSP '!$N$6</f>
        <v>0.90925925925925921</v>
      </c>
      <c r="H9" s="490">
        <f>'DATOS HOSP '!$P$6</f>
        <v>0.89363557105492586</v>
      </c>
      <c r="I9" s="490" t="e">
        <f>'DATOS HOSP '!$R$6</f>
        <v>#DIV/0!</v>
      </c>
      <c r="J9" s="490" t="e">
        <f>'DATOS HOSP '!$T$6</f>
        <v>#DIV/0!</v>
      </c>
      <c r="K9" s="490" t="e">
        <f>'DATOS HOSP '!$V$6</f>
        <v>#DIV/0!</v>
      </c>
      <c r="L9" s="490" t="e">
        <f>'DATOS HOSP '!$X$6</f>
        <v>#DIV/0!</v>
      </c>
      <c r="M9" s="490" t="e">
        <f>'DATOS HOSP '!$Z$6</f>
        <v>#DIV/0!</v>
      </c>
      <c r="N9" s="298" t="e">
        <f t="shared" si="1"/>
        <v>#DIV/0!</v>
      </c>
    </row>
    <row r="10" spans="1:14">
      <c r="A10" s="484" t="s">
        <v>547</v>
      </c>
      <c r="B10" s="485">
        <f>B9/B8</f>
        <v>0.84027629423912265</v>
      </c>
      <c r="C10" s="485">
        <f t="shared" ref="C10:M10" si="2">C9/C8</f>
        <v>0.99043142521403382</v>
      </c>
      <c r="D10" s="485">
        <f t="shared" si="2"/>
        <v>0.98176718092566617</v>
      </c>
      <c r="E10" s="485">
        <f t="shared" si="2"/>
        <v>0.99197023110066584</v>
      </c>
      <c r="F10" s="485">
        <f t="shared" si="2"/>
        <v>0.98176718092566617</v>
      </c>
      <c r="G10" s="485">
        <f t="shared" si="2"/>
        <v>0.98832528180354262</v>
      </c>
      <c r="H10" s="485">
        <f t="shared" si="2"/>
        <v>0.97134301201622375</v>
      </c>
      <c r="I10" s="485" t="e">
        <f t="shared" si="2"/>
        <v>#DIV/0!</v>
      </c>
      <c r="J10" s="485" t="e">
        <f t="shared" si="2"/>
        <v>#DIV/0!</v>
      </c>
      <c r="K10" s="485" t="e">
        <f t="shared" si="2"/>
        <v>#DIV/0!</v>
      </c>
      <c r="L10" s="485" t="e">
        <f t="shared" si="2"/>
        <v>#DIV/0!</v>
      </c>
      <c r="M10" s="485" t="e">
        <f t="shared" si="2"/>
        <v>#DIV/0!</v>
      </c>
      <c r="N10" s="298" t="e">
        <f t="shared" si="1"/>
        <v>#DIV/0!</v>
      </c>
    </row>
    <row r="11" spans="1:14">
      <c r="A11" s="487" t="s">
        <v>223</v>
      </c>
      <c r="B11" s="488">
        <v>1</v>
      </c>
      <c r="C11" s="355">
        <v>1</v>
      </c>
      <c r="D11" s="355">
        <v>1</v>
      </c>
      <c r="E11" s="355">
        <v>1</v>
      </c>
      <c r="F11" s="355">
        <v>1</v>
      </c>
      <c r="G11" s="355">
        <v>1</v>
      </c>
      <c r="H11" s="355">
        <v>1</v>
      </c>
      <c r="I11" s="355">
        <v>1</v>
      </c>
      <c r="J11" s="355">
        <v>1</v>
      </c>
      <c r="K11" s="355">
        <v>1</v>
      </c>
      <c r="L11" s="355">
        <v>1</v>
      </c>
      <c r="M11" s="489">
        <v>1</v>
      </c>
      <c r="N11" s="348">
        <f t="shared" si="1"/>
        <v>1</v>
      </c>
    </row>
    <row r="12" spans="1:14">
      <c r="A12" s="481" t="s">
        <v>546</v>
      </c>
      <c r="B12" s="490">
        <f>'DATOS HOSP '!$D$8</f>
        <v>0.92153443766346987</v>
      </c>
      <c r="C12" s="490">
        <f>'DATOS HOSP '!$F$8</f>
        <v>1</v>
      </c>
      <c r="D12" s="490">
        <f>'DATOS HOSP '!$H$8</f>
        <v>1</v>
      </c>
      <c r="E12" s="490">
        <f>'DATOS HOSP '!$J$8</f>
        <v>1</v>
      </c>
      <c r="F12" s="490">
        <f>'DATOS HOSP '!$L$8</f>
        <v>1</v>
      </c>
      <c r="G12" s="490">
        <f>'DATOS HOSP '!$N$8</f>
        <v>0.97297297297297303</v>
      </c>
      <c r="H12" s="490">
        <f>'DATOS HOSP '!$P$8</f>
        <v>1.0034995625546808</v>
      </c>
      <c r="I12" s="490" t="e">
        <f>'DATOS HOSP '!$R$8</f>
        <v>#DIV/0!</v>
      </c>
      <c r="J12" s="490" t="e">
        <f>'DATOS HOSP '!$T$8</f>
        <v>#DIV/0!</v>
      </c>
      <c r="K12" s="490" t="e">
        <f>'DATOS HOSP '!$V$8</f>
        <v>#DIV/0!</v>
      </c>
      <c r="L12" s="490" t="e">
        <f>'DATOS HOSP '!$X$8</f>
        <v>#DIV/0!</v>
      </c>
      <c r="M12" s="490" t="e">
        <f>'DATOS HOSP '!$Z$8</f>
        <v>#DIV/0!</v>
      </c>
      <c r="N12" s="298" t="e">
        <f t="shared" si="1"/>
        <v>#DIV/0!</v>
      </c>
    </row>
    <row r="13" spans="1:14">
      <c r="A13" s="484" t="s">
        <v>547</v>
      </c>
      <c r="B13" s="485">
        <f>B12/B11</f>
        <v>0.92153443766346987</v>
      </c>
      <c r="C13" s="486">
        <f t="shared" ref="C13:M13" si="3">C12/C11</f>
        <v>1</v>
      </c>
      <c r="D13" s="486">
        <f t="shared" si="3"/>
        <v>1</v>
      </c>
      <c r="E13" s="486">
        <f t="shared" si="3"/>
        <v>1</v>
      </c>
      <c r="F13" s="486">
        <f t="shared" si="3"/>
        <v>1</v>
      </c>
      <c r="G13" s="486">
        <f t="shared" si="3"/>
        <v>0.97297297297297303</v>
      </c>
      <c r="H13" s="486">
        <f t="shared" si="3"/>
        <v>1.0034995625546808</v>
      </c>
      <c r="I13" s="486" t="e">
        <f t="shared" si="3"/>
        <v>#DIV/0!</v>
      </c>
      <c r="J13" s="486" t="e">
        <f t="shared" si="3"/>
        <v>#DIV/0!</v>
      </c>
      <c r="K13" s="486" t="e">
        <f t="shared" si="3"/>
        <v>#DIV/0!</v>
      </c>
      <c r="L13" s="486" t="e">
        <f t="shared" si="3"/>
        <v>#DIV/0!</v>
      </c>
      <c r="M13" s="486" t="e">
        <f t="shared" si="3"/>
        <v>#DIV/0!</v>
      </c>
      <c r="N13" s="298" t="e">
        <f t="shared" si="1"/>
        <v>#DIV/0!</v>
      </c>
    </row>
    <row r="14" spans="1:14">
      <c r="A14" s="487" t="s">
        <v>226</v>
      </c>
      <c r="B14" s="493">
        <v>4.5</v>
      </c>
      <c r="C14" s="350">
        <v>7</v>
      </c>
      <c r="D14" s="350">
        <v>7</v>
      </c>
      <c r="E14" s="350">
        <v>7</v>
      </c>
      <c r="F14" s="350">
        <v>7</v>
      </c>
      <c r="G14" s="350">
        <v>7</v>
      </c>
      <c r="H14" s="350">
        <v>7</v>
      </c>
      <c r="I14" s="350">
        <v>7</v>
      </c>
      <c r="J14" s="350">
        <v>7</v>
      </c>
      <c r="K14" s="350">
        <v>7</v>
      </c>
      <c r="L14" s="350">
        <v>7</v>
      </c>
      <c r="M14" s="494">
        <v>7</v>
      </c>
      <c r="N14" s="298">
        <f t="shared" si="1"/>
        <v>6.791666666666667</v>
      </c>
    </row>
    <row r="15" spans="1:14">
      <c r="A15" s="481" t="s">
        <v>546</v>
      </c>
      <c r="B15" s="530">
        <f>'DATOS HOSP '!$D$10</f>
        <v>7.5609756097560981</v>
      </c>
      <c r="C15" s="530">
        <f>'DATOS HOSP '!$F$10</f>
        <v>6.2222222222222223</v>
      </c>
      <c r="D15" s="530">
        <f>'DATOS HOSP '!$H$10</f>
        <v>7.2941176470588234</v>
      </c>
      <c r="E15" s="530">
        <f>'DATOS HOSP '!$J$10</f>
        <v>6.666666666666667</v>
      </c>
      <c r="F15" s="530">
        <f>'DATOS HOSP '!$L$10</f>
        <v>7.045454545454545</v>
      </c>
      <c r="G15" s="530">
        <f>'DATOS HOSP '!$N$10</f>
        <v>6.9767441860465116</v>
      </c>
      <c r="H15" s="530">
        <f>'DATOS HOSP '!$P$10</f>
        <v>6.8888888888888893</v>
      </c>
      <c r="I15" s="530" t="e">
        <f>'DATOS HOSP '!$R$10</f>
        <v>#DIV/0!</v>
      </c>
      <c r="J15" s="530" t="e">
        <f>'DATOS HOSP '!$T$10</f>
        <v>#DIV/0!</v>
      </c>
      <c r="K15" s="530" t="e">
        <f>'DATOS HOSP '!$V$10</f>
        <v>#DIV/0!</v>
      </c>
      <c r="L15" s="530" t="e">
        <f>'DATOS HOSP '!$X$10</f>
        <v>#DIV/0!</v>
      </c>
      <c r="M15" s="530" t="e">
        <f>'DATOS HOSP '!$Z$10</f>
        <v>#DIV/0!</v>
      </c>
      <c r="N15" s="298" t="e">
        <f t="shared" si="1"/>
        <v>#DIV/0!</v>
      </c>
    </row>
    <row r="16" spans="1:14">
      <c r="A16" s="484" t="s">
        <v>547</v>
      </c>
      <c r="B16" s="485">
        <v>1</v>
      </c>
      <c r="C16" s="485">
        <v>0</v>
      </c>
      <c r="D16" s="485">
        <v>0</v>
      </c>
      <c r="E16" s="485">
        <v>1</v>
      </c>
      <c r="F16" s="485">
        <v>1</v>
      </c>
      <c r="G16" s="485">
        <v>1</v>
      </c>
      <c r="H16" s="485">
        <v>1</v>
      </c>
      <c r="I16" s="485">
        <v>0</v>
      </c>
      <c r="J16" s="485">
        <v>0</v>
      </c>
      <c r="K16" s="485">
        <v>0</v>
      </c>
      <c r="L16" s="485">
        <v>0</v>
      </c>
      <c r="M16" s="485">
        <v>0</v>
      </c>
      <c r="N16" s="298">
        <f t="shared" si="1"/>
        <v>0.41666666666666669</v>
      </c>
    </row>
    <row r="17" spans="1:14">
      <c r="A17" s="487" t="s">
        <v>549</v>
      </c>
      <c r="B17" s="488">
        <v>0.2</v>
      </c>
      <c r="C17" s="355">
        <v>0.2</v>
      </c>
      <c r="D17" s="355">
        <v>0.2</v>
      </c>
      <c r="E17" s="355">
        <v>0.2</v>
      </c>
      <c r="F17" s="355">
        <v>0.2</v>
      </c>
      <c r="G17" s="355">
        <v>0.2</v>
      </c>
      <c r="H17" s="355">
        <v>0.2</v>
      </c>
      <c r="I17" s="355">
        <v>0.2</v>
      </c>
      <c r="J17" s="355">
        <v>0.2</v>
      </c>
      <c r="K17" s="355">
        <v>0.2</v>
      </c>
      <c r="L17" s="355">
        <v>0.2</v>
      </c>
      <c r="M17" s="489">
        <v>0.2</v>
      </c>
      <c r="N17" s="348">
        <f t="shared" si="1"/>
        <v>0.19999999999999998</v>
      </c>
    </row>
    <row r="18" spans="1:14">
      <c r="A18" s="481" t="s">
        <v>546</v>
      </c>
      <c r="B18" s="490">
        <f>'DATOS HOSP '!$D$12</f>
        <v>0.28947368421052633</v>
      </c>
      <c r="C18" s="490">
        <f>'DATOS HOSP '!$F$12</f>
        <v>0.25702811244979917</v>
      </c>
      <c r="D18" s="490">
        <f>'DATOS HOSP '!$H$12</f>
        <v>0.25531914893617019</v>
      </c>
      <c r="E18" s="490">
        <f>'DATOS HOSP '!$J$12</f>
        <v>0.34615384615384615</v>
      </c>
      <c r="F18" s="490">
        <f>'DATOS HOSP '!$L$12</f>
        <v>0.27450980392156865</v>
      </c>
      <c r="G18" s="490">
        <f>'DATOS HOSP '!$N$12</f>
        <v>0.23863636363636365</v>
      </c>
      <c r="H18" s="490">
        <f>'DATOS HOSP '!$P$12</f>
        <v>0.23970037453183521</v>
      </c>
      <c r="I18" s="490" t="e">
        <f>'DATOS HOSP '!$R$12</f>
        <v>#DIV/0!</v>
      </c>
      <c r="J18" s="490" t="e">
        <f>'DATOS HOSP '!$T$12</f>
        <v>#DIV/0!</v>
      </c>
      <c r="K18" s="490" t="e">
        <f>'DATOS HOSP '!$V$12</f>
        <v>#DIV/0!</v>
      </c>
      <c r="L18" s="490" t="e">
        <f>'DATOS HOSP '!$X$12</f>
        <v>#DIV/0!</v>
      </c>
      <c r="M18" s="490" t="e">
        <f>'DATOS HOSP '!$Z$12</f>
        <v>#DIV/0!</v>
      </c>
      <c r="N18" s="298" t="e">
        <f t="shared" si="1"/>
        <v>#DIV/0!</v>
      </c>
    </row>
    <row r="19" spans="1:14">
      <c r="A19" s="484" t="s">
        <v>547</v>
      </c>
      <c r="B19" s="485">
        <v>0.7</v>
      </c>
      <c r="C19" s="485">
        <v>0</v>
      </c>
      <c r="D19" s="485">
        <v>0</v>
      </c>
      <c r="E19" s="485">
        <v>0.65</v>
      </c>
      <c r="F19" s="485">
        <v>0.65</v>
      </c>
      <c r="G19" s="485">
        <v>0.65</v>
      </c>
      <c r="H19" s="485">
        <v>0.65</v>
      </c>
      <c r="I19" s="485">
        <v>0</v>
      </c>
      <c r="J19" s="485">
        <v>0</v>
      </c>
      <c r="K19" s="485">
        <v>0</v>
      </c>
      <c r="L19" s="485">
        <v>0</v>
      </c>
      <c r="M19" s="485">
        <v>0</v>
      </c>
      <c r="N19" s="298">
        <f t="shared" si="1"/>
        <v>0.27499999999999997</v>
      </c>
    </row>
    <row r="20" spans="1:14">
      <c r="A20" s="487" t="s">
        <v>550</v>
      </c>
      <c r="B20" s="488">
        <v>0.01</v>
      </c>
      <c r="C20" s="355">
        <v>0.01</v>
      </c>
      <c r="D20" s="355">
        <v>0.01</v>
      </c>
      <c r="E20" s="355">
        <v>0.01</v>
      </c>
      <c r="F20" s="355">
        <v>0.01</v>
      </c>
      <c r="G20" s="355">
        <v>0.01</v>
      </c>
      <c r="H20" s="355">
        <v>0.01</v>
      </c>
      <c r="I20" s="355">
        <v>0.01</v>
      </c>
      <c r="J20" s="355">
        <v>0.01</v>
      </c>
      <c r="K20" s="355">
        <v>0.01</v>
      </c>
      <c r="L20" s="355">
        <v>0.01</v>
      </c>
      <c r="M20" s="489">
        <v>0.01</v>
      </c>
      <c r="N20" s="348">
        <f t="shared" si="1"/>
        <v>9.9999999999999985E-3</v>
      </c>
    </row>
    <row r="21" spans="1:14">
      <c r="A21" s="481" t="s">
        <v>546</v>
      </c>
      <c r="B21" s="490">
        <f>'DATOS HOSP '!$D$14</f>
        <v>0</v>
      </c>
      <c r="C21" s="490">
        <f>'DATOS HOSP '!$F$14</f>
        <v>0</v>
      </c>
      <c r="D21" s="490">
        <f>'DATOS HOSP '!$H$14</f>
        <v>0</v>
      </c>
      <c r="E21" s="490">
        <f>'DATOS HOSP '!$J$14</f>
        <v>1</v>
      </c>
      <c r="F21" s="490">
        <f>'DATOS HOSP '!$L$14</f>
        <v>1</v>
      </c>
      <c r="G21" s="490">
        <v>1</v>
      </c>
      <c r="H21" s="490">
        <v>1</v>
      </c>
      <c r="I21" s="490" t="e">
        <f>'DATOS HOSP '!$R$14</f>
        <v>#DIV/0!</v>
      </c>
      <c r="J21" s="490" t="e">
        <f>'DATOS HOSP '!$T$14</f>
        <v>#DIV/0!</v>
      </c>
      <c r="K21" s="490" t="e">
        <f>'DATOS HOSP '!$V$14</f>
        <v>#DIV/0!</v>
      </c>
      <c r="L21" s="490" t="e">
        <f>'DATOS HOSP '!$X$14</f>
        <v>#DIV/0!</v>
      </c>
      <c r="M21" s="490" t="e">
        <f>'DATOS HOSP '!$Z$14</f>
        <v>#DIV/0!</v>
      </c>
      <c r="N21" s="298" t="e">
        <f t="shared" si="1"/>
        <v>#DIV/0!</v>
      </c>
    </row>
    <row r="22" spans="1:14">
      <c r="A22" s="484" t="s">
        <v>547</v>
      </c>
      <c r="B22" s="485">
        <v>1</v>
      </c>
      <c r="C22" s="485">
        <v>0</v>
      </c>
      <c r="D22" s="485">
        <v>0</v>
      </c>
      <c r="E22" s="485">
        <v>1</v>
      </c>
      <c r="F22" s="485">
        <v>1</v>
      </c>
      <c r="G22" s="485">
        <v>1</v>
      </c>
      <c r="H22" s="485">
        <v>1</v>
      </c>
      <c r="I22" s="485">
        <v>0</v>
      </c>
      <c r="J22" s="485">
        <v>0</v>
      </c>
      <c r="K22" s="485">
        <v>0</v>
      </c>
      <c r="L22" s="485">
        <v>0</v>
      </c>
      <c r="M22" s="485">
        <v>0</v>
      </c>
      <c r="N22" s="298">
        <f t="shared" si="1"/>
        <v>0.41666666666666669</v>
      </c>
    </row>
    <row r="23" spans="1:14">
      <c r="A23" s="487" t="s">
        <v>551</v>
      </c>
      <c r="B23" s="495">
        <v>5.0000000000000001E-3</v>
      </c>
      <c r="C23" s="496">
        <v>5.0000000000000001E-3</v>
      </c>
      <c r="D23" s="496">
        <v>5.0000000000000001E-3</v>
      </c>
      <c r="E23" s="496">
        <v>5.0000000000000001E-3</v>
      </c>
      <c r="F23" s="496">
        <v>5.0000000000000001E-3</v>
      </c>
      <c r="G23" s="496">
        <v>5.0000000000000001E-3</v>
      </c>
      <c r="H23" s="496">
        <v>5.0000000000000001E-3</v>
      </c>
      <c r="I23" s="496">
        <v>5.0000000000000001E-3</v>
      </c>
      <c r="J23" s="496">
        <v>5.0000000000000001E-3</v>
      </c>
      <c r="K23" s="496">
        <v>5.0000000000000001E-3</v>
      </c>
      <c r="L23" s="496">
        <v>5.0000000000000001E-3</v>
      </c>
      <c r="M23" s="497">
        <v>5.0000000000000001E-3</v>
      </c>
      <c r="N23" s="348">
        <f t="shared" si="1"/>
        <v>4.9999999999999992E-3</v>
      </c>
    </row>
    <row r="24" spans="1:14">
      <c r="A24" s="481" t="s">
        <v>546</v>
      </c>
      <c r="B24" s="498">
        <f>'DATOS HOSP '!$D$31</f>
        <v>2.4630541871921183E-2</v>
      </c>
      <c r="C24" s="498">
        <f>'DATOS HOSP '!$F$31</f>
        <v>1.8957345971563982E-2</v>
      </c>
      <c r="D24" s="498">
        <f>'DATOS HOSP '!$H$31</f>
        <v>1.2195121951219513E-2</v>
      </c>
      <c r="E24" s="498">
        <f>'DATOS HOSP '!$J$31</f>
        <v>1.7937219730941704E-2</v>
      </c>
      <c r="F24" s="498">
        <f>'DATOS HOSP '!$L$31</f>
        <v>2.1367521367521368E-2</v>
      </c>
      <c r="G24" s="498">
        <f>'DATOS HOSP '!$N$31</f>
        <v>4.4052863436123352E-3</v>
      </c>
      <c r="H24" s="498">
        <f>'DATOS HOSP '!$P$31</f>
        <v>3.4782608695652174E-2</v>
      </c>
      <c r="I24" s="498" t="e">
        <f>'DATOS HOSP '!$R$31</f>
        <v>#DIV/0!</v>
      </c>
      <c r="J24" s="498" t="e">
        <f>'DATOS HOSP '!$T$31</f>
        <v>#DIV/0!</v>
      </c>
      <c r="K24" s="498" t="e">
        <f>'DATOS HOSP '!$V$31</f>
        <v>#DIV/0!</v>
      </c>
      <c r="L24" s="498" t="e">
        <f>'DATOS HOSP '!$X$31</f>
        <v>#DIV/0!</v>
      </c>
      <c r="M24" s="498" t="e">
        <f>'DATOS HOSP '!$Z$31</f>
        <v>#DIV/0!</v>
      </c>
      <c r="N24" s="298" t="e">
        <f t="shared" si="1"/>
        <v>#DIV/0!</v>
      </c>
    </row>
    <row r="25" spans="1:14">
      <c r="A25" s="484" t="s">
        <v>547</v>
      </c>
      <c r="B25" s="485">
        <v>0</v>
      </c>
      <c r="C25" s="485">
        <v>0</v>
      </c>
      <c r="D25" s="485">
        <v>0</v>
      </c>
      <c r="E25" s="485">
        <v>0</v>
      </c>
      <c r="F25" s="485">
        <v>0</v>
      </c>
      <c r="G25" s="485">
        <v>0</v>
      </c>
      <c r="H25" s="485">
        <v>0</v>
      </c>
      <c r="I25" s="485">
        <v>0</v>
      </c>
      <c r="J25" s="485">
        <v>0</v>
      </c>
      <c r="K25" s="485">
        <v>0</v>
      </c>
      <c r="L25" s="485">
        <v>0</v>
      </c>
      <c r="M25" s="485">
        <v>0</v>
      </c>
      <c r="N25" s="298">
        <f t="shared" si="1"/>
        <v>0</v>
      </c>
    </row>
    <row r="26" spans="1:14">
      <c r="A26" s="487" t="s">
        <v>552</v>
      </c>
      <c r="B26" s="500">
        <v>0.01</v>
      </c>
      <c r="C26" s="501">
        <v>0.01</v>
      </c>
      <c r="D26" s="501">
        <v>0.01</v>
      </c>
      <c r="E26" s="501">
        <v>0.01</v>
      </c>
      <c r="F26" s="501">
        <v>0.01</v>
      </c>
      <c r="G26" s="501">
        <v>0.01</v>
      </c>
      <c r="H26" s="501">
        <v>0.01</v>
      </c>
      <c r="I26" s="501">
        <v>0.01</v>
      </c>
      <c r="J26" s="502">
        <v>5.0000000000000001E-3</v>
      </c>
      <c r="K26" s="501">
        <v>0.01</v>
      </c>
      <c r="L26" s="501">
        <v>0.01</v>
      </c>
      <c r="M26" s="503">
        <v>0.01</v>
      </c>
      <c r="N26" s="348">
        <f t="shared" si="1"/>
        <v>9.5833333333333326E-3</v>
      </c>
    </row>
    <row r="27" spans="1:14">
      <c r="A27" s="481" t="s">
        <v>546</v>
      </c>
      <c r="B27" s="504">
        <f>'DATOS HOSP '!$D$34</f>
        <v>0</v>
      </c>
      <c r="C27" s="504">
        <f>'DATOS HOSP '!$F$34</f>
        <v>4.7393364928909956E-3</v>
      </c>
      <c r="D27" s="504">
        <f>'DATOS HOSP '!$H$34</f>
        <v>0</v>
      </c>
      <c r="E27" s="504">
        <f>'DATOS HOSP '!$J$34</f>
        <v>4.4843049327354259E-3</v>
      </c>
      <c r="F27" s="504">
        <f>'DATOS HOSP '!$L$34</f>
        <v>2.1367521367521368E-2</v>
      </c>
      <c r="G27" s="504">
        <f>'DATOS HOSP '!$N$34</f>
        <v>4.4052863436123352E-3</v>
      </c>
      <c r="H27" s="504">
        <f>'DATOS HOSP '!$P$34</f>
        <v>1.3043478260869565E-2</v>
      </c>
      <c r="I27" s="504" t="e">
        <f>'DATOS HOSP '!$R$34</f>
        <v>#DIV/0!</v>
      </c>
      <c r="J27" s="504" t="e">
        <f>'DATOS HOSP '!$T$34</f>
        <v>#DIV/0!</v>
      </c>
      <c r="K27" s="504" t="e">
        <f>'DATOS HOSP '!$V$34</f>
        <v>#DIV/0!</v>
      </c>
      <c r="L27" s="504" t="e">
        <f>'DATOS HOSP '!$X$34</f>
        <v>#DIV/0!</v>
      </c>
      <c r="M27" s="504" t="e">
        <f>'DATOS HOSP '!$Z$34</f>
        <v>#DIV/0!</v>
      </c>
      <c r="N27" s="298" t="e">
        <f t="shared" si="1"/>
        <v>#DIV/0!</v>
      </c>
    </row>
    <row r="28" spans="1:14">
      <c r="A28" s="484" t="s">
        <v>547</v>
      </c>
      <c r="B28" s="485">
        <v>1</v>
      </c>
      <c r="C28" s="485">
        <v>0</v>
      </c>
      <c r="D28" s="485">
        <v>0</v>
      </c>
      <c r="E28" s="485">
        <v>1</v>
      </c>
      <c r="F28" s="485">
        <v>0</v>
      </c>
      <c r="G28" s="485">
        <v>0</v>
      </c>
      <c r="H28" s="485">
        <v>0</v>
      </c>
      <c r="I28" s="485">
        <v>0</v>
      </c>
      <c r="J28" s="485">
        <v>0</v>
      </c>
      <c r="K28" s="485">
        <v>0</v>
      </c>
      <c r="L28" s="485">
        <v>0</v>
      </c>
      <c r="M28" s="485">
        <v>0</v>
      </c>
      <c r="N28" s="298">
        <f t="shared" si="1"/>
        <v>0.16666666666666666</v>
      </c>
    </row>
    <row r="29" spans="1:14">
      <c r="A29" s="487" t="s">
        <v>553</v>
      </c>
      <c r="B29" s="500">
        <v>1</v>
      </c>
      <c r="C29" s="501">
        <v>1</v>
      </c>
      <c r="D29" s="501">
        <v>1</v>
      </c>
      <c r="E29" s="501">
        <v>1</v>
      </c>
      <c r="F29" s="501">
        <v>1</v>
      </c>
      <c r="G29" s="501">
        <v>1</v>
      </c>
      <c r="H29" s="501">
        <v>1</v>
      </c>
      <c r="I29" s="501">
        <v>1</v>
      </c>
      <c r="J29" s="501">
        <v>1</v>
      </c>
      <c r="K29" s="501">
        <v>1</v>
      </c>
      <c r="L29" s="501">
        <v>1</v>
      </c>
      <c r="M29" s="503">
        <v>1</v>
      </c>
      <c r="N29" s="348">
        <f t="shared" si="1"/>
        <v>1</v>
      </c>
    </row>
    <row r="30" spans="1:14">
      <c r="A30" s="481" t="s">
        <v>546</v>
      </c>
      <c r="B30" s="504">
        <f>'DATOS HOSP '!$D$32</f>
        <v>1</v>
      </c>
      <c r="C30" s="504">
        <f>'DATOS HOSP '!$F$32</f>
        <v>1</v>
      </c>
      <c r="D30" s="504">
        <f>'DATOS HOSP '!$H$32</f>
        <v>1</v>
      </c>
      <c r="E30" s="504">
        <f>'DATOS HOSP '!$J$32</f>
        <v>1</v>
      </c>
      <c r="F30" s="504">
        <f>'DATOS HOSP '!$L$32</f>
        <v>1</v>
      </c>
      <c r="G30" s="504">
        <f>'DATOS HOSP '!$N$32</f>
        <v>1</v>
      </c>
      <c r="H30" s="504">
        <f>'DATOS HOSP '!$P$32</f>
        <v>1</v>
      </c>
      <c r="I30" s="504" t="e">
        <f>'DATOS HOSP '!$R$32</f>
        <v>#DIV/0!</v>
      </c>
      <c r="J30" s="504" t="e">
        <f>'DATOS HOSP '!$T$32</f>
        <v>#DIV/0!</v>
      </c>
      <c r="K30" s="504" t="e">
        <f>'DATOS HOSP '!$V$32</f>
        <v>#DIV/0!</v>
      </c>
      <c r="L30" s="504" t="e">
        <f>'DATOS HOSP '!$X$32</f>
        <v>#DIV/0!</v>
      </c>
      <c r="M30" s="504" t="e">
        <f>'DATOS HOSP '!$Z$32</f>
        <v>#DIV/0!</v>
      </c>
      <c r="N30" s="298" t="e">
        <f t="shared" si="1"/>
        <v>#DIV/0!</v>
      </c>
    </row>
    <row r="31" spans="1:14">
      <c r="A31" s="484" t="s">
        <v>547</v>
      </c>
      <c r="B31" s="485">
        <v>1</v>
      </c>
      <c r="C31" s="485">
        <f t="shared" ref="C31:M31" si="4">C30/C29</f>
        <v>1</v>
      </c>
      <c r="D31" s="485">
        <f t="shared" si="4"/>
        <v>1</v>
      </c>
      <c r="E31" s="485">
        <f t="shared" si="4"/>
        <v>1</v>
      </c>
      <c r="F31" s="485">
        <f t="shared" si="4"/>
        <v>1</v>
      </c>
      <c r="G31" s="485">
        <f t="shared" si="4"/>
        <v>1</v>
      </c>
      <c r="H31" s="485">
        <f t="shared" si="4"/>
        <v>1</v>
      </c>
      <c r="I31" s="485" t="e">
        <f t="shared" si="4"/>
        <v>#DIV/0!</v>
      </c>
      <c r="J31" s="485" t="e">
        <f t="shared" si="4"/>
        <v>#DIV/0!</v>
      </c>
      <c r="K31" s="485" t="e">
        <f t="shared" si="4"/>
        <v>#DIV/0!</v>
      </c>
      <c r="L31" s="485" t="e">
        <f t="shared" si="4"/>
        <v>#DIV/0!</v>
      </c>
      <c r="M31" s="485" t="e">
        <f t="shared" si="4"/>
        <v>#DIV/0!</v>
      </c>
      <c r="N31" s="298" t="e">
        <f t="shared" si="1"/>
        <v>#DIV/0!</v>
      </c>
    </row>
    <row r="32" spans="1:14">
      <c r="A32" s="487" t="s">
        <v>554</v>
      </c>
      <c r="B32" s="493">
        <v>50</v>
      </c>
      <c r="C32" s="493">
        <v>50</v>
      </c>
      <c r="D32" s="493">
        <v>50</v>
      </c>
      <c r="E32" s="493">
        <v>50</v>
      </c>
      <c r="F32" s="493">
        <v>50</v>
      </c>
      <c r="G32" s="493">
        <v>50</v>
      </c>
      <c r="H32" s="493">
        <v>50</v>
      </c>
      <c r="I32" s="493">
        <v>50</v>
      </c>
      <c r="J32" s="493">
        <v>50</v>
      </c>
      <c r="K32" s="493">
        <v>50</v>
      </c>
      <c r="L32" s="493">
        <v>50</v>
      </c>
      <c r="M32" s="493">
        <v>50</v>
      </c>
      <c r="N32" s="298">
        <f t="shared" si="1"/>
        <v>50</v>
      </c>
    </row>
    <row r="33" spans="1:16">
      <c r="A33" s="481" t="s">
        <v>546</v>
      </c>
      <c r="B33" s="517">
        <f>'DATOS HOSP '!$D$36</f>
        <v>13.274336283185841</v>
      </c>
      <c r="C33" s="517">
        <f>'DATOS HOSP '!$F$36</f>
        <v>9.4786729857819907</v>
      </c>
      <c r="D33" s="517">
        <f>'DATOS HOSP '!$H$36</f>
        <v>4.0650406504065044</v>
      </c>
      <c r="E33" s="517">
        <f>'DATOS HOSP '!$J$36</f>
        <v>4.4843049327354256</v>
      </c>
      <c r="F33" s="517">
        <f>'DATOS HOSP '!$L$36</f>
        <v>0</v>
      </c>
      <c r="G33" s="517">
        <f>'DATOS HOSP '!$N$36</f>
        <v>0</v>
      </c>
      <c r="H33" s="517">
        <f>'DATOS HOSP '!$P$36</f>
        <v>13.043478260869565</v>
      </c>
      <c r="I33" s="517" t="e">
        <f>'DATOS HOSP '!$R$36</f>
        <v>#DIV/0!</v>
      </c>
      <c r="J33" s="517" t="e">
        <f>'DATOS HOSP '!$T$36</f>
        <v>#DIV/0!</v>
      </c>
      <c r="K33" s="517" t="e">
        <f>'DATOS HOSP '!$V$36</f>
        <v>#DIV/0!</v>
      </c>
      <c r="L33" s="517" t="e">
        <f>'DATOS HOSP '!$X$36</f>
        <v>#DIV/0!</v>
      </c>
      <c r="M33" s="517" t="e">
        <f>'DATOS HOSP '!$Z$36</f>
        <v>#DIV/0!</v>
      </c>
      <c r="N33" s="298" t="e">
        <f t="shared" si="1"/>
        <v>#DIV/0!</v>
      </c>
    </row>
    <row r="34" spans="1:16">
      <c r="A34" s="484" t="s">
        <v>547</v>
      </c>
      <c r="B34" s="485">
        <v>1</v>
      </c>
      <c r="C34" s="485">
        <v>0</v>
      </c>
      <c r="D34" s="485">
        <v>0</v>
      </c>
      <c r="E34" s="485">
        <v>0</v>
      </c>
      <c r="F34" s="485">
        <v>1</v>
      </c>
      <c r="G34" s="485">
        <v>1</v>
      </c>
      <c r="H34" s="485">
        <v>1</v>
      </c>
      <c r="I34" s="485">
        <v>0</v>
      </c>
      <c r="J34" s="485">
        <v>0</v>
      </c>
      <c r="K34" s="485">
        <v>0</v>
      </c>
      <c r="L34" s="485">
        <v>0</v>
      </c>
      <c r="M34" s="485">
        <v>0</v>
      </c>
      <c r="N34" s="298">
        <f t="shared" si="1"/>
        <v>0.33333333333333331</v>
      </c>
    </row>
    <row r="35" spans="1:16" ht="32.25" hidden="1" thickBot="1">
      <c r="A35" s="1132" t="s">
        <v>185</v>
      </c>
      <c r="B35" s="1133"/>
      <c r="C35" s="1133"/>
      <c r="D35" s="1133"/>
      <c r="E35" s="1133"/>
      <c r="F35" s="1133"/>
      <c r="G35" s="1133"/>
      <c r="H35" s="1133"/>
      <c r="I35" s="1133"/>
      <c r="J35" s="1133"/>
      <c r="K35" s="1133"/>
      <c r="L35" s="1133"/>
      <c r="M35" s="1134"/>
    </row>
    <row r="36" spans="1:16" ht="16.5" hidden="1" thickBot="1">
      <c r="A36" s="505" t="s">
        <v>454</v>
      </c>
      <c r="B36" s="506">
        <v>41275</v>
      </c>
      <c r="C36" s="506">
        <v>41306</v>
      </c>
      <c r="D36" s="506">
        <v>41334</v>
      </c>
      <c r="E36" s="506">
        <v>41365</v>
      </c>
      <c r="F36" s="506">
        <v>41395</v>
      </c>
      <c r="G36" s="506">
        <v>41426</v>
      </c>
      <c r="H36" s="506">
        <v>41456</v>
      </c>
      <c r="I36" s="506">
        <v>41487</v>
      </c>
      <c r="J36" s="506">
        <v>41518</v>
      </c>
      <c r="K36" s="506">
        <v>41548</v>
      </c>
      <c r="L36" s="506">
        <v>41579</v>
      </c>
      <c r="M36" s="507">
        <v>41609</v>
      </c>
      <c r="N36" s="508" t="s">
        <v>22</v>
      </c>
    </row>
    <row r="37" spans="1:16" hidden="1">
      <c r="A37" s="509" t="s">
        <v>555</v>
      </c>
      <c r="B37" s="510">
        <v>20</v>
      </c>
      <c r="C37" s="739">
        <v>20</v>
      </c>
      <c r="D37" s="739">
        <v>20</v>
      </c>
      <c r="E37" s="739">
        <v>20</v>
      </c>
      <c r="F37" s="739">
        <v>20</v>
      </c>
      <c r="G37" s="739">
        <v>20</v>
      </c>
      <c r="H37" s="739">
        <v>20</v>
      </c>
      <c r="I37" s="739">
        <v>20</v>
      </c>
      <c r="J37" s="739">
        <v>20</v>
      </c>
      <c r="K37" s="739">
        <v>20</v>
      </c>
      <c r="L37" s="739">
        <v>20</v>
      </c>
      <c r="M37" s="511">
        <v>20</v>
      </c>
      <c r="N37" s="512"/>
    </row>
    <row r="38" spans="1:16" hidden="1">
      <c r="A38" s="513" t="s">
        <v>546</v>
      </c>
      <c r="B38" s="482" t="e">
        <f>#REF!</f>
        <v>#REF!</v>
      </c>
      <c r="C38" s="482" t="e">
        <f>#REF!</f>
        <v>#REF!</v>
      </c>
      <c r="D38" s="482">
        <v>18.5</v>
      </c>
      <c r="E38" s="482" t="e">
        <f>#REF!</f>
        <v>#REF!</v>
      </c>
      <c r="F38" s="482" t="e">
        <f>#REF!</f>
        <v>#REF!</v>
      </c>
      <c r="G38" s="482" t="e">
        <f>#REF!</f>
        <v>#REF!</v>
      </c>
      <c r="H38" s="482" t="e">
        <f>#REF!</f>
        <v>#REF!</v>
      </c>
      <c r="I38" s="482" t="e">
        <f>#REF!</f>
        <v>#REF!</v>
      </c>
      <c r="J38" s="482" t="e">
        <f>#REF!</f>
        <v>#REF!</v>
      </c>
      <c r="K38" s="482" t="e">
        <f>#REF!</f>
        <v>#REF!</v>
      </c>
      <c r="L38" s="482" t="e">
        <f>#REF!</f>
        <v>#REF!</v>
      </c>
      <c r="M38" s="482" t="e">
        <f>#REF!</f>
        <v>#REF!</v>
      </c>
      <c r="N38" s="348" t="e">
        <f>AVERAGE(B38:M38)</f>
        <v>#REF!</v>
      </c>
    </row>
    <row r="39" spans="1:16" hidden="1">
      <c r="A39" s="751" t="s">
        <v>547</v>
      </c>
      <c r="B39" s="485">
        <v>0.98</v>
      </c>
      <c r="C39" s="485">
        <v>1</v>
      </c>
      <c r="D39" s="485">
        <v>1</v>
      </c>
      <c r="E39" s="485">
        <v>0</v>
      </c>
      <c r="F39" s="485">
        <v>0</v>
      </c>
      <c r="G39" s="485">
        <v>0</v>
      </c>
      <c r="H39" s="485">
        <v>0</v>
      </c>
      <c r="I39" s="485">
        <v>0</v>
      </c>
      <c r="J39" s="485">
        <v>0</v>
      </c>
      <c r="K39" s="485">
        <v>0</v>
      </c>
      <c r="L39" s="485">
        <v>0</v>
      </c>
      <c r="M39" s="485">
        <v>0</v>
      </c>
      <c r="N39" s="752">
        <f>AVERAGE(B39:M39)</f>
        <v>0.24833333333333332</v>
      </c>
    </row>
    <row r="40" spans="1:16" hidden="1">
      <c r="A40" s="514" t="s">
        <v>556</v>
      </c>
      <c r="B40" s="493">
        <v>3</v>
      </c>
      <c r="C40" s="350">
        <v>3</v>
      </c>
      <c r="D40" s="350">
        <v>3</v>
      </c>
      <c r="E40" s="350">
        <v>3</v>
      </c>
      <c r="F40" s="350">
        <v>3</v>
      </c>
      <c r="G40" s="350">
        <v>3</v>
      </c>
      <c r="H40" s="350">
        <v>3</v>
      </c>
      <c r="I40" s="350">
        <v>3</v>
      </c>
      <c r="J40" s="350">
        <v>3</v>
      </c>
      <c r="K40" s="350">
        <v>3</v>
      </c>
      <c r="L40" s="350">
        <v>3</v>
      </c>
      <c r="M40" s="494">
        <v>3</v>
      </c>
      <c r="N40" s="348"/>
    </row>
    <row r="41" spans="1:16" hidden="1">
      <c r="A41" s="513" t="s">
        <v>546</v>
      </c>
      <c r="B41" s="482">
        <v>0</v>
      </c>
      <c r="C41" s="483">
        <v>0</v>
      </c>
      <c r="D41" s="482">
        <v>4.5599999999999996</v>
      </c>
      <c r="E41" s="483">
        <v>0</v>
      </c>
      <c r="F41" s="482">
        <v>0</v>
      </c>
      <c r="G41" s="483">
        <v>0</v>
      </c>
      <c r="H41" s="482">
        <v>0</v>
      </c>
      <c r="I41" s="483">
        <v>0</v>
      </c>
      <c r="J41" s="482">
        <v>0</v>
      </c>
      <c r="K41" s="483">
        <v>0</v>
      </c>
      <c r="L41" s="482">
        <v>0</v>
      </c>
      <c r="M41" s="483">
        <v>0</v>
      </c>
      <c r="N41" s="348">
        <f>AVERAGE(B41:M41)</f>
        <v>0.37999999999999995</v>
      </c>
    </row>
    <row r="42" spans="1:16" hidden="1">
      <c r="A42" s="751" t="s">
        <v>547</v>
      </c>
      <c r="B42" s="485">
        <v>0</v>
      </c>
      <c r="C42" s="485">
        <v>0</v>
      </c>
      <c r="D42" s="485">
        <v>1</v>
      </c>
      <c r="E42" s="485">
        <v>0</v>
      </c>
      <c r="F42" s="485">
        <v>0</v>
      </c>
      <c r="G42" s="485">
        <v>0</v>
      </c>
      <c r="H42" s="485">
        <v>0</v>
      </c>
      <c r="I42" s="485">
        <v>0</v>
      </c>
      <c r="J42" s="485">
        <v>0</v>
      </c>
      <c r="K42" s="485">
        <v>0</v>
      </c>
      <c r="L42" s="485">
        <v>0</v>
      </c>
      <c r="M42" s="485">
        <v>0</v>
      </c>
      <c r="N42" s="752">
        <f>AVERAGE(B42:M42)</f>
        <v>8.3333333333333329E-2</v>
      </c>
      <c r="P42" s="515"/>
    </row>
    <row r="43" spans="1:16" ht="30" hidden="1">
      <c r="A43" s="514" t="s">
        <v>557</v>
      </c>
      <c r="B43" s="488">
        <v>0.9</v>
      </c>
      <c r="C43" s="355">
        <v>0.9</v>
      </c>
      <c r="D43" s="355">
        <v>0.9</v>
      </c>
      <c r="E43" s="355">
        <v>0.9</v>
      </c>
      <c r="F43" s="355">
        <v>0.9</v>
      </c>
      <c r="G43" s="355">
        <v>0.9</v>
      </c>
      <c r="H43" s="355">
        <v>0.9</v>
      </c>
      <c r="I43" s="355">
        <v>0.9</v>
      </c>
      <c r="J43" s="355">
        <v>0.9</v>
      </c>
      <c r="K43" s="516">
        <v>0.9</v>
      </c>
      <c r="L43" s="355">
        <v>0.9</v>
      </c>
      <c r="M43" s="489">
        <v>0.9</v>
      </c>
      <c r="N43" s="348"/>
    </row>
    <row r="44" spans="1:16" hidden="1">
      <c r="A44" s="513" t="s">
        <v>546</v>
      </c>
      <c r="B44" s="490" t="e">
        <f>#REF!</f>
        <v>#REF!</v>
      </c>
      <c r="C44" s="490" t="e">
        <f>#REF!</f>
        <v>#REF!</v>
      </c>
      <c r="D44" s="490" t="e">
        <f>#REF!</f>
        <v>#REF!</v>
      </c>
      <c r="E44" s="490" t="e">
        <f>#REF!</f>
        <v>#REF!</v>
      </c>
      <c r="F44" s="490" t="e">
        <f>#REF!</f>
        <v>#REF!</v>
      </c>
      <c r="G44" s="490" t="e">
        <f>#REF!</f>
        <v>#REF!</v>
      </c>
      <c r="H44" s="490" t="e">
        <f>#REF!</f>
        <v>#REF!</v>
      </c>
      <c r="I44" s="490" t="e">
        <f>#REF!</f>
        <v>#REF!</v>
      </c>
      <c r="J44" s="490" t="e">
        <f>#REF!</f>
        <v>#REF!</v>
      </c>
      <c r="K44" s="490" t="e">
        <f>#REF!</f>
        <v>#REF!</v>
      </c>
      <c r="L44" s="490" t="e">
        <f>#REF!</f>
        <v>#REF!</v>
      </c>
      <c r="M44" s="490" t="e">
        <f>#REF!</f>
        <v>#REF!</v>
      </c>
      <c r="N44" s="348" t="e">
        <f>AVERAGE(B44:M44)</f>
        <v>#REF!</v>
      </c>
    </row>
    <row r="45" spans="1:16" hidden="1">
      <c r="A45" s="751" t="s">
        <v>547</v>
      </c>
      <c r="B45" s="485">
        <v>1</v>
      </c>
      <c r="C45" s="485" t="e">
        <f t="shared" ref="C45:M45" si="5">C44/C43</f>
        <v>#REF!</v>
      </c>
      <c r="D45" s="485">
        <v>1</v>
      </c>
      <c r="E45" s="485" t="e">
        <f t="shared" si="5"/>
        <v>#REF!</v>
      </c>
      <c r="F45" s="485" t="e">
        <f t="shared" si="5"/>
        <v>#REF!</v>
      </c>
      <c r="G45" s="485" t="e">
        <f t="shared" si="5"/>
        <v>#REF!</v>
      </c>
      <c r="H45" s="485" t="e">
        <f t="shared" si="5"/>
        <v>#REF!</v>
      </c>
      <c r="I45" s="485" t="e">
        <f t="shared" si="5"/>
        <v>#REF!</v>
      </c>
      <c r="J45" s="485" t="e">
        <f t="shared" si="5"/>
        <v>#REF!</v>
      </c>
      <c r="K45" s="485" t="e">
        <f t="shared" si="5"/>
        <v>#REF!</v>
      </c>
      <c r="L45" s="485" t="e">
        <f t="shared" si="5"/>
        <v>#REF!</v>
      </c>
      <c r="M45" s="485" t="e">
        <f t="shared" si="5"/>
        <v>#REF!</v>
      </c>
      <c r="N45" s="752" t="e">
        <f>AVERAGE(B45:M45)</f>
        <v>#REF!</v>
      </c>
    </row>
    <row r="46" spans="1:16" hidden="1">
      <c r="A46" s="514" t="s">
        <v>223</v>
      </c>
      <c r="B46" s="488">
        <v>1</v>
      </c>
      <c r="C46" s="355">
        <v>1</v>
      </c>
      <c r="D46" s="355">
        <v>1</v>
      </c>
      <c r="E46" s="355">
        <v>1</v>
      </c>
      <c r="F46" s="355">
        <v>1</v>
      </c>
      <c r="G46" s="355">
        <v>1</v>
      </c>
      <c r="H46" s="355">
        <v>1</v>
      </c>
      <c r="I46" s="355">
        <v>1</v>
      </c>
      <c r="J46" s="355">
        <v>1</v>
      </c>
      <c r="K46" s="516">
        <v>1</v>
      </c>
      <c r="L46" s="355">
        <v>1</v>
      </c>
      <c r="M46" s="489">
        <v>1</v>
      </c>
      <c r="N46" s="348"/>
    </row>
    <row r="47" spans="1:16" hidden="1">
      <c r="A47" s="513" t="s">
        <v>546</v>
      </c>
      <c r="B47" s="490">
        <v>1</v>
      </c>
      <c r="C47" s="491">
        <v>1</v>
      </c>
      <c r="D47" s="491">
        <v>1</v>
      </c>
      <c r="E47" s="491"/>
      <c r="F47" s="491"/>
      <c r="G47" s="491"/>
      <c r="H47" s="491"/>
      <c r="I47" s="491"/>
      <c r="J47" s="491"/>
      <c r="K47" s="499"/>
      <c r="L47" s="491"/>
      <c r="M47" s="492"/>
      <c r="N47" s="348">
        <f>AVERAGE(B47:M47)</f>
        <v>1</v>
      </c>
    </row>
    <row r="48" spans="1:16" hidden="1">
      <c r="A48" s="751" t="s">
        <v>547</v>
      </c>
      <c r="B48" s="485">
        <v>1</v>
      </c>
      <c r="C48" s="485">
        <v>1</v>
      </c>
      <c r="D48" s="485">
        <v>1</v>
      </c>
      <c r="E48" s="485">
        <v>0</v>
      </c>
      <c r="F48" s="485">
        <v>0</v>
      </c>
      <c r="G48" s="485">
        <v>0</v>
      </c>
      <c r="H48" s="485">
        <v>0</v>
      </c>
      <c r="I48" s="485">
        <v>0</v>
      </c>
      <c r="J48" s="485">
        <v>0</v>
      </c>
      <c r="K48" s="485">
        <v>0</v>
      </c>
      <c r="L48" s="485">
        <v>0</v>
      </c>
      <c r="M48" s="485">
        <v>0</v>
      </c>
      <c r="N48" s="752">
        <f>AVERAGE(B48:M48)</f>
        <v>0.25</v>
      </c>
    </row>
    <row r="49" spans="1:14" hidden="1">
      <c r="A49" s="514" t="s">
        <v>558</v>
      </c>
      <c r="B49" s="488">
        <v>0.05</v>
      </c>
      <c r="C49" s="355">
        <v>0.05</v>
      </c>
      <c r="D49" s="355">
        <v>0.05</v>
      </c>
      <c r="E49" s="355">
        <v>0.05</v>
      </c>
      <c r="F49" s="355">
        <v>0.05</v>
      </c>
      <c r="G49" s="355">
        <v>0.05</v>
      </c>
      <c r="H49" s="355">
        <v>0.05</v>
      </c>
      <c r="I49" s="355">
        <v>0.05</v>
      </c>
      <c r="J49" s="355">
        <v>0.05</v>
      </c>
      <c r="K49" s="516">
        <v>0.05</v>
      </c>
      <c r="L49" s="355">
        <v>0.05</v>
      </c>
      <c r="M49" s="489">
        <v>0.05</v>
      </c>
      <c r="N49" s="348"/>
    </row>
    <row r="50" spans="1:14" hidden="1">
      <c r="A50" s="481" t="s">
        <v>546</v>
      </c>
      <c r="B50" s="517" t="e">
        <f>#REF!</f>
        <v>#REF!</v>
      </c>
      <c r="C50" s="517" t="e">
        <f>#REF!</f>
        <v>#REF!</v>
      </c>
      <c r="D50" s="517" t="e">
        <f>#REF!</f>
        <v>#REF!</v>
      </c>
      <c r="E50" s="517" t="e">
        <f>#REF!</f>
        <v>#REF!</v>
      </c>
      <c r="F50" s="517" t="e">
        <f>#REF!</f>
        <v>#REF!</v>
      </c>
      <c r="G50" s="517" t="e">
        <f>#REF!</f>
        <v>#REF!</v>
      </c>
      <c r="H50" s="517" t="e">
        <f>#REF!</f>
        <v>#REF!</v>
      </c>
      <c r="I50" s="517" t="e">
        <f>#REF!</f>
        <v>#REF!</v>
      </c>
      <c r="J50" s="517" t="e">
        <f>#REF!</f>
        <v>#REF!</v>
      </c>
      <c r="K50" s="517" t="e">
        <f>#REF!</f>
        <v>#REF!</v>
      </c>
      <c r="L50" s="517" t="e">
        <f>#REF!</f>
        <v>#REF!</v>
      </c>
      <c r="M50" s="517" t="e">
        <f>#REF!</f>
        <v>#REF!</v>
      </c>
      <c r="N50" s="348" t="e">
        <f>AVERAGE(B50:M50)</f>
        <v>#REF!</v>
      </c>
    </row>
    <row r="51" spans="1:14" hidden="1">
      <c r="A51" s="484" t="s">
        <v>547</v>
      </c>
      <c r="B51" s="485" t="e">
        <f>B50/B49</f>
        <v>#REF!</v>
      </c>
      <c r="C51" s="485" t="e">
        <f t="shared" ref="C51:M51" si="6">C50/C49</f>
        <v>#REF!</v>
      </c>
      <c r="D51" s="485" t="e">
        <f t="shared" si="6"/>
        <v>#REF!</v>
      </c>
      <c r="E51" s="485" t="e">
        <f t="shared" si="6"/>
        <v>#REF!</v>
      </c>
      <c r="F51" s="485" t="e">
        <f t="shared" si="6"/>
        <v>#REF!</v>
      </c>
      <c r="G51" s="485" t="e">
        <f t="shared" si="6"/>
        <v>#REF!</v>
      </c>
      <c r="H51" s="485" t="e">
        <f t="shared" si="6"/>
        <v>#REF!</v>
      </c>
      <c r="I51" s="485" t="e">
        <f t="shared" si="6"/>
        <v>#REF!</v>
      </c>
      <c r="J51" s="485" t="e">
        <f t="shared" si="6"/>
        <v>#REF!</v>
      </c>
      <c r="K51" s="485" t="e">
        <f t="shared" si="6"/>
        <v>#REF!</v>
      </c>
      <c r="L51" s="485" t="e">
        <f t="shared" si="6"/>
        <v>#REF!</v>
      </c>
      <c r="M51" s="485" t="e">
        <f t="shared" si="6"/>
        <v>#REF!</v>
      </c>
      <c r="N51" s="752" t="e">
        <f>AVERAGE(B51:M51)</f>
        <v>#REF!</v>
      </c>
    </row>
    <row r="52" spans="1:14" ht="16.5" thickBot="1"/>
    <row r="53" spans="1:14" ht="32.25" thickBot="1">
      <c r="A53" s="1135" t="s">
        <v>559</v>
      </c>
      <c r="B53" s="1136"/>
      <c r="C53" s="1136"/>
      <c r="D53" s="1136"/>
      <c r="E53" s="1136"/>
      <c r="F53" s="1136"/>
      <c r="G53" s="1136"/>
      <c r="H53" s="1136"/>
      <c r="I53" s="1136"/>
      <c r="J53" s="1136"/>
      <c r="K53" s="1136"/>
      <c r="L53" s="1136"/>
      <c r="M53" s="1137"/>
    </row>
    <row r="54" spans="1:14" ht="16.5" thickBot="1">
      <c r="A54" s="519" t="s">
        <v>454</v>
      </c>
      <c r="B54" s="474">
        <v>42005</v>
      </c>
      <c r="C54" s="474">
        <v>42036</v>
      </c>
      <c r="D54" s="474">
        <v>42064</v>
      </c>
      <c r="E54" s="474">
        <v>42095</v>
      </c>
      <c r="F54" s="474">
        <v>42125</v>
      </c>
      <c r="G54" s="474">
        <v>42156</v>
      </c>
      <c r="H54" s="474">
        <v>42186</v>
      </c>
      <c r="I54" s="474">
        <v>42217</v>
      </c>
      <c r="J54" s="474">
        <v>42248</v>
      </c>
      <c r="K54" s="474">
        <v>42278</v>
      </c>
      <c r="L54" s="474">
        <v>42309</v>
      </c>
      <c r="M54" s="474">
        <v>42339</v>
      </c>
      <c r="N54" s="520" t="s">
        <v>22</v>
      </c>
    </row>
    <row r="55" spans="1:14">
      <c r="A55" s="476" t="s">
        <v>545</v>
      </c>
      <c r="B55" s="477">
        <v>4</v>
      </c>
      <c r="C55" s="478">
        <v>4</v>
      </c>
      <c r="D55" s="478">
        <v>4</v>
      </c>
      <c r="E55" s="478">
        <v>4</v>
      </c>
      <c r="F55" s="478">
        <v>4</v>
      </c>
      <c r="G55" s="478">
        <v>4</v>
      </c>
      <c r="H55" s="478">
        <v>4</v>
      </c>
      <c r="I55" s="478">
        <v>4</v>
      </c>
      <c r="J55" s="478">
        <v>4</v>
      </c>
      <c r="K55" s="478">
        <v>4</v>
      </c>
      <c r="L55" s="478">
        <v>4</v>
      </c>
      <c r="M55" s="479">
        <v>4</v>
      </c>
      <c r="N55" s="512"/>
    </row>
    <row r="56" spans="1:14">
      <c r="A56" s="481" t="s">
        <v>546</v>
      </c>
      <c r="B56" s="530">
        <f>'DATOS UCI'!$D$4</f>
        <v>2.7126436781609193</v>
      </c>
      <c r="C56" s="533">
        <f>'DATOS UCI'!$F$4</f>
        <v>3.2395833333333335</v>
      </c>
      <c r="D56" s="533">
        <f>'DATOS UCI'!$H$4</f>
        <v>3.3522727272727271</v>
      </c>
      <c r="E56" s="533">
        <f>'DATOS UCI'!$J$4</f>
        <v>3.3820224719101124</v>
      </c>
      <c r="F56" s="533">
        <f>'DATOS UCI'!$L$4</f>
        <v>4.7671232876712333</v>
      </c>
      <c r="G56" s="533">
        <f>'DATOS UCI'!$N$4</f>
        <v>3.0693069306930694</v>
      </c>
      <c r="H56" s="533">
        <f>'DATOS UCI'!$P$4</f>
        <v>2.8918918918918921</v>
      </c>
      <c r="I56" s="533" t="e">
        <f>'DATOS UCI'!$R$4</f>
        <v>#DIV/0!</v>
      </c>
      <c r="J56" s="533" t="e">
        <f>'DATOS UCI'!$T$4</f>
        <v>#DIV/0!</v>
      </c>
      <c r="K56" s="533" t="e">
        <f>'DATOS UCI'!$V$4</f>
        <v>#DIV/0!</v>
      </c>
      <c r="L56" s="533" t="e">
        <f>'DATOS UCI'!$X$4</f>
        <v>#DIV/0!</v>
      </c>
      <c r="M56" s="533" t="e">
        <f>'DATOS UCI'!$Z$4</f>
        <v>#DIV/0!</v>
      </c>
      <c r="N56" s="512" t="e">
        <f t="shared" ref="N56:N88" si="7">AVERAGE(B56:M56)</f>
        <v>#DIV/0!</v>
      </c>
    </row>
    <row r="57" spans="1:14" s="521" customFormat="1">
      <c r="A57" s="484" t="s">
        <v>547</v>
      </c>
      <c r="B57" s="485">
        <v>1</v>
      </c>
      <c r="C57" s="485">
        <v>1</v>
      </c>
      <c r="D57" s="485">
        <v>1</v>
      </c>
      <c r="E57" s="485">
        <v>1</v>
      </c>
      <c r="F57" s="485">
        <v>0.8</v>
      </c>
      <c r="G57" s="485">
        <v>1</v>
      </c>
      <c r="H57" s="485">
        <v>1</v>
      </c>
      <c r="I57" s="485">
        <v>0</v>
      </c>
      <c r="J57" s="485">
        <v>0</v>
      </c>
      <c r="K57" s="485">
        <v>0</v>
      </c>
      <c r="L57" s="485">
        <v>0</v>
      </c>
      <c r="M57" s="485">
        <v>0</v>
      </c>
      <c r="N57" s="512">
        <f t="shared" si="7"/>
        <v>0.56666666666666665</v>
      </c>
    </row>
    <row r="58" spans="1:14">
      <c r="A58" s="487" t="s">
        <v>548</v>
      </c>
      <c r="B58" s="488">
        <v>0.93</v>
      </c>
      <c r="C58" s="355">
        <v>0.93</v>
      </c>
      <c r="D58" s="355">
        <v>0.93</v>
      </c>
      <c r="E58" s="355">
        <v>0.93</v>
      </c>
      <c r="F58" s="355">
        <v>0.93</v>
      </c>
      <c r="G58" s="355">
        <v>0.93</v>
      </c>
      <c r="H58" s="355">
        <v>0.93</v>
      </c>
      <c r="I58" s="355">
        <v>0.93</v>
      </c>
      <c r="J58" s="355">
        <v>0.93</v>
      </c>
      <c r="K58" s="355">
        <v>0.93</v>
      </c>
      <c r="L58" s="355">
        <v>0.93</v>
      </c>
      <c r="M58" s="489">
        <v>0.93</v>
      </c>
      <c r="N58" s="512"/>
    </row>
    <row r="59" spans="1:14" s="521" customFormat="1">
      <c r="A59" s="481" t="s">
        <v>546</v>
      </c>
      <c r="B59" s="490">
        <f>'DATOS UCI'!$D$6</f>
        <v>0.5856079404466501</v>
      </c>
      <c r="C59" s="490">
        <f>'DATOS UCI'!$F$6</f>
        <v>0.85439560439560436</v>
      </c>
      <c r="D59" s="490">
        <f>'DATOS UCI'!$H$6</f>
        <v>0.73200992555831268</v>
      </c>
      <c r="E59" s="490">
        <f>'DATOS UCI'!$J$6</f>
        <v>0.77179487179487183</v>
      </c>
      <c r="F59" s="490">
        <f>'DATOS UCI'!$L$6</f>
        <v>0.8635235732009926</v>
      </c>
      <c r="G59" s="490">
        <f>'DATOS UCI'!$N$6</f>
        <v>0.82228116710875332</v>
      </c>
      <c r="H59" s="490">
        <f>'DATOS UCI'!$P$6</f>
        <v>0.79850746268656714</v>
      </c>
      <c r="I59" s="490" t="e">
        <f>'DATOS UCI'!$R$6</f>
        <v>#DIV/0!</v>
      </c>
      <c r="J59" s="490" t="e">
        <f>'DATOS UCI'!$T$6</f>
        <v>#DIV/0!</v>
      </c>
      <c r="K59" s="490" t="e">
        <f>'DATOS UCI'!$V$6</f>
        <v>#DIV/0!</v>
      </c>
      <c r="L59" s="490" t="e">
        <f>'DATOS UCI'!$X$6</f>
        <v>#DIV/0!</v>
      </c>
      <c r="M59" s="490" t="e">
        <f>'DATOS UCI'!$Z$6</f>
        <v>#DIV/0!</v>
      </c>
      <c r="N59" s="512" t="e">
        <f t="shared" si="7"/>
        <v>#DIV/0!</v>
      </c>
    </row>
    <row r="60" spans="1:14">
      <c r="A60" s="484" t="s">
        <v>547</v>
      </c>
      <c r="B60" s="485">
        <f>B59/B58</f>
        <v>0.62968595746951617</v>
      </c>
      <c r="C60" s="485">
        <f t="shared" ref="C60:M60" si="8">C59/C58</f>
        <v>0.91870495096301541</v>
      </c>
      <c r="D60" s="485">
        <f t="shared" si="8"/>
        <v>0.78710744683689526</v>
      </c>
      <c r="E60" s="485">
        <f t="shared" si="8"/>
        <v>0.82988695891921693</v>
      </c>
      <c r="F60" s="485">
        <f t="shared" si="8"/>
        <v>0.92851997118386298</v>
      </c>
      <c r="G60" s="485">
        <f t="shared" si="8"/>
        <v>0.88417329796640132</v>
      </c>
      <c r="H60" s="485">
        <f t="shared" si="8"/>
        <v>0.85861017493179259</v>
      </c>
      <c r="I60" s="485" t="e">
        <f t="shared" si="8"/>
        <v>#DIV/0!</v>
      </c>
      <c r="J60" s="485" t="e">
        <f t="shared" si="8"/>
        <v>#DIV/0!</v>
      </c>
      <c r="K60" s="485" t="e">
        <f t="shared" si="8"/>
        <v>#DIV/0!</v>
      </c>
      <c r="L60" s="485" t="e">
        <f t="shared" si="8"/>
        <v>#DIV/0!</v>
      </c>
      <c r="M60" s="485" t="e">
        <f t="shared" si="8"/>
        <v>#DIV/0!</v>
      </c>
      <c r="N60" s="512" t="e">
        <f t="shared" si="7"/>
        <v>#DIV/0!</v>
      </c>
    </row>
    <row r="61" spans="1:14">
      <c r="A61" s="487" t="s">
        <v>223</v>
      </c>
      <c r="B61" s="488">
        <v>1</v>
      </c>
      <c r="C61" s="355">
        <v>1</v>
      </c>
      <c r="D61" s="355">
        <v>1</v>
      </c>
      <c r="E61" s="355">
        <v>1</v>
      </c>
      <c r="F61" s="355">
        <v>1</v>
      </c>
      <c r="G61" s="355">
        <v>1</v>
      </c>
      <c r="H61" s="355">
        <v>1</v>
      </c>
      <c r="I61" s="355">
        <v>1</v>
      </c>
      <c r="J61" s="355">
        <v>1</v>
      </c>
      <c r="K61" s="355">
        <v>1</v>
      </c>
      <c r="L61" s="355">
        <v>1</v>
      </c>
      <c r="M61" s="489">
        <v>1</v>
      </c>
      <c r="N61" s="512"/>
    </row>
    <row r="62" spans="1:14" s="521" customFormat="1">
      <c r="A62" s="481" t="s">
        <v>546</v>
      </c>
      <c r="B62" s="490">
        <f>'DATOS UCI'!$D$8</f>
        <v>1</v>
      </c>
      <c r="C62" s="490">
        <f>'DATOS UCI'!$F$8</f>
        <v>1</v>
      </c>
      <c r="D62" s="490">
        <f>'DATOS UCI'!$H$8</f>
        <v>1</v>
      </c>
      <c r="E62" s="490">
        <f>'DATOS UCI'!$J$8</f>
        <v>1</v>
      </c>
      <c r="F62" s="490">
        <f>'DATOS UCI'!$L$8</f>
        <v>1</v>
      </c>
      <c r="G62" s="490">
        <f>'DATOS UCI'!$N$8</f>
        <v>0.96666666666666667</v>
      </c>
      <c r="H62" s="490">
        <f>'DATOS UCI'!$P$8</f>
        <v>0.9975186104218362</v>
      </c>
      <c r="I62" s="490" t="e">
        <f>'DATOS UCI'!$R$8</f>
        <v>#DIV/0!</v>
      </c>
      <c r="J62" s="490" t="e">
        <f>'DATOS UCI'!$T$8</f>
        <v>#DIV/0!</v>
      </c>
      <c r="K62" s="490" t="e">
        <f>'DATOS UCI'!$V$8</f>
        <v>#DIV/0!</v>
      </c>
      <c r="L62" s="490" t="e">
        <f>'DATOS UCI'!$X$8</f>
        <v>#DIV/0!</v>
      </c>
      <c r="M62" s="490" t="e">
        <f>'DATOS UCI'!$Z$8</f>
        <v>#DIV/0!</v>
      </c>
      <c r="N62" s="512" t="e">
        <f t="shared" si="7"/>
        <v>#DIV/0!</v>
      </c>
    </row>
    <row r="63" spans="1:14">
      <c r="A63" s="484" t="s">
        <v>547</v>
      </c>
      <c r="B63" s="485">
        <f>B62/B61</f>
        <v>1</v>
      </c>
      <c r="C63" s="485">
        <f t="shared" ref="C63:M63" si="9">C62/C61</f>
        <v>1</v>
      </c>
      <c r="D63" s="485">
        <f t="shared" si="9"/>
        <v>1</v>
      </c>
      <c r="E63" s="485">
        <f t="shared" si="9"/>
        <v>1</v>
      </c>
      <c r="F63" s="485">
        <f t="shared" si="9"/>
        <v>1</v>
      </c>
      <c r="G63" s="485">
        <v>0.97</v>
      </c>
      <c r="H63" s="485">
        <f t="shared" si="9"/>
        <v>0.9975186104218362</v>
      </c>
      <c r="I63" s="485" t="e">
        <f t="shared" si="9"/>
        <v>#DIV/0!</v>
      </c>
      <c r="J63" s="485" t="e">
        <f t="shared" si="9"/>
        <v>#DIV/0!</v>
      </c>
      <c r="K63" s="485" t="e">
        <f t="shared" si="9"/>
        <v>#DIV/0!</v>
      </c>
      <c r="L63" s="485" t="e">
        <f t="shared" si="9"/>
        <v>#DIV/0!</v>
      </c>
      <c r="M63" s="485" t="e">
        <f t="shared" si="9"/>
        <v>#DIV/0!</v>
      </c>
      <c r="N63" s="512" t="e">
        <f t="shared" si="7"/>
        <v>#DIV/0!</v>
      </c>
    </row>
    <row r="64" spans="1:14" s="521" customFormat="1">
      <c r="A64" s="487" t="s">
        <v>226</v>
      </c>
      <c r="B64" s="493">
        <v>4.5</v>
      </c>
      <c r="C64" s="350">
        <v>4.5</v>
      </c>
      <c r="D64" s="350">
        <v>4.5</v>
      </c>
      <c r="E64" s="350">
        <v>4.5</v>
      </c>
      <c r="F64" s="350">
        <v>4.5</v>
      </c>
      <c r="G64" s="350">
        <v>4.5</v>
      </c>
      <c r="H64" s="350">
        <v>4.5</v>
      </c>
      <c r="I64" s="350">
        <v>4.5</v>
      </c>
      <c r="J64" s="350">
        <v>4.5</v>
      </c>
      <c r="K64" s="350">
        <v>4.5</v>
      </c>
      <c r="L64" s="350">
        <v>4.5</v>
      </c>
      <c r="M64" s="494">
        <v>4.5</v>
      </c>
      <c r="N64" s="512"/>
    </row>
    <row r="65" spans="1:14">
      <c r="A65" s="481" t="s">
        <v>546</v>
      </c>
      <c r="B65" s="530">
        <f>'DATOS UCI'!$D$10</f>
        <v>11.481481481481481</v>
      </c>
      <c r="C65" s="482">
        <f>'DATOS UCI'!$F$10</f>
        <v>8.75</v>
      </c>
      <c r="D65" s="482">
        <f>'DATOS UCI'!$H$10</f>
        <v>9.117647058823529</v>
      </c>
      <c r="E65" s="482">
        <f>'DATOS UCI'!$J$10</f>
        <v>8.8235294117647065</v>
      </c>
      <c r="F65" s="482">
        <f>'DATOS UCI'!$L$10</f>
        <v>6.4583333333333339</v>
      </c>
      <c r="G65" s="482">
        <f>'DATOS UCI'!$N$10</f>
        <v>9.67741935483871</v>
      </c>
      <c r="H65" s="482">
        <f>'DATOS UCI'!$P$10</f>
        <v>10.689655172413794</v>
      </c>
      <c r="I65" s="482" t="e">
        <f>'DATOS UCI'!$R$10</f>
        <v>#DIV/0!</v>
      </c>
      <c r="J65" s="482" t="e">
        <f>'DATOS UCI'!$T$10</f>
        <v>#DIV/0!</v>
      </c>
      <c r="K65" s="482" t="e">
        <f>'DATOS UCI'!$V$10</f>
        <v>#DIV/0!</v>
      </c>
      <c r="L65" s="482" t="e">
        <f>'DATOS UCI'!$X$10</f>
        <v>#DIV/0!</v>
      </c>
      <c r="M65" s="482" t="e">
        <f>'DATOS UCI'!$Z$10</f>
        <v>#DIV/0!</v>
      </c>
      <c r="N65" s="512" t="e">
        <f t="shared" si="7"/>
        <v>#DIV/0!</v>
      </c>
    </row>
    <row r="66" spans="1:14">
      <c r="A66" s="484" t="s">
        <v>547</v>
      </c>
      <c r="B66" s="485">
        <v>1</v>
      </c>
      <c r="C66" s="485">
        <v>1</v>
      </c>
      <c r="D66" s="485">
        <v>1</v>
      </c>
      <c r="E66" s="485">
        <v>1</v>
      </c>
      <c r="F66" s="485">
        <v>1</v>
      </c>
      <c r="G66" s="485">
        <v>1</v>
      </c>
      <c r="H66" s="485">
        <v>1</v>
      </c>
      <c r="I66" s="485">
        <v>0</v>
      </c>
      <c r="J66" s="485">
        <v>0</v>
      </c>
      <c r="K66" s="485">
        <v>0</v>
      </c>
      <c r="L66" s="485">
        <v>0</v>
      </c>
      <c r="M66" s="485">
        <v>0</v>
      </c>
      <c r="N66" s="512">
        <f t="shared" si="7"/>
        <v>0.58333333333333337</v>
      </c>
    </row>
    <row r="67" spans="1:14" s="521" customFormat="1">
      <c r="A67" s="487" t="s">
        <v>549</v>
      </c>
      <c r="B67" s="488">
        <v>0.2</v>
      </c>
      <c r="C67" s="355">
        <v>0.2</v>
      </c>
      <c r="D67" s="355">
        <v>0.2</v>
      </c>
      <c r="E67" s="355">
        <v>0.2</v>
      </c>
      <c r="F67" s="355">
        <v>0.2</v>
      </c>
      <c r="G67" s="355">
        <v>0.2</v>
      </c>
      <c r="H67" s="355">
        <v>0.2</v>
      </c>
      <c r="I67" s="355">
        <v>0.2</v>
      </c>
      <c r="J67" s="355">
        <v>0.2</v>
      </c>
      <c r="K67" s="355">
        <v>0.2</v>
      </c>
      <c r="L67" s="355">
        <v>0.2</v>
      </c>
      <c r="M67" s="489">
        <v>0.2</v>
      </c>
      <c r="N67" s="512"/>
    </row>
    <row r="68" spans="1:14">
      <c r="A68" s="481" t="s">
        <v>546</v>
      </c>
      <c r="B68" s="490">
        <f>'DATOS UCI'!$D$12</f>
        <v>9.1954022988505746E-2</v>
      </c>
      <c r="C68" s="490">
        <f>'DATOS UCI'!$F$12</f>
        <v>0.15686274509803921</v>
      </c>
      <c r="D68" s="490">
        <f>'DATOS UCI'!$H$12</f>
        <v>0.17</v>
      </c>
      <c r="E68" s="490">
        <f>'DATOS UCI'!$J$12</f>
        <v>0.15841584158415842</v>
      </c>
      <c r="F68" s="490">
        <f>'DATOS UCI'!$L$12</f>
        <v>0.26744186046511625</v>
      </c>
      <c r="G68" s="490">
        <f>'DATOS UCI'!$N$12</f>
        <v>0.15454545454545454</v>
      </c>
      <c r="H68" s="490">
        <f>'DATOS UCI'!$P$12</f>
        <v>0.13934426229508196</v>
      </c>
      <c r="I68" s="490" t="e">
        <f>'DATOS UCI'!$R$12</f>
        <v>#DIV/0!</v>
      </c>
      <c r="J68" s="490" t="e">
        <f>'DATOS UCI'!$T$12</f>
        <v>#DIV/0!</v>
      </c>
      <c r="K68" s="490" t="e">
        <f>'DATOS UCI'!$V$12</f>
        <v>#DIV/0!</v>
      </c>
      <c r="L68" s="490" t="e">
        <f>'DATOS UCI'!$X$12</f>
        <v>#DIV/0!</v>
      </c>
      <c r="M68" s="490" t="e">
        <f>'DATOS UCI'!$Z$12</f>
        <v>#DIV/0!</v>
      </c>
      <c r="N68" s="512"/>
    </row>
    <row r="69" spans="1:14">
      <c r="A69" s="484" t="s">
        <v>547</v>
      </c>
      <c r="B69" s="485">
        <v>1</v>
      </c>
      <c r="C69" s="485">
        <v>1</v>
      </c>
      <c r="D69" s="485">
        <v>1</v>
      </c>
      <c r="E69" s="485">
        <v>1</v>
      </c>
      <c r="F69" s="485">
        <v>0.65</v>
      </c>
      <c r="G69" s="485">
        <v>0</v>
      </c>
      <c r="H69" s="485">
        <v>0</v>
      </c>
      <c r="I69" s="485">
        <v>0</v>
      </c>
      <c r="J69" s="485">
        <v>0</v>
      </c>
      <c r="K69" s="485">
        <v>0</v>
      </c>
      <c r="L69" s="485">
        <v>0</v>
      </c>
      <c r="M69" s="485">
        <v>0</v>
      </c>
      <c r="N69" s="512">
        <f t="shared" si="7"/>
        <v>0.38750000000000001</v>
      </c>
    </row>
    <row r="70" spans="1:14" s="521" customFormat="1">
      <c r="A70" s="487" t="s">
        <v>550</v>
      </c>
      <c r="B70" s="488">
        <v>0.01</v>
      </c>
      <c r="C70" s="355">
        <v>0.01</v>
      </c>
      <c r="D70" s="355">
        <v>0.01</v>
      </c>
      <c r="E70" s="355">
        <v>0.01</v>
      </c>
      <c r="F70" s="355">
        <v>0.01</v>
      </c>
      <c r="G70" s="355">
        <v>0.01</v>
      </c>
      <c r="H70" s="355">
        <v>0.01</v>
      </c>
      <c r="I70" s="355">
        <v>0.01</v>
      </c>
      <c r="J70" s="355">
        <v>0.01</v>
      </c>
      <c r="K70" s="355">
        <v>0.01</v>
      </c>
      <c r="L70" s="355">
        <v>0.01</v>
      </c>
      <c r="M70" s="489">
        <v>0.01</v>
      </c>
      <c r="N70" s="512"/>
    </row>
    <row r="71" spans="1:14">
      <c r="A71" s="481" t="s">
        <v>546</v>
      </c>
      <c r="B71" s="490">
        <f>'DATOS UCI'!$D$14</f>
        <v>0</v>
      </c>
      <c r="C71" s="490">
        <f>'DATOS UCI'!$F$14</f>
        <v>1.0416666666666666E-2</v>
      </c>
      <c r="D71" s="490">
        <f>'DATOS UCI'!$H$14</f>
        <v>0</v>
      </c>
      <c r="E71" s="490">
        <f>'DATOS UCI'!$J$14</f>
        <v>1.1235955056179775E-2</v>
      </c>
      <c r="F71" s="490">
        <f>'DATOS UCI'!$L$14</f>
        <v>0</v>
      </c>
      <c r="G71" s="490">
        <f>'DATOS UCI'!$N$14</f>
        <v>0</v>
      </c>
      <c r="H71" s="490">
        <f>'DATOS UCI'!$P$14</f>
        <v>1.8018018018018018E-2</v>
      </c>
      <c r="I71" s="490" t="e">
        <f>'DATOS UCI'!$R$14</f>
        <v>#DIV/0!</v>
      </c>
      <c r="J71" s="490" t="e">
        <f>'DATOS UCI'!$T$14</f>
        <v>#DIV/0!</v>
      </c>
      <c r="K71" s="490" t="e">
        <f>'DATOS UCI'!$V$14</f>
        <v>#DIV/0!</v>
      </c>
      <c r="L71" s="490" t="e">
        <f>'DATOS UCI'!$X$14</f>
        <v>#DIV/0!</v>
      </c>
      <c r="M71" s="490" t="e">
        <f>'DATOS UCI'!$Z$14</f>
        <v>#DIV/0!</v>
      </c>
      <c r="N71" s="512" t="e">
        <f t="shared" si="7"/>
        <v>#DIV/0!</v>
      </c>
    </row>
    <row r="72" spans="1:14">
      <c r="A72" s="484" t="s">
        <v>547</v>
      </c>
      <c r="B72" s="485">
        <v>1</v>
      </c>
      <c r="C72" s="485">
        <v>1</v>
      </c>
      <c r="D72" s="485">
        <v>1</v>
      </c>
      <c r="E72" s="485">
        <v>1</v>
      </c>
      <c r="F72" s="485">
        <v>1</v>
      </c>
      <c r="G72" s="485">
        <v>1</v>
      </c>
      <c r="H72" s="485">
        <v>0.5</v>
      </c>
      <c r="I72" s="485">
        <v>0</v>
      </c>
      <c r="J72" s="485">
        <v>0</v>
      </c>
      <c r="K72" s="485">
        <v>0</v>
      </c>
      <c r="L72" s="485">
        <v>0</v>
      </c>
      <c r="M72" s="485">
        <v>0</v>
      </c>
      <c r="N72" s="512">
        <f t="shared" si="7"/>
        <v>0.54166666666666663</v>
      </c>
    </row>
    <row r="73" spans="1:14" s="521" customFormat="1">
      <c r="A73" s="487" t="s">
        <v>551</v>
      </c>
      <c r="B73" s="495">
        <v>5.0000000000000001E-3</v>
      </c>
      <c r="C73" s="496">
        <v>5.0000000000000001E-3</v>
      </c>
      <c r="D73" s="496">
        <v>5.0000000000000001E-3</v>
      </c>
      <c r="E73" s="496">
        <v>5.0000000000000001E-3</v>
      </c>
      <c r="F73" s="496">
        <v>5.0000000000000001E-3</v>
      </c>
      <c r="G73" s="496">
        <v>5.0000000000000001E-3</v>
      </c>
      <c r="H73" s="496">
        <v>5.0000000000000001E-3</v>
      </c>
      <c r="I73" s="496">
        <v>5.0000000000000001E-3</v>
      </c>
      <c r="J73" s="496">
        <v>5.0000000000000001E-3</v>
      </c>
      <c r="K73" s="496">
        <v>5.0000000000000001E-3</v>
      </c>
      <c r="L73" s="496">
        <v>5.0000000000000001E-3</v>
      </c>
      <c r="M73" s="497">
        <v>5.0000000000000001E-3</v>
      </c>
      <c r="N73" s="512"/>
    </row>
    <row r="74" spans="1:14">
      <c r="A74" s="481" t="s">
        <v>546</v>
      </c>
      <c r="B74" s="498">
        <f>'DATOS UCI'!$D$31</f>
        <v>3.4482758620689655E-2</v>
      </c>
      <c r="C74" s="498">
        <f>'DATOS UCI'!$F$31</f>
        <v>5.2083333333333336E-2</v>
      </c>
      <c r="D74" s="498">
        <f>'DATOS UCI'!$H$31</f>
        <v>1.1363636363636364E-2</v>
      </c>
      <c r="E74" s="498">
        <f>'DATOS UCI'!$J$31</f>
        <v>0</v>
      </c>
      <c r="F74" s="498">
        <f>'DATOS UCI'!$L$31</f>
        <v>6.8493150684931503E-2</v>
      </c>
      <c r="G74" s="498">
        <f>'DATOS UCI'!$N$31</f>
        <v>7.9207920792079209E-2</v>
      </c>
      <c r="H74" s="498">
        <f>'DATOS UCI'!$P$31</f>
        <v>2.7027027027027029E-2</v>
      </c>
      <c r="I74" s="498" t="e">
        <f>'DATOS UCI'!$R$31</f>
        <v>#DIV/0!</v>
      </c>
      <c r="J74" s="498" t="e">
        <f>'DATOS UCI'!$T$31</f>
        <v>#DIV/0!</v>
      </c>
      <c r="K74" s="498" t="e">
        <f>'DATOS UCI'!$V$31</f>
        <v>#DIV/0!</v>
      </c>
      <c r="L74" s="498" t="e">
        <f>'DATOS UCI'!$X$31</f>
        <v>#DIV/0!</v>
      </c>
      <c r="M74" s="498" t="e">
        <f>'DATOS UCI'!$Z$31</f>
        <v>#DIV/0!</v>
      </c>
      <c r="N74" s="512" t="e">
        <f t="shared" si="7"/>
        <v>#DIV/0!</v>
      </c>
    </row>
    <row r="75" spans="1:14">
      <c r="A75" s="484" t="s">
        <v>547</v>
      </c>
      <c r="B75" s="485">
        <v>0</v>
      </c>
      <c r="C75" s="485">
        <v>0</v>
      </c>
      <c r="D75" s="485">
        <v>0</v>
      </c>
      <c r="E75" s="485">
        <v>1</v>
      </c>
      <c r="F75" s="485">
        <v>0</v>
      </c>
      <c r="G75" s="485">
        <v>0</v>
      </c>
      <c r="H75" s="485">
        <v>0</v>
      </c>
      <c r="I75" s="485">
        <v>0</v>
      </c>
      <c r="J75" s="485">
        <v>0</v>
      </c>
      <c r="K75" s="485">
        <v>0</v>
      </c>
      <c r="L75" s="485">
        <v>0</v>
      </c>
      <c r="M75" s="485">
        <v>0</v>
      </c>
      <c r="N75" s="512">
        <f t="shared" si="7"/>
        <v>8.3333333333333329E-2</v>
      </c>
    </row>
    <row r="76" spans="1:14" s="521" customFormat="1">
      <c r="A76" s="487" t="s">
        <v>552</v>
      </c>
      <c r="B76" s="500">
        <v>0.01</v>
      </c>
      <c r="C76" s="501">
        <v>0.01</v>
      </c>
      <c r="D76" s="501">
        <v>0.01</v>
      </c>
      <c r="E76" s="501">
        <v>0.01</v>
      </c>
      <c r="F76" s="501">
        <v>0.01</v>
      </c>
      <c r="G76" s="501">
        <v>0.01</v>
      </c>
      <c r="H76" s="501">
        <v>0.01</v>
      </c>
      <c r="I76" s="501">
        <v>0.01</v>
      </c>
      <c r="J76" s="501">
        <v>0.01</v>
      </c>
      <c r="K76" s="501">
        <v>0.01</v>
      </c>
      <c r="L76" s="501">
        <v>0.01</v>
      </c>
      <c r="M76" s="503">
        <v>0.01</v>
      </c>
      <c r="N76" s="512"/>
    </row>
    <row r="77" spans="1:14">
      <c r="A77" s="481" t="s">
        <v>546</v>
      </c>
      <c r="B77" s="504">
        <f>'DATOS UCI'!$D$34</f>
        <v>0</v>
      </c>
      <c r="C77" s="504">
        <f>'DATOS UCI'!$F$34</f>
        <v>2.0833333333333332E-2</v>
      </c>
      <c r="D77" s="504">
        <f>'DATOS UCI'!$H$34</f>
        <v>0</v>
      </c>
      <c r="E77" s="504">
        <v>0</v>
      </c>
      <c r="F77" s="504">
        <f>'DATOS UCI'!$L$34</f>
        <v>2.7397260273972601E-2</v>
      </c>
      <c r="G77" s="504">
        <f>'DATOS UCI'!$N$34</f>
        <v>5.9405940594059403E-2</v>
      </c>
      <c r="H77" s="504">
        <v>0</v>
      </c>
      <c r="I77" s="504" t="e">
        <f>'DATOS UCI'!$R$34</f>
        <v>#DIV/0!</v>
      </c>
      <c r="J77" s="504" t="e">
        <f>'DATOS UCI'!$T$34</f>
        <v>#DIV/0!</v>
      </c>
      <c r="K77" s="504" t="e">
        <f>'DATOS UCI'!$V$34</f>
        <v>#DIV/0!</v>
      </c>
      <c r="L77" s="504" t="e">
        <f>'DATOS UCI'!$X$34</f>
        <v>#DIV/0!</v>
      </c>
      <c r="M77" s="504" t="e">
        <f>'DATOS UCI'!$Z$34</f>
        <v>#DIV/0!</v>
      </c>
      <c r="N77" s="512" t="e">
        <f t="shared" si="7"/>
        <v>#DIV/0!</v>
      </c>
    </row>
    <row r="78" spans="1:14" s="521" customFormat="1">
      <c r="A78" s="484" t="s">
        <v>547</v>
      </c>
      <c r="B78" s="485">
        <v>0</v>
      </c>
      <c r="C78" s="485">
        <v>0</v>
      </c>
      <c r="D78" s="485">
        <v>1</v>
      </c>
      <c r="E78" s="485">
        <v>1</v>
      </c>
      <c r="F78" s="485">
        <v>0</v>
      </c>
      <c r="G78" s="485">
        <v>0</v>
      </c>
      <c r="H78" s="485">
        <v>0</v>
      </c>
      <c r="I78" s="485">
        <v>0</v>
      </c>
      <c r="J78" s="485">
        <v>0</v>
      </c>
      <c r="K78" s="485">
        <v>0</v>
      </c>
      <c r="L78" s="485">
        <v>0</v>
      </c>
      <c r="M78" s="485">
        <v>0</v>
      </c>
      <c r="N78" s="512">
        <f t="shared" si="7"/>
        <v>0.16666666666666666</v>
      </c>
    </row>
    <row r="79" spans="1:14" s="521" customFormat="1">
      <c r="A79" s="487" t="s">
        <v>553</v>
      </c>
      <c r="B79" s="500">
        <v>1</v>
      </c>
      <c r="C79" s="501">
        <v>1</v>
      </c>
      <c r="D79" s="501">
        <v>1</v>
      </c>
      <c r="E79" s="501">
        <v>1</v>
      </c>
      <c r="F79" s="501">
        <v>1</v>
      </c>
      <c r="G79" s="501">
        <v>1</v>
      </c>
      <c r="H79" s="501">
        <v>1</v>
      </c>
      <c r="I79" s="501">
        <v>1</v>
      </c>
      <c r="J79" s="501">
        <v>1</v>
      </c>
      <c r="K79" s="501">
        <v>1</v>
      </c>
      <c r="L79" s="501">
        <v>1</v>
      </c>
      <c r="M79" s="503">
        <v>1</v>
      </c>
      <c r="N79" s="512"/>
    </row>
    <row r="80" spans="1:14" s="521" customFormat="1">
      <c r="A80" s="481" t="s">
        <v>546</v>
      </c>
      <c r="B80" s="504">
        <f>'DATOS UCI'!$D$32</f>
        <v>1</v>
      </c>
      <c r="C80" s="504">
        <f>'DATOS UCI'!$F$32</f>
        <v>1</v>
      </c>
      <c r="D80" s="504">
        <f>'DATOS UCI'!$H$32</f>
        <v>1</v>
      </c>
      <c r="E80" s="504">
        <v>1</v>
      </c>
      <c r="F80" s="504">
        <v>1</v>
      </c>
      <c r="G80" s="504">
        <f>'DATOS UCI'!$N$32</f>
        <v>1</v>
      </c>
      <c r="H80" s="504">
        <f>'DATOS UCI'!$P$32</f>
        <v>1</v>
      </c>
      <c r="I80" s="504" t="e">
        <f>'DATOS UCI'!$R$32</f>
        <v>#DIV/0!</v>
      </c>
      <c r="J80" s="504" t="e">
        <f>'DATOS UCI'!$T$32</f>
        <v>#DIV/0!</v>
      </c>
      <c r="K80" s="504" t="e">
        <f>'DATOS UCI'!$V$32</f>
        <v>#DIV/0!</v>
      </c>
      <c r="L80" s="504" t="e">
        <f>'DATOS UCI'!$X$32</f>
        <v>#DIV/0!</v>
      </c>
      <c r="M80" s="504" t="e">
        <f>'DATOS UCI'!$Z$32</f>
        <v>#DIV/0!</v>
      </c>
      <c r="N80" s="512" t="e">
        <f t="shared" si="7"/>
        <v>#DIV/0!</v>
      </c>
    </row>
    <row r="81" spans="1:14" s="521" customFormat="1">
      <c r="A81" s="484" t="s">
        <v>547</v>
      </c>
      <c r="B81" s="485">
        <f>B80/B79</f>
        <v>1</v>
      </c>
      <c r="C81" s="485">
        <f t="shared" ref="C81:M81" si="10">C80/C79</f>
        <v>1</v>
      </c>
      <c r="D81" s="485">
        <f t="shared" si="10"/>
        <v>1</v>
      </c>
      <c r="E81" s="485">
        <f t="shared" si="10"/>
        <v>1</v>
      </c>
      <c r="F81" s="485">
        <v>1</v>
      </c>
      <c r="G81" s="485">
        <f t="shared" si="10"/>
        <v>1</v>
      </c>
      <c r="H81" s="485">
        <f t="shared" si="10"/>
        <v>1</v>
      </c>
      <c r="I81" s="485" t="e">
        <f t="shared" si="10"/>
        <v>#DIV/0!</v>
      </c>
      <c r="J81" s="485" t="e">
        <f t="shared" si="10"/>
        <v>#DIV/0!</v>
      </c>
      <c r="K81" s="485" t="e">
        <f t="shared" si="10"/>
        <v>#DIV/0!</v>
      </c>
      <c r="L81" s="485" t="e">
        <f t="shared" si="10"/>
        <v>#DIV/0!</v>
      </c>
      <c r="M81" s="485" t="e">
        <f t="shared" si="10"/>
        <v>#DIV/0!</v>
      </c>
      <c r="N81" s="512" t="e">
        <f t="shared" si="7"/>
        <v>#DIV/0!</v>
      </c>
    </row>
    <row r="82" spans="1:14" s="521" customFormat="1">
      <c r="A82" s="487" t="s">
        <v>554</v>
      </c>
      <c r="B82" s="493">
        <v>50</v>
      </c>
      <c r="C82" s="350">
        <v>50</v>
      </c>
      <c r="D82" s="350">
        <v>50</v>
      </c>
      <c r="E82" s="350">
        <v>50</v>
      </c>
      <c r="F82" s="350">
        <v>50</v>
      </c>
      <c r="G82" s="350">
        <v>50</v>
      </c>
      <c r="H82" s="350">
        <v>50</v>
      </c>
      <c r="I82" s="350">
        <v>50</v>
      </c>
      <c r="J82" s="350">
        <v>50</v>
      </c>
      <c r="K82" s="350">
        <v>50</v>
      </c>
      <c r="L82" s="350">
        <v>50</v>
      </c>
      <c r="M82" s="494">
        <v>50</v>
      </c>
      <c r="N82" s="512"/>
    </row>
    <row r="83" spans="1:14" s="521" customFormat="1">
      <c r="A83" s="481" t="s">
        <v>546</v>
      </c>
      <c r="B83" s="534">
        <f>'DATOS UCI'!$D$36</f>
        <v>22.988505747126435</v>
      </c>
      <c r="C83" s="534">
        <f>'DATOS UCI'!$F$36</f>
        <v>39.215686274509807</v>
      </c>
      <c r="D83" s="534">
        <f>'DATOS UCI'!$H$36</f>
        <v>60</v>
      </c>
      <c r="E83" s="534">
        <f>'DATOS UCI'!$J$36</f>
        <v>69.306930693069319</v>
      </c>
      <c r="F83" s="534">
        <f>'DATOS UCI'!$L$36</f>
        <v>69.767441860465112</v>
      </c>
      <c r="G83" s="534">
        <f>'DATOS UCI'!$N$36</f>
        <v>54.54545454545454</v>
      </c>
      <c r="H83" s="534">
        <f>'DATOS UCI'!$P$36</f>
        <v>32.786885245901644</v>
      </c>
      <c r="I83" s="534" t="e">
        <f>'DATOS UCI'!$R$36</f>
        <v>#DIV/0!</v>
      </c>
      <c r="J83" s="534" t="e">
        <f>'DATOS UCI'!$T$36</f>
        <v>#DIV/0!</v>
      </c>
      <c r="K83" s="534" t="e">
        <f>'DATOS UCI'!$V$36</f>
        <v>#DIV/0!</v>
      </c>
      <c r="L83" s="534" t="e">
        <f>'DATOS UCI'!$X$36</f>
        <v>#DIV/0!</v>
      </c>
      <c r="M83" s="534" t="e">
        <f>'DATOS UCI'!$Z$36</f>
        <v>#DIV/0!</v>
      </c>
      <c r="N83" s="512" t="e">
        <f t="shared" si="7"/>
        <v>#DIV/0!</v>
      </c>
    </row>
    <row r="84" spans="1:14" s="521" customFormat="1">
      <c r="A84" s="484" t="s">
        <v>547</v>
      </c>
      <c r="B84" s="485">
        <v>1</v>
      </c>
      <c r="C84" s="485">
        <v>1</v>
      </c>
      <c r="D84" s="485">
        <v>0</v>
      </c>
      <c r="E84" s="485">
        <v>0</v>
      </c>
      <c r="F84" s="485">
        <v>0.6</v>
      </c>
      <c r="G84" s="485">
        <v>0</v>
      </c>
      <c r="H84" s="485">
        <v>1</v>
      </c>
      <c r="I84" s="485">
        <v>0</v>
      </c>
      <c r="J84" s="485">
        <v>0</v>
      </c>
      <c r="K84" s="485">
        <v>0</v>
      </c>
      <c r="L84" s="485">
        <v>0</v>
      </c>
      <c r="M84" s="485">
        <v>0</v>
      </c>
      <c r="N84" s="512">
        <f t="shared" si="7"/>
        <v>0.3</v>
      </c>
    </row>
    <row r="85" spans="1:14" s="521" customFormat="1" ht="30">
      <c r="A85" s="487" t="s">
        <v>560</v>
      </c>
      <c r="B85" s="500">
        <v>1</v>
      </c>
      <c r="C85" s="501">
        <v>1</v>
      </c>
      <c r="D85" s="501">
        <v>1</v>
      </c>
      <c r="E85" s="501">
        <v>1</v>
      </c>
      <c r="F85" s="501">
        <v>1</v>
      </c>
      <c r="G85" s="501">
        <v>1</v>
      </c>
      <c r="H85" s="501">
        <v>1</v>
      </c>
      <c r="I85" s="501">
        <v>1</v>
      </c>
      <c r="J85" s="501">
        <v>1</v>
      </c>
      <c r="K85" s="501">
        <v>1</v>
      </c>
      <c r="L85" s="501">
        <v>1</v>
      </c>
      <c r="M85" s="503">
        <v>1</v>
      </c>
      <c r="N85" s="512"/>
    </row>
    <row r="86" spans="1:14" s="521" customFormat="1">
      <c r="A86" s="484" t="s">
        <v>546</v>
      </c>
      <c r="B86" s="485"/>
      <c r="C86" s="522"/>
      <c r="D86" s="522"/>
      <c r="E86" s="522"/>
      <c r="F86" s="522">
        <v>0.8</v>
      </c>
      <c r="G86" s="522"/>
      <c r="H86" s="522"/>
      <c r="I86" s="522"/>
      <c r="J86" s="522"/>
      <c r="K86" s="522"/>
      <c r="L86" s="522"/>
      <c r="M86" s="523"/>
      <c r="N86" s="512">
        <f t="shared" si="7"/>
        <v>0.8</v>
      </c>
    </row>
    <row r="87" spans="1:14" s="521" customFormat="1" ht="30">
      <c r="A87" s="524" t="s">
        <v>561</v>
      </c>
      <c r="B87" s="488">
        <v>1</v>
      </c>
      <c r="C87" s="355">
        <v>1</v>
      </c>
      <c r="D87" s="355">
        <v>1</v>
      </c>
      <c r="E87" s="355">
        <v>1</v>
      </c>
      <c r="F87" s="355">
        <v>1</v>
      </c>
      <c r="G87" s="355">
        <v>1</v>
      </c>
      <c r="H87" s="355">
        <v>1</v>
      </c>
      <c r="I87" s="355">
        <v>1</v>
      </c>
      <c r="J87" s="355">
        <v>1</v>
      </c>
      <c r="K87" s="355">
        <v>1</v>
      </c>
      <c r="L87" s="355">
        <v>1</v>
      </c>
      <c r="M87" s="489">
        <v>1</v>
      </c>
      <c r="N87" s="512"/>
    </row>
    <row r="88" spans="1:14" s="521" customFormat="1">
      <c r="A88" s="484" t="s">
        <v>546</v>
      </c>
      <c r="B88" s="485"/>
      <c r="C88" s="485"/>
      <c r="D88" s="485"/>
      <c r="E88" s="485"/>
      <c r="F88" s="485"/>
      <c r="G88" s="485"/>
      <c r="H88" s="485"/>
      <c r="I88" s="485"/>
      <c r="J88" s="485"/>
      <c r="K88" s="485"/>
      <c r="L88" s="485"/>
      <c r="M88" s="525"/>
      <c r="N88" s="512" t="e">
        <f t="shared" si="7"/>
        <v>#DIV/0!</v>
      </c>
    </row>
  </sheetData>
  <mergeCells count="5">
    <mergeCell ref="A3:N3"/>
    <mergeCell ref="A35:M35"/>
    <mergeCell ref="A53:M53"/>
    <mergeCell ref="A1:N1"/>
    <mergeCell ref="A2:N2"/>
  </mergeCells>
  <hyperlinks>
    <hyperlink ref="A3:M3" location="'GRÁF. HOSP'!A1" display="HOSPITALIZACIÓN"/>
    <hyperlink ref="A53:M53" location="'GRÁF. UCI'!A1" display="UNIDAD DE CUIDADO INTENSIVO"/>
    <hyperlink ref="A87" location="'OBJ X ÁREA'!A1" display="CUMPLIMIENTO DE METAS EN LOS OBJETIVOS POR ÁREA"/>
    <hyperlink ref="A35:M35" location="'GRÁF. C.EXT'!A1" display="CONSULTA EXTERNA"/>
  </hyperlinks>
  <pageMargins left="0.7" right="0.7" top="0.75" bottom="0.75" header="0.3" footer="0.3"/>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Z196"/>
  <sheetViews>
    <sheetView topLeftCell="A68" zoomScale="80" zoomScaleNormal="80" workbookViewId="0">
      <selection activeCell="P92" sqref="P92"/>
    </sheetView>
  </sheetViews>
  <sheetFormatPr baseColWidth="10" defaultRowHeight="12.75"/>
  <cols>
    <col min="1" max="1" width="34.5" style="386" customWidth="1"/>
    <col min="2" max="2" width="13.625" style="386" customWidth="1"/>
    <col min="3" max="3" width="6.5" style="386" customWidth="1"/>
    <col min="4" max="5" width="6.5" style="391" customWidth="1"/>
    <col min="6" max="6" width="7.625" style="391" customWidth="1"/>
    <col min="7" max="7" width="6.5" style="391" customWidth="1"/>
    <col min="8" max="8" width="6.625" style="391" customWidth="1"/>
    <col min="9" max="26" width="6.5" style="391" customWidth="1"/>
    <col min="27" max="16384" width="11" style="386"/>
  </cols>
  <sheetData>
    <row r="1" spans="1:26" ht="41.25" customHeight="1" thickBot="1">
      <c r="A1" s="1222" t="s">
        <v>510</v>
      </c>
      <c r="B1" s="1223"/>
      <c r="C1" s="1223"/>
      <c r="D1" s="1223"/>
      <c r="E1" s="1223"/>
      <c r="F1" s="1223"/>
      <c r="G1" s="1223"/>
      <c r="H1" s="1223"/>
      <c r="I1" s="1223"/>
      <c r="J1" s="1223"/>
      <c r="K1" s="1223"/>
      <c r="L1" s="1223"/>
      <c r="M1" s="1223"/>
      <c r="N1" s="1223"/>
      <c r="O1" s="1223"/>
      <c r="P1" s="1223"/>
      <c r="Q1" s="1223"/>
      <c r="R1" s="1223"/>
      <c r="S1" s="1223"/>
      <c r="T1" s="1223"/>
      <c r="U1" s="1223"/>
      <c r="V1" s="1223"/>
      <c r="W1" s="1223"/>
      <c r="X1" s="1223"/>
      <c r="Y1" s="1223"/>
      <c r="Z1" s="1224"/>
    </row>
    <row r="2" spans="1:26" ht="27" customHeight="1" thickBot="1">
      <c r="A2" s="420" t="s">
        <v>23</v>
      </c>
      <c r="B2" s="423"/>
      <c r="C2" s="1210" t="s">
        <v>10</v>
      </c>
      <c r="D2" s="1211"/>
      <c r="E2" s="1210" t="s">
        <v>11</v>
      </c>
      <c r="F2" s="1211"/>
      <c r="G2" s="1210" t="s">
        <v>12</v>
      </c>
      <c r="H2" s="1211"/>
      <c r="I2" s="1210" t="s">
        <v>13</v>
      </c>
      <c r="J2" s="1211"/>
      <c r="K2" s="1210" t="s">
        <v>14</v>
      </c>
      <c r="L2" s="1211"/>
      <c r="M2" s="1210" t="s">
        <v>15</v>
      </c>
      <c r="N2" s="1211"/>
      <c r="O2" s="1210" t="s">
        <v>16</v>
      </c>
      <c r="P2" s="1211"/>
      <c r="Q2" s="1210" t="s">
        <v>17</v>
      </c>
      <c r="R2" s="1211"/>
      <c r="S2" s="1210" t="s">
        <v>18</v>
      </c>
      <c r="T2" s="1211"/>
      <c r="U2" s="1210" t="s">
        <v>19</v>
      </c>
      <c r="V2" s="1211"/>
      <c r="W2" s="1210" t="s">
        <v>20</v>
      </c>
      <c r="X2" s="1211"/>
      <c r="Y2" s="1210" t="s">
        <v>21</v>
      </c>
      <c r="Z2" s="1226"/>
    </row>
    <row r="3" spans="1:26" ht="15" customHeight="1">
      <c r="A3" s="1163" t="s">
        <v>630</v>
      </c>
      <c r="B3" s="536" t="s">
        <v>486</v>
      </c>
      <c r="C3" s="537" t="s">
        <v>492</v>
      </c>
      <c r="D3" s="538">
        <v>0.6</v>
      </c>
      <c r="E3" s="539" t="s">
        <v>492</v>
      </c>
      <c r="F3" s="538">
        <v>0.5</v>
      </c>
      <c r="G3" s="539" t="s">
        <v>492</v>
      </c>
      <c r="H3" s="538">
        <v>0.5</v>
      </c>
      <c r="I3" s="539" t="s">
        <v>492</v>
      </c>
      <c r="J3" s="538">
        <v>0.6</v>
      </c>
      <c r="K3" s="539" t="s">
        <v>492</v>
      </c>
      <c r="L3" s="538">
        <v>0.6</v>
      </c>
      <c r="M3" s="539" t="s">
        <v>492</v>
      </c>
      <c r="N3" s="538">
        <v>0.6</v>
      </c>
      <c r="O3" s="539" t="s">
        <v>492</v>
      </c>
      <c r="P3" s="538">
        <v>0.6</v>
      </c>
      <c r="Q3" s="539" t="s">
        <v>492</v>
      </c>
      <c r="R3" s="538">
        <v>0.6</v>
      </c>
      <c r="S3" s="539" t="s">
        <v>492</v>
      </c>
      <c r="T3" s="538">
        <v>0.6</v>
      </c>
      <c r="U3" s="539" t="s">
        <v>492</v>
      </c>
      <c r="V3" s="538">
        <v>0.6</v>
      </c>
      <c r="W3" s="539" t="s">
        <v>492</v>
      </c>
      <c r="X3" s="538">
        <v>0.6</v>
      </c>
      <c r="Y3" s="539" t="s">
        <v>492</v>
      </c>
      <c r="Z3" s="540">
        <v>0.6</v>
      </c>
    </row>
    <row r="4" spans="1:26" ht="15" customHeight="1">
      <c r="A4" s="1164"/>
      <c r="B4" s="425" t="s">
        <v>487</v>
      </c>
      <c r="C4" s="392">
        <v>0</v>
      </c>
      <c r="D4" s="388" t="e">
        <f>C4/C5</f>
        <v>#DIV/0!</v>
      </c>
      <c r="E4" s="387">
        <v>186</v>
      </c>
      <c r="F4" s="388">
        <f t="shared" ref="F4" si="0">E4/E5</f>
        <v>0.84162895927601811</v>
      </c>
      <c r="G4" s="387">
        <v>202</v>
      </c>
      <c r="H4" s="388">
        <f t="shared" ref="H4" si="1">G4/G5</f>
        <v>0.82113821138211385</v>
      </c>
      <c r="I4" s="387">
        <v>95</v>
      </c>
      <c r="J4" s="388">
        <f t="shared" ref="J4" si="2">I4/I5</f>
        <v>0.6333333333333333</v>
      </c>
      <c r="K4" s="387">
        <v>109</v>
      </c>
      <c r="L4" s="388">
        <f t="shared" ref="L4" si="3">K4/K5</f>
        <v>0.63005780346820806</v>
      </c>
      <c r="M4" s="387">
        <v>120</v>
      </c>
      <c r="N4" s="388">
        <f t="shared" ref="N4" si="4">M4/M5</f>
        <v>0.66666666666666663</v>
      </c>
      <c r="O4" s="387">
        <v>78</v>
      </c>
      <c r="P4" s="388">
        <f t="shared" ref="P4" si="5">O4/O5</f>
        <v>0.609375</v>
      </c>
      <c r="Q4" s="387"/>
      <c r="R4" s="388" t="e">
        <f t="shared" ref="R4" si="6">Q4/Q5</f>
        <v>#DIV/0!</v>
      </c>
      <c r="S4" s="387"/>
      <c r="T4" s="388" t="e">
        <f t="shared" ref="T4" si="7">S4/S5</f>
        <v>#DIV/0!</v>
      </c>
      <c r="U4" s="387"/>
      <c r="V4" s="388" t="e">
        <f t="shared" ref="V4" si="8">U4/U5</f>
        <v>#DIV/0!</v>
      </c>
      <c r="W4" s="387"/>
      <c r="X4" s="388" t="e">
        <f t="shared" ref="X4" si="9">W4/W5</f>
        <v>#DIV/0!</v>
      </c>
      <c r="Y4" s="387"/>
      <c r="Z4" s="393" t="e">
        <f t="shared" ref="Z4" si="10">Y4/Y5</f>
        <v>#DIV/0!</v>
      </c>
    </row>
    <row r="5" spans="1:26" ht="15" customHeight="1">
      <c r="A5" s="1164"/>
      <c r="B5" s="425" t="s">
        <v>488</v>
      </c>
      <c r="C5" s="392">
        <v>0</v>
      </c>
      <c r="D5" s="388"/>
      <c r="E5" s="387">
        <v>221</v>
      </c>
      <c r="F5" s="388">
        <v>0.8</v>
      </c>
      <c r="G5" s="387">
        <v>246</v>
      </c>
      <c r="H5" s="388">
        <v>0.82</v>
      </c>
      <c r="I5" s="387">
        <v>150</v>
      </c>
      <c r="J5" s="388"/>
      <c r="K5" s="387">
        <v>173</v>
      </c>
      <c r="L5" s="388"/>
      <c r="M5" s="387">
        <v>180</v>
      </c>
      <c r="N5" s="388"/>
      <c r="O5" s="387">
        <v>128</v>
      </c>
      <c r="P5" s="388"/>
      <c r="Q5" s="387"/>
      <c r="R5" s="388"/>
      <c r="S5" s="387"/>
      <c r="T5" s="388"/>
      <c r="U5" s="387"/>
      <c r="V5" s="388"/>
      <c r="W5" s="387"/>
      <c r="X5" s="388"/>
      <c r="Y5" s="387"/>
      <c r="Z5" s="393"/>
    </row>
    <row r="6" spans="1:26" ht="15" customHeight="1">
      <c r="A6" s="1165" t="s">
        <v>629</v>
      </c>
      <c r="B6" s="564" t="s">
        <v>486</v>
      </c>
      <c r="C6" s="565" t="s">
        <v>492</v>
      </c>
      <c r="D6" s="566">
        <v>0.2</v>
      </c>
      <c r="E6" s="567" t="s">
        <v>492</v>
      </c>
      <c r="F6" s="566">
        <v>0.9</v>
      </c>
      <c r="G6" s="567" t="s">
        <v>492</v>
      </c>
      <c r="H6" s="566">
        <v>0.9</v>
      </c>
      <c r="I6" s="567" t="s">
        <v>492</v>
      </c>
      <c r="J6" s="566">
        <v>0.9</v>
      </c>
      <c r="K6" s="567" t="s">
        <v>492</v>
      </c>
      <c r="L6" s="566">
        <v>0.9</v>
      </c>
      <c r="M6" s="567" t="s">
        <v>492</v>
      </c>
      <c r="N6" s="566">
        <v>0.9</v>
      </c>
      <c r="O6" s="567" t="s">
        <v>492</v>
      </c>
      <c r="P6" s="566">
        <v>0.9</v>
      </c>
      <c r="Q6" s="567" t="s">
        <v>492</v>
      </c>
      <c r="R6" s="566">
        <v>0.9</v>
      </c>
      <c r="S6" s="567" t="s">
        <v>492</v>
      </c>
      <c r="T6" s="566">
        <v>0.9</v>
      </c>
      <c r="U6" s="567" t="s">
        <v>492</v>
      </c>
      <c r="V6" s="566">
        <v>0.9</v>
      </c>
      <c r="W6" s="567" t="s">
        <v>492</v>
      </c>
      <c r="X6" s="566">
        <v>0.9</v>
      </c>
      <c r="Y6" s="567" t="s">
        <v>492</v>
      </c>
      <c r="Z6" s="568">
        <v>0.9</v>
      </c>
    </row>
    <row r="7" spans="1:26" ht="15" customHeight="1">
      <c r="A7" s="1166"/>
      <c r="B7" s="564" t="s">
        <v>487</v>
      </c>
      <c r="C7" s="565">
        <v>0</v>
      </c>
      <c r="D7" s="569">
        <v>1</v>
      </c>
      <c r="E7" s="567">
        <v>197</v>
      </c>
      <c r="F7" s="569">
        <f t="shared" ref="F7" si="11">E7/E8</f>
        <v>0.93364928909952605</v>
      </c>
      <c r="G7" s="567">
        <v>237</v>
      </c>
      <c r="H7" s="569">
        <f t="shared" ref="H7" si="12">G7/G8</f>
        <v>0.96341463414634143</v>
      </c>
      <c r="I7" s="567">
        <v>214</v>
      </c>
      <c r="J7" s="569">
        <f t="shared" ref="J7" si="13">I7/I8</f>
        <v>0.95964125560538116</v>
      </c>
      <c r="K7" s="567">
        <v>207</v>
      </c>
      <c r="L7" s="720">
        <f t="shared" ref="L7" si="14">K7/K8</f>
        <v>0.88461538461538458</v>
      </c>
      <c r="M7" s="567">
        <v>220</v>
      </c>
      <c r="N7" s="569">
        <f t="shared" ref="N7" si="15">M7/M8</f>
        <v>0.96916299559471364</v>
      </c>
      <c r="O7" s="567">
        <v>226</v>
      </c>
      <c r="P7" s="569">
        <f t="shared" ref="P7" si="16">O7/O8</f>
        <v>0.9826086956521739</v>
      </c>
      <c r="Q7" s="567"/>
      <c r="R7" s="569" t="e">
        <f t="shared" ref="R7" si="17">Q7/Q8</f>
        <v>#DIV/0!</v>
      </c>
      <c r="S7" s="567"/>
      <c r="T7" s="569" t="e">
        <f t="shared" ref="T7" si="18">S7/S8</f>
        <v>#DIV/0!</v>
      </c>
      <c r="U7" s="567"/>
      <c r="V7" s="569" t="e">
        <f t="shared" ref="V7" si="19">U7/U8</f>
        <v>#DIV/0!</v>
      </c>
      <c r="W7" s="567"/>
      <c r="X7" s="569" t="e">
        <f t="shared" ref="X7" si="20">W7/W8</f>
        <v>#DIV/0!</v>
      </c>
      <c r="Y7" s="567"/>
      <c r="Z7" s="570" t="e">
        <f t="shared" ref="Z7:Z79" si="21">Y7/Y8</f>
        <v>#DIV/0!</v>
      </c>
    </row>
    <row r="8" spans="1:26" ht="15" customHeight="1">
      <c r="A8" s="1167"/>
      <c r="B8" s="564" t="s">
        <v>488</v>
      </c>
      <c r="C8" s="565">
        <v>0</v>
      </c>
      <c r="D8" s="569">
        <v>0</v>
      </c>
      <c r="E8" s="567">
        <v>211</v>
      </c>
      <c r="F8" s="569">
        <v>0.85</v>
      </c>
      <c r="G8" s="567">
        <v>246</v>
      </c>
      <c r="H8" s="569">
        <v>0.82</v>
      </c>
      <c r="I8" s="567">
        <v>223</v>
      </c>
      <c r="J8" s="569"/>
      <c r="K8" s="567">
        <v>234</v>
      </c>
      <c r="L8" s="569"/>
      <c r="M8" s="567">
        <v>227</v>
      </c>
      <c r="N8" s="569"/>
      <c r="O8" s="567">
        <v>230</v>
      </c>
      <c r="P8" s="569"/>
      <c r="Q8" s="567"/>
      <c r="R8" s="569"/>
      <c r="S8" s="567"/>
      <c r="T8" s="569"/>
      <c r="U8" s="567"/>
      <c r="V8" s="569"/>
      <c r="W8" s="567"/>
      <c r="X8" s="569"/>
      <c r="Y8" s="567"/>
      <c r="Z8" s="570"/>
    </row>
    <row r="9" spans="1:26" ht="15" customHeight="1">
      <c r="A9" s="1168" t="s">
        <v>495</v>
      </c>
      <c r="B9" s="542" t="s">
        <v>486</v>
      </c>
      <c r="C9" s="543" t="s">
        <v>492</v>
      </c>
      <c r="D9" s="544">
        <v>1</v>
      </c>
      <c r="E9" s="545" t="s">
        <v>492</v>
      </c>
      <c r="F9" s="544">
        <v>1</v>
      </c>
      <c r="G9" s="545" t="s">
        <v>492</v>
      </c>
      <c r="H9" s="544">
        <v>1</v>
      </c>
      <c r="I9" s="545" t="s">
        <v>492</v>
      </c>
      <c r="J9" s="544">
        <v>0.9</v>
      </c>
      <c r="K9" s="545" t="s">
        <v>492</v>
      </c>
      <c r="L9" s="544">
        <v>0.9</v>
      </c>
      <c r="M9" s="545" t="s">
        <v>492</v>
      </c>
      <c r="N9" s="544">
        <v>0.9</v>
      </c>
      <c r="O9" s="545" t="s">
        <v>492</v>
      </c>
      <c r="P9" s="544">
        <v>1</v>
      </c>
      <c r="Q9" s="545" t="s">
        <v>492</v>
      </c>
      <c r="R9" s="544">
        <v>1</v>
      </c>
      <c r="S9" s="545" t="s">
        <v>492</v>
      </c>
      <c r="T9" s="544">
        <v>1</v>
      </c>
      <c r="U9" s="545" t="s">
        <v>492</v>
      </c>
      <c r="V9" s="544">
        <v>1</v>
      </c>
      <c r="W9" s="545" t="s">
        <v>492</v>
      </c>
      <c r="X9" s="544">
        <v>1</v>
      </c>
      <c r="Y9" s="545" t="s">
        <v>492</v>
      </c>
      <c r="Z9" s="546">
        <v>1</v>
      </c>
    </row>
    <row r="10" spans="1:26" ht="15" customHeight="1">
      <c r="A10" s="1169"/>
      <c r="B10" s="542" t="s">
        <v>487</v>
      </c>
      <c r="C10" s="543">
        <v>0</v>
      </c>
      <c r="D10" s="547">
        <f t="shared" ref="D10" si="22">C10/C11</f>
        <v>0</v>
      </c>
      <c r="E10" s="545">
        <v>11</v>
      </c>
      <c r="F10" s="547">
        <f t="shared" ref="F10" si="23">E10/E11</f>
        <v>0.3235294117647059</v>
      </c>
      <c r="G10" s="545">
        <v>16</v>
      </c>
      <c r="H10" s="547">
        <f t="shared" ref="H10" si="24">G10/G11</f>
        <v>0.66666666666666663</v>
      </c>
      <c r="I10" s="545">
        <v>14</v>
      </c>
      <c r="J10" s="720">
        <f t="shared" ref="J10" si="25">I10/I11</f>
        <v>0.66666666666666663</v>
      </c>
      <c r="K10" s="545">
        <v>29</v>
      </c>
      <c r="L10" s="720">
        <f t="shared" ref="L10" si="26">K10/K11</f>
        <v>0.8529411764705882</v>
      </c>
      <c r="M10" s="545">
        <v>32</v>
      </c>
      <c r="N10" s="720">
        <f t="shared" ref="N10" si="27">M10/M11</f>
        <v>0.88888888888888884</v>
      </c>
      <c r="O10" s="545">
        <v>18</v>
      </c>
      <c r="P10" s="720">
        <f t="shared" ref="P10" si="28">O10/O11</f>
        <v>0.81818181818181823</v>
      </c>
      <c r="Q10" s="545"/>
      <c r="R10" s="547" t="e">
        <f t="shared" ref="R10" si="29">Q10/Q11</f>
        <v>#DIV/0!</v>
      </c>
      <c r="S10" s="545"/>
      <c r="T10" s="547" t="e">
        <f t="shared" ref="T10" si="30">S10/S11</f>
        <v>#DIV/0!</v>
      </c>
      <c r="U10" s="545"/>
      <c r="V10" s="547" t="e">
        <f t="shared" ref="V10" si="31">U10/U11</f>
        <v>#DIV/0!</v>
      </c>
      <c r="W10" s="545"/>
      <c r="X10" s="547" t="e">
        <f t="shared" ref="X10" si="32">W10/W11</f>
        <v>#DIV/0!</v>
      </c>
      <c r="Y10" s="545"/>
      <c r="Z10" s="653" t="e">
        <f t="shared" si="21"/>
        <v>#DIV/0!</v>
      </c>
    </row>
    <row r="11" spans="1:26" ht="15" customHeight="1">
      <c r="A11" s="1170"/>
      <c r="B11" s="542" t="s">
        <v>488</v>
      </c>
      <c r="C11" s="543">
        <v>8</v>
      </c>
      <c r="D11" s="547">
        <v>0</v>
      </c>
      <c r="E11" s="545">
        <v>34</v>
      </c>
      <c r="F11" s="720">
        <v>0.62</v>
      </c>
      <c r="G11" s="545">
        <v>24</v>
      </c>
      <c r="H11" s="720">
        <v>0.67</v>
      </c>
      <c r="I11" s="545">
        <v>21</v>
      </c>
      <c r="J11" s="547"/>
      <c r="K11" s="545">
        <v>34</v>
      </c>
      <c r="L11" s="547"/>
      <c r="M11" s="545">
        <v>36</v>
      </c>
      <c r="N11" s="547"/>
      <c r="O11" s="545">
        <v>22</v>
      </c>
      <c r="P11" s="547"/>
      <c r="Q11" s="545"/>
      <c r="R11" s="547"/>
      <c r="S11" s="545"/>
      <c r="T11" s="547"/>
      <c r="U11" s="545"/>
      <c r="V11" s="547"/>
      <c r="W11" s="545"/>
      <c r="X11" s="547"/>
      <c r="Y11" s="545"/>
      <c r="Z11" s="653"/>
    </row>
    <row r="12" spans="1:26" ht="15" customHeight="1">
      <c r="A12" s="1186" t="s">
        <v>640</v>
      </c>
      <c r="B12" s="542" t="s">
        <v>486</v>
      </c>
      <c r="C12" s="543" t="s">
        <v>492</v>
      </c>
      <c r="D12" s="544">
        <v>1</v>
      </c>
      <c r="E12" s="545" t="s">
        <v>492</v>
      </c>
      <c r="F12" s="544">
        <v>1</v>
      </c>
      <c r="G12" s="545" t="s">
        <v>492</v>
      </c>
      <c r="H12" s="544">
        <v>1</v>
      </c>
      <c r="I12" s="545" t="s">
        <v>492</v>
      </c>
      <c r="J12" s="544">
        <v>0.98</v>
      </c>
      <c r="K12" s="545" t="s">
        <v>492</v>
      </c>
      <c r="L12" s="544">
        <v>0.98</v>
      </c>
      <c r="M12" s="545" t="s">
        <v>492</v>
      </c>
      <c r="N12" s="544">
        <v>0.98</v>
      </c>
      <c r="O12" s="545" t="s">
        <v>492</v>
      </c>
      <c r="P12" s="544">
        <v>0.98</v>
      </c>
      <c r="Q12" s="545" t="s">
        <v>492</v>
      </c>
      <c r="R12" s="544">
        <v>0.98</v>
      </c>
      <c r="S12" s="545" t="s">
        <v>492</v>
      </c>
      <c r="T12" s="544">
        <v>0.98</v>
      </c>
      <c r="U12" s="545" t="s">
        <v>492</v>
      </c>
      <c r="V12" s="544">
        <v>0.98</v>
      </c>
      <c r="W12" s="545" t="s">
        <v>492</v>
      </c>
      <c r="X12" s="544">
        <v>0.98</v>
      </c>
      <c r="Y12" s="545" t="s">
        <v>492</v>
      </c>
      <c r="Z12" s="546">
        <v>0.98</v>
      </c>
    </row>
    <row r="13" spans="1:26" ht="15" customHeight="1">
      <c r="A13" s="1161"/>
      <c r="B13" s="542" t="s">
        <v>487</v>
      </c>
      <c r="C13" s="543">
        <v>0</v>
      </c>
      <c r="D13" s="547">
        <f t="shared" ref="D13" si="33">C13/C14</f>
        <v>0</v>
      </c>
      <c r="E13" s="545">
        <v>11</v>
      </c>
      <c r="F13" s="547">
        <f t="shared" ref="F13" si="34">E13/E14</f>
        <v>0.3235294117647059</v>
      </c>
      <c r="G13" s="545">
        <v>16</v>
      </c>
      <c r="H13" s="547">
        <f t="shared" ref="H13" si="35">G13/G14</f>
        <v>0.66666666666666663</v>
      </c>
      <c r="I13" s="545">
        <v>36</v>
      </c>
      <c r="J13" s="720">
        <f t="shared" ref="J13" si="36">I13/I14</f>
        <v>0.97297297297297303</v>
      </c>
      <c r="K13" s="545">
        <v>3</v>
      </c>
      <c r="L13" s="720">
        <f t="shared" ref="L13" si="37">K13/K14</f>
        <v>0.3</v>
      </c>
      <c r="M13" s="545">
        <v>35</v>
      </c>
      <c r="N13" s="547">
        <f t="shared" ref="N13" si="38">M13/M14</f>
        <v>0.94594594594594594</v>
      </c>
      <c r="O13" s="545">
        <v>37</v>
      </c>
      <c r="P13" s="547">
        <f t="shared" ref="P13" si="39">O13/O14</f>
        <v>1</v>
      </c>
      <c r="Q13" s="545"/>
      <c r="R13" s="547" t="e">
        <f t="shared" ref="R13" si="40">Q13/Q14</f>
        <v>#DIV/0!</v>
      </c>
      <c r="S13" s="545"/>
      <c r="T13" s="547" t="e">
        <f t="shared" ref="T13" si="41">S13/S14</f>
        <v>#DIV/0!</v>
      </c>
      <c r="U13" s="545"/>
      <c r="V13" s="547" t="e">
        <f t="shared" ref="V13" si="42">U13/U14</f>
        <v>#DIV/0!</v>
      </c>
      <c r="W13" s="545"/>
      <c r="X13" s="547" t="e">
        <f t="shared" ref="X13" si="43">W13/W14</f>
        <v>#DIV/0!</v>
      </c>
      <c r="Y13" s="545"/>
      <c r="Z13" s="653" t="e">
        <f t="shared" ref="Z13" si="44">Y13/Y14</f>
        <v>#DIV/0!</v>
      </c>
    </row>
    <row r="14" spans="1:26" ht="15" customHeight="1">
      <c r="A14" s="1162"/>
      <c r="B14" s="542" t="s">
        <v>488</v>
      </c>
      <c r="C14" s="543">
        <v>8</v>
      </c>
      <c r="D14" s="547">
        <v>0</v>
      </c>
      <c r="E14" s="545">
        <v>34</v>
      </c>
      <c r="F14" s="720">
        <v>0.62</v>
      </c>
      <c r="G14" s="545">
        <v>24</v>
      </c>
      <c r="H14" s="720">
        <v>0.67</v>
      </c>
      <c r="I14" s="545">
        <v>37</v>
      </c>
      <c r="J14" s="547"/>
      <c r="K14" s="545">
        <v>10</v>
      </c>
      <c r="L14" s="547"/>
      <c r="M14" s="545">
        <v>37</v>
      </c>
      <c r="N14" s="547"/>
      <c r="O14" s="545">
        <v>37</v>
      </c>
      <c r="P14" s="547"/>
      <c r="Q14" s="545"/>
      <c r="R14" s="547"/>
      <c r="S14" s="545"/>
      <c r="T14" s="547"/>
      <c r="U14" s="545"/>
      <c r="V14" s="547"/>
      <c r="W14" s="545"/>
      <c r="X14" s="547"/>
      <c r="Y14" s="545"/>
      <c r="Z14" s="653"/>
    </row>
    <row r="15" spans="1:26" ht="15" customHeight="1">
      <c r="A15" s="1171" t="s">
        <v>496</v>
      </c>
      <c r="B15" s="424" t="s">
        <v>486</v>
      </c>
      <c r="C15" s="406" t="s">
        <v>492</v>
      </c>
      <c r="D15" s="703">
        <v>1</v>
      </c>
      <c r="E15" s="404" t="s">
        <v>492</v>
      </c>
      <c r="F15" s="703">
        <v>1</v>
      </c>
      <c r="G15" s="404" t="s">
        <v>492</v>
      </c>
      <c r="H15" s="703">
        <v>1</v>
      </c>
      <c r="I15" s="404" t="s">
        <v>492</v>
      </c>
      <c r="J15" s="703">
        <v>0.95</v>
      </c>
      <c r="K15" s="404" t="s">
        <v>492</v>
      </c>
      <c r="L15" s="703">
        <v>0.95</v>
      </c>
      <c r="M15" s="404" t="s">
        <v>492</v>
      </c>
      <c r="N15" s="703">
        <v>1</v>
      </c>
      <c r="O15" s="404" t="s">
        <v>492</v>
      </c>
      <c r="P15" s="703">
        <v>1</v>
      </c>
      <c r="Q15" s="404" t="s">
        <v>492</v>
      </c>
      <c r="R15" s="703">
        <v>1</v>
      </c>
      <c r="S15" s="404" t="s">
        <v>492</v>
      </c>
      <c r="T15" s="703">
        <v>1</v>
      </c>
      <c r="U15" s="404" t="s">
        <v>492</v>
      </c>
      <c r="V15" s="703">
        <v>1</v>
      </c>
      <c r="W15" s="404" t="s">
        <v>492</v>
      </c>
      <c r="X15" s="703">
        <v>1</v>
      </c>
      <c r="Y15" s="404" t="s">
        <v>492</v>
      </c>
      <c r="Z15" s="704">
        <v>1</v>
      </c>
    </row>
    <row r="16" spans="1:26" ht="15" customHeight="1">
      <c r="A16" s="1172"/>
      <c r="B16" s="424" t="s">
        <v>487</v>
      </c>
      <c r="C16" s="406">
        <v>9</v>
      </c>
      <c r="D16" s="407">
        <f t="shared" ref="D16" si="45">C16/C17</f>
        <v>0.39130434782608697</v>
      </c>
      <c r="E16" s="404">
        <v>17</v>
      </c>
      <c r="F16" s="407">
        <f t="shared" ref="F16" si="46">E16/E17</f>
        <v>1</v>
      </c>
      <c r="G16" s="404">
        <v>16</v>
      </c>
      <c r="H16" s="407">
        <f t="shared" ref="H16" si="47">G16/G17</f>
        <v>0.31372549019607843</v>
      </c>
      <c r="I16" s="404">
        <v>30</v>
      </c>
      <c r="J16" s="407">
        <f t="shared" ref="J16" si="48">I16/I17</f>
        <v>1</v>
      </c>
      <c r="K16" s="404">
        <v>1090</v>
      </c>
      <c r="L16" s="407">
        <f t="shared" ref="L16" si="49">K16/K17</f>
        <v>0.98911070780399279</v>
      </c>
      <c r="M16" s="404">
        <v>1080</v>
      </c>
      <c r="N16" s="407">
        <f t="shared" ref="N16" si="50">M16/M17</f>
        <v>0.98181818181818181</v>
      </c>
      <c r="O16" s="404">
        <v>1250</v>
      </c>
      <c r="P16" s="407">
        <f t="shared" ref="P16" si="51">O16/O17</f>
        <v>1</v>
      </c>
      <c r="Q16" s="404"/>
      <c r="R16" s="407" t="e">
        <f t="shared" ref="R16" si="52">Q16/Q17</f>
        <v>#DIV/0!</v>
      </c>
      <c r="S16" s="404"/>
      <c r="T16" s="407" t="e">
        <f t="shared" ref="T16" si="53">S16/S17</f>
        <v>#DIV/0!</v>
      </c>
      <c r="U16" s="404"/>
      <c r="V16" s="407" t="e">
        <f t="shared" ref="V16" si="54">U16/U17</f>
        <v>#DIV/0!</v>
      </c>
      <c r="W16" s="404"/>
      <c r="X16" s="407" t="e">
        <f t="shared" ref="X16" si="55">W16/W17</f>
        <v>#DIV/0!</v>
      </c>
      <c r="Y16" s="404"/>
      <c r="Z16" s="405" t="e">
        <f t="shared" si="21"/>
        <v>#DIV/0!</v>
      </c>
    </row>
    <row r="17" spans="1:26" ht="15" customHeight="1">
      <c r="A17" s="1173"/>
      <c r="B17" s="424" t="s">
        <v>488</v>
      </c>
      <c r="C17" s="406">
        <v>23</v>
      </c>
      <c r="D17" s="407">
        <v>0</v>
      </c>
      <c r="E17" s="404">
        <v>17</v>
      </c>
      <c r="F17" s="407">
        <v>1</v>
      </c>
      <c r="G17" s="404">
        <v>51</v>
      </c>
      <c r="H17" s="720">
        <v>0.31</v>
      </c>
      <c r="I17" s="404">
        <v>30</v>
      </c>
      <c r="J17" s="407"/>
      <c r="K17" s="404">
        <v>1102</v>
      </c>
      <c r="L17" s="407"/>
      <c r="M17" s="404">
        <v>1100</v>
      </c>
      <c r="N17" s="407"/>
      <c r="O17" s="404">
        <v>1250</v>
      </c>
      <c r="P17" s="407"/>
      <c r="Q17" s="404"/>
      <c r="R17" s="407"/>
      <c r="S17" s="404"/>
      <c r="T17" s="407"/>
      <c r="U17" s="404"/>
      <c r="V17" s="407"/>
      <c r="W17" s="404"/>
      <c r="X17" s="407"/>
      <c r="Y17" s="404"/>
      <c r="Z17" s="405"/>
    </row>
    <row r="18" spans="1:26" ht="15" customHeight="1">
      <c r="A18" s="1157" t="s">
        <v>497</v>
      </c>
      <c r="B18" s="581" t="s">
        <v>486</v>
      </c>
      <c r="C18" s="582" t="s">
        <v>492</v>
      </c>
      <c r="D18" s="583">
        <v>1</v>
      </c>
      <c r="E18" s="584" t="s">
        <v>492</v>
      </c>
      <c r="F18" s="583">
        <v>1</v>
      </c>
      <c r="G18" s="584" t="s">
        <v>492</v>
      </c>
      <c r="H18" s="583">
        <v>1</v>
      </c>
      <c r="I18" s="584" t="s">
        <v>492</v>
      </c>
      <c r="J18" s="583">
        <v>1</v>
      </c>
      <c r="K18" s="584" t="s">
        <v>492</v>
      </c>
      <c r="L18" s="583">
        <v>1</v>
      </c>
      <c r="M18" s="584" t="s">
        <v>492</v>
      </c>
      <c r="N18" s="583">
        <v>1</v>
      </c>
      <c r="O18" s="584" t="s">
        <v>492</v>
      </c>
      <c r="P18" s="583">
        <v>1</v>
      </c>
      <c r="Q18" s="584" t="s">
        <v>492</v>
      </c>
      <c r="R18" s="583">
        <v>1</v>
      </c>
      <c r="S18" s="584" t="s">
        <v>492</v>
      </c>
      <c r="T18" s="583">
        <v>1</v>
      </c>
      <c r="U18" s="584" t="s">
        <v>492</v>
      </c>
      <c r="V18" s="583">
        <v>1</v>
      </c>
      <c r="W18" s="584" t="s">
        <v>492</v>
      </c>
      <c r="X18" s="583">
        <v>1</v>
      </c>
      <c r="Y18" s="584" t="s">
        <v>492</v>
      </c>
      <c r="Z18" s="585">
        <v>1</v>
      </c>
    </row>
    <row r="19" spans="1:26" ht="15" customHeight="1">
      <c r="A19" s="1158"/>
      <c r="B19" s="581" t="s">
        <v>487</v>
      </c>
      <c r="C19" s="582">
        <v>28</v>
      </c>
      <c r="D19" s="586">
        <f t="shared" ref="D19" si="56">C19/C20</f>
        <v>1</v>
      </c>
      <c r="E19" s="584">
        <v>23</v>
      </c>
      <c r="F19" s="586">
        <f t="shared" ref="F19" si="57">E19/E20</f>
        <v>1</v>
      </c>
      <c r="G19" s="584">
        <v>18</v>
      </c>
      <c r="H19" s="586">
        <f t="shared" ref="H19" si="58">G19/G20</f>
        <v>1</v>
      </c>
      <c r="I19" s="584">
        <v>35</v>
      </c>
      <c r="J19" s="720">
        <f t="shared" ref="J19" si="59">I19/I20</f>
        <v>0.94594594594594594</v>
      </c>
      <c r="K19" s="584">
        <v>37</v>
      </c>
      <c r="L19" s="586">
        <f t="shared" ref="L19" si="60">K19/K20</f>
        <v>1</v>
      </c>
      <c r="M19" s="584">
        <v>35</v>
      </c>
      <c r="N19" s="586">
        <f t="shared" ref="N19" si="61">M19/M20</f>
        <v>0.94594594594594594</v>
      </c>
      <c r="O19" s="584">
        <v>37</v>
      </c>
      <c r="P19" s="586">
        <f t="shared" ref="P19" si="62">O19/O20</f>
        <v>1</v>
      </c>
      <c r="Q19" s="584"/>
      <c r="R19" s="586" t="e">
        <f t="shared" ref="R19" si="63">Q19/Q20</f>
        <v>#DIV/0!</v>
      </c>
      <c r="S19" s="584"/>
      <c r="T19" s="586" t="e">
        <f t="shared" ref="T19" si="64">S19/S20</f>
        <v>#DIV/0!</v>
      </c>
      <c r="U19" s="584"/>
      <c r="V19" s="586" t="e">
        <f t="shared" ref="V19" si="65">U19/U20</f>
        <v>#DIV/0!</v>
      </c>
      <c r="W19" s="584"/>
      <c r="X19" s="586" t="e">
        <f t="shared" ref="X19" si="66">W19/W20</f>
        <v>#DIV/0!</v>
      </c>
      <c r="Y19" s="584"/>
      <c r="Z19" s="587" t="e">
        <f t="shared" si="21"/>
        <v>#DIV/0!</v>
      </c>
    </row>
    <row r="20" spans="1:26" ht="15" customHeight="1">
      <c r="A20" s="1159"/>
      <c r="B20" s="581" t="s">
        <v>488</v>
      </c>
      <c r="C20" s="582">
        <v>28</v>
      </c>
      <c r="D20" s="586">
        <v>1</v>
      </c>
      <c r="E20" s="584">
        <v>23</v>
      </c>
      <c r="F20" s="586">
        <v>1</v>
      </c>
      <c r="G20" s="584">
        <v>18</v>
      </c>
      <c r="H20" s="586">
        <v>1</v>
      </c>
      <c r="I20" s="584">
        <v>37</v>
      </c>
      <c r="J20" s="586"/>
      <c r="K20" s="584">
        <v>37</v>
      </c>
      <c r="L20" s="586"/>
      <c r="M20" s="584">
        <v>37</v>
      </c>
      <c r="N20" s="586"/>
      <c r="O20" s="584">
        <v>37</v>
      </c>
      <c r="P20" s="586"/>
      <c r="Q20" s="584"/>
      <c r="R20" s="586"/>
      <c r="S20" s="584"/>
      <c r="T20" s="586"/>
      <c r="U20" s="584"/>
      <c r="V20" s="586"/>
      <c r="W20" s="584"/>
      <c r="X20" s="586"/>
      <c r="Y20" s="584"/>
      <c r="Z20" s="587"/>
    </row>
    <row r="21" spans="1:26" ht="15" customHeight="1">
      <c r="A21" s="1177" t="s">
        <v>631</v>
      </c>
      <c r="B21" s="581" t="s">
        <v>486</v>
      </c>
      <c r="C21" s="582" t="s">
        <v>492</v>
      </c>
      <c r="D21" s="583">
        <v>1</v>
      </c>
      <c r="E21" s="584" t="s">
        <v>492</v>
      </c>
      <c r="F21" s="583">
        <v>1</v>
      </c>
      <c r="G21" s="584" t="s">
        <v>492</v>
      </c>
      <c r="H21" s="583">
        <v>1</v>
      </c>
      <c r="I21" s="584" t="s">
        <v>492</v>
      </c>
      <c r="J21" s="583">
        <v>1</v>
      </c>
      <c r="K21" s="584" t="s">
        <v>492</v>
      </c>
      <c r="L21" s="583">
        <v>1</v>
      </c>
      <c r="M21" s="584" t="s">
        <v>492</v>
      </c>
      <c r="N21" s="583">
        <v>1</v>
      </c>
      <c r="O21" s="584" t="s">
        <v>492</v>
      </c>
      <c r="P21" s="583">
        <v>1</v>
      </c>
      <c r="Q21" s="584" t="s">
        <v>492</v>
      </c>
      <c r="R21" s="583">
        <v>1</v>
      </c>
      <c r="S21" s="584" t="s">
        <v>492</v>
      </c>
      <c r="T21" s="583">
        <v>1</v>
      </c>
      <c r="U21" s="584" t="s">
        <v>492</v>
      </c>
      <c r="V21" s="583">
        <v>1</v>
      </c>
      <c r="W21" s="584" t="s">
        <v>492</v>
      </c>
      <c r="X21" s="583">
        <v>1</v>
      </c>
      <c r="Y21" s="584" t="s">
        <v>492</v>
      </c>
      <c r="Z21" s="585">
        <v>1</v>
      </c>
    </row>
    <row r="22" spans="1:26" ht="15" customHeight="1">
      <c r="A22" s="1178"/>
      <c r="B22" s="581" t="s">
        <v>487</v>
      </c>
      <c r="C22" s="582">
        <v>0</v>
      </c>
      <c r="D22" s="586">
        <f t="shared" ref="D22" si="67">C22/C23</f>
        <v>0</v>
      </c>
      <c r="E22" s="584">
        <v>0</v>
      </c>
      <c r="F22" s="586">
        <f t="shared" ref="F22" si="68">E22/E23</f>
        <v>0</v>
      </c>
      <c r="G22" s="584">
        <v>0</v>
      </c>
      <c r="H22" s="586">
        <f t="shared" ref="H22" si="69">G22/G23</f>
        <v>0</v>
      </c>
      <c r="I22" s="584">
        <v>223</v>
      </c>
      <c r="J22" s="586">
        <f t="shared" ref="J22" si="70">I22/I23</f>
        <v>1</v>
      </c>
      <c r="K22" s="584">
        <v>234</v>
      </c>
      <c r="L22" s="586">
        <f t="shared" ref="L22" si="71">K22/K23</f>
        <v>1</v>
      </c>
      <c r="M22" s="584">
        <v>227</v>
      </c>
      <c r="N22" s="586">
        <f t="shared" ref="N22" si="72">M22/M23</f>
        <v>1</v>
      </c>
      <c r="O22" s="584">
        <v>230</v>
      </c>
      <c r="P22" s="586">
        <f t="shared" ref="P22" si="73">O22/O23</f>
        <v>1</v>
      </c>
      <c r="Q22" s="584"/>
      <c r="R22" s="586" t="e">
        <f t="shared" ref="R22" si="74">Q22/Q23</f>
        <v>#DIV/0!</v>
      </c>
      <c r="S22" s="584"/>
      <c r="T22" s="586" t="e">
        <f t="shared" ref="T22" si="75">S22/S23</f>
        <v>#DIV/0!</v>
      </c>
      <c r="U22" s="584"/>
      <c r="V22" s="586" t="e">
        <f t="shared" ref="V22" si="76">U22/U23</f>
        <v>#DIV/0!</v>
      </c>
      <c r="W22" s="584"/>
      <c r="X22" s="586" t="e">
        <f t="shared" ref="X22" si="77">W22/W23</f>
        <v>#DIV/0!</v>
      </c>
      <c r="Y22" s="584"/>
      <c r="Z22" s="587" t="e">
        <f t="shared" ref="Z22" si="78">Y22/Y23</f>
        <v>#DIV/0!</v>
      </c>
    </row>
    <row r="23" spans="1:26" ht="15" customHeight="1">
      <c r="A23" s="1179"/>
      <c r="B23" s="581" t="s">
        <v>488</v>
      </c>
      <c r="C23" s="582">
        <v>203</v>
      </c>
      <c r="D23" s="586">
        <v>1</v>
      </c>
      <c r="E23" s="584">
        <v>211</v>
      </c>
      <c r="F23" s="586">
        <v>1</v>
      </c>
      <c r="G23" s="584">
        <v>246</v>
      </c>
      <c r="H23" s="586">
        <v>1</v>
      </c>
      <c r="I23" s="584">
        <v>223</v>
      </c>
      <c r="J23" s="586"/>
      <c r="K23" s="584">
        <v>234</v>
      </c>
      <c r="L23" s="586"/>
      <c r="M23" s="584">
        <v>227</v>
      </c>
      <c r="N23" s="586"/>
      <c r="O23" s="584">
        <v>230</v>
      </c>
      <c r="P23" s="586"/>
      <c r="Q23" s="584"/>
      <c r="R23" s="586"/>
      <c r="S23" s="584"/>
      <c r="T23" s="586"/>
      <c r="U23" s="584"/>
      <c r="V23" s="586"/>
      <c r="W23" s="584"/>
      <c r="X23" s="586"/>
      <c r="Y23" s="584"/>
      <c r="Z23" s="587"/>
    </row>
    <row r="24" spans="1:26" ht="15" customHeight="1">
      <c r="A24" s="1174" t="s">
        <v>636</v>
      </c>
      <c r="B24" s="667" t="s">
        <v>486</v>
      </c>
      <c r="C24" s="668" t="s">
        <v>492</v>
      </c>
      <c r="D24" s="705">
        <v>0</v>
      </c>
      <c r="E24" s="706" t="s">
        <v>492</v>
      </c>
      <c r="F24" s="705">
        <v>0</v>
      </c>
      <c r="G24" s="706" t="s">
        <v>492</v>
      </c>
      <c r="H24" s="705">
        <v>0</v>
      </c>
      <c r="I24" s="706" t="s">
        <v>492</v>
      </c>
      <c r="J24" s="705">
        <v>1</v>
      </c>
      <c r="K24" s="706" t="s">
        <v>492</v>
      </c>
      <c r="L24" s="705">
        <v>1</v>
      </c>
      <c r="M24" s="706" t="s">
        <v>492</v>
      </c>
      <c r="N24" s="705">
        <v>1</v>
      </c>
      <c r="O24" s="706" t="s">
        <v>492</v>
      </c>
      <c r="P24" s="705">
        <v>1</v>
      </c>
      <c r="Q24" s="706" t="s">
        <v>492</v>
      </c>
      <c r="R24" s="705">
        <v>1</v>
      </c>
      <c r="S24" s="706" t="s">
        <v>492</v>
      </c>
      <c r="T24" s="705">
        <v>1</v>
      </c>
      <c r="U24" s="706" t="s">
        <v>492</v>
      </c>
      <c r="V24" s="705">
        <v>1</v>
      </c>
      <c r="W24" s="706" t="s">
        <v>492</v>
      </c>
      <c r="X24" s="705">
        <v>1</v>
      </c>
      <c r="Y24" s="706" t="s">
        <v>492</v>
      </c>
      <c r="Z24" s="707">
        <v>1</v>
      </c>
    </row>
    <row r="25" spans="1:26" ht="15" customHeight="1">
      <c r="A25" s="1175"/>
      <c r="B25" s="667" t="s">
        <v>487</v>
      </c>
      <c r="C25" s="668">
        <v>0</v>
      </c>
      <c r="D25" s="670" t="e">
        <f t="shared" ref="D25" si="79">C25/C26</f>
        <v>#DIV/0!</v>
      </c>
      <c r="E25" s="706">
        <v>1</v>
      </c>
      <c r="F25" s="670">
        <f t="shared" ref="F25" si="80">E25/E26</f>
        <v>0.2</v>
      </c>
      <c r="G25" s="706">
        <v>2</v>
      </c>
      <c r="H25" s="670">
        <f t="shared" ref="H25" si="81">G25/G26</f>
        <v>0.14285714285714285</v>
      </c>
      <c r="I25" s="706">
        <v>4</v>
      </c>
      <c r="J25" s="670">
        <f t="shared" ref="J25" si="82">I25/I26</f>
        <v>1</v>
      </c>
      <c r="K25" s="706">
        <v>6</v>
      </c>
      <c r="L25" s="670">
        <f t="shared" ref="L25" si="83">K25/K26</f>
        <v>1</v>
      </c>
      <c r="M25" s="706">
        <v>6</v>
      </c>
      <c r="N25" s="670">
        <f t="shared" ref="N25" si="84">M25/M26</f>
        <v>1</v>
      </c>
      <c r="O25" s="706">
        <v>12</v>
      </c>
      <c r="P25" s="670">
        <f t="shared" ref="P25" si="85">O25/O26</f>
        <v>1</v>
      </c>
      <c r="Q25" s="706"/>
      <c r="R25" s="670" t="e">
        <f t="shared" ref="R25" si="86">Q25/Q26</f>
        <v>#DIV/0!</v>
      </c>
      <c r="S25" s="706"/>
      <c r="T25" s="670" t="e">
        <f t="shared" ref="T25" si="87">S25/S26</f>
        <v>#DIV/0!</v>
      </c>
      <c r="U25" s="706"/>
      <c r="V25" s="670" t="e">
        <f t="shared" ref="V25" si="88">U25/U26</f>
        <v>#DIV/0!</v>
      </c>
      <c r="W25" s="706"/>
      <c r="X25" s="670" t="e">
        <f t="shared" ref="X25" si="89">W25/W26</f>
        <v>#DIV/0!</v>
      </c>
      <c r="Y25" s="706"/>
      <c r="Z25" s="671" t="e">
        <f t="shared" si="21"/>
        <v>#DIV/0!</v>
      </c>
    </row>
    <row r="26" spans="1:26" ht="15" customHeight="1">
      <c r="A26" s="1176"/>
      <c r="B26" s="667" t="s">
        <v>488</v>
      </c>
      <c r="C26" s="668">
        <v>0</v>
      </c>
      <c r="D26" s="670">
        <v>1</v>
      </c>
      <c r="E26" s="706">
        <v>5</v>
      </c>
      <c r="F26" s="720">
        <v>0.8</v>
      </c>
      <c r="G26" s="706">
        <v>14</v>
      </c>
      <c r="H26" s="720">
        <v>0.92</v>
      </c>
      <c r="I26" s="706">
        <v>4</v>
      </c>
      <c r="J26" s="670"/>
      <c r="K26" s="706">
        <v>6</v>
      </c>
      <c r="L26" s="670"/>
      <c r="M26" s="706">
        <v>6</v>
      </c>
      <c r="N26" s="670"/>
      <c r="O26" s="706">
        <v>12</v>
      </c>
      <c r="P26" s="670"/>
      <c r="Q26" s="706"/>
      <c r="R26" s="670"/>
      <c r="S26" s="706"/>
      <c r="T26" s="670"/>
      <c r="U26" s="706"/>
      <c r="V26" s="670"/>
      <c r="W26" s="706"/>
      <c r="X26" s="670"/>
      <c r="Y26" s="706"/>
      <c r="Z26" s="671"/>
    </row>
    <row r="27" spans="1:26" ht="15" customHeight="1">
      <c r="A27" s="1151" t="s">
        <v>632</v>
      </c>
      <c r="B27" s="615" t="s">
        <v>486</v>
      </c>
      <c r="C27" s="616" t="s">
        <v>492</v>
      </c>
      <c r="D27" s="617">
        <v>0</v>
      </c>
      <c r="E27" s="618" t="s">
        <v>492</v>
      </c>
      <c r="F27" s="617">
        <v>0</v>
      </c>
      <c r="G27" s="618" t="s">
        <v>492</v>
      </c>
      <c r="H27" s="617">
        <v>0</v>
      </c>
      <c r="I27" s="618" t="s">
        <v>492</v>
      </c>
      <c r="J27" s="617">
        <v>1</v>
      </c>
      <c r="K27" s="618" t="s">
        <v>492</v>
      </c>
      <c r="L27" s="617">
        <v>1</v>
      </c>
      <c r="M27" s="618" t="s">
        <v>492</v>
      </c>
      <c r="N27" s="617">
        <v>1</v>
      </c>
      <c r="O27" s="618" t="s">
        <v>492</v>
      </c>
      <c r="P27" s="617">
        <v>1</v>
      </c>
      <c r="Q27" s="618" t="s">
        <v>492</v>
      </c>
      <c r="R27" s="617">
        <v>1</v>
      </c>
      <c r="S27" s="618" t="s">
        <v>492</v>
      </c>
      <c r="T27" s="617">
        <v>1</v>
      </c>
      <c r="U27" s="618" t="s">
        <v>492</v>
      </c>
      <c r="V27" s="617">
        <v>1</v>
      </c>
      <c r="W27" s="618" t="s">
        <v>492</v>
      </c>
      <c r="X27" s="617">
        <v>1</v>
      </c>
      <c r="Y27" s="618" t="s">
        <v>492</v>
      </c>
      <c r="Z27" s="619">
        <v>1</v>
      </c>
    </row>
    <row r="28" spans="1:26" ht="15" customHeight="1">
      <c r="A28" s="1152"/>
      <c r="B28" s="615" t="s">
        <v>487</v>
      </c>
      <c r="C28" s="616">
        <v>0</v>
      </c>
      <c r="D28" s="620" t="e">
        <f t="shared" ref="D28" si="90">C28/C29</f>
        <v>#DIV/0!</v>
      </c>
      <c r="E28" s="618">
        <v>211</v>
      </c>
      <c r="F28" s="620">
        <f t="shared" ref="F28" si="91">E28/E29</f>
        <v>1</v>
      </c>
      <c r="G28" s="618">
        <v>246</v>
      </c>
      <c r="H28" s="620">
        <v>1</v>
      </c>
      <c r="I28" s="618">
        <v>223</v>
      </c>
      <c r="J28" s="620">
        <f t="shared" ref="J28" si="92">I28/I29</f>
        <v>1</v>
      </c>
      <c r="K28" s="618">
        <v>234</v>
      </c>
      <c r="L28" s="620">
        <f t="shared" ref="L28" si="93">K28/K29</f>
        <v>1</v>
      </c>
      <c r="M28" s="618">
        <v>227</v>
      </c>
      <c r="N28" s="620">
        <f t="shared" ref="N28" si="94">M28/M29</f>
        <v>1</v>
      </c>
      <c r="O28" s="618">
        <v>230</v>
      </c>
      <c r="P28" s="620">
        <f t="shared" ref="P28" si="95">O28/O29</f>
        <v>1</v>
      </c>
      <c r="Q28" s="618"/>
      <c r="R28" s="620" t="e">
        <f t="shared" ref="R28" si="96">Q28/Q29</f>
        <v>#DIV/0!</v>
      </c>
      <c r="S28" s="618"/>
      <c r="T28" s="620" t="e">
        <f t="shared" ref="T28" si="97">S28/S29</f>
        <v>#DIV/0!</v>
      </c>
      <c r="U28" s="618"/>
      <c r="V28" s="620" t="e">
        <f t="shared" ref="V28" si="98">U28/U29</f>
        <v>#DIV/0!</v>
      </c>
      <c r="W28" s="618"/>
      <c r="X28" s="620" t="e">
        <f t="shared" ref="X28" si="99">W28/W29</f>
        <v>#DIV/0!</v>
      </c>
      <c r="Y28" s="618"/>
      <c r="Z28" s="621" t="e">
        <f t="shared" si="21"/>
        <v>#DIV/0!</v>
      </c>
    </row>
    <row r="29" spans="1:26" ht="15" customHeight="1">
      <c r="A29" s="1153"/>
      <c r="B29" s="615" t="s">
        <v>488</v>
      </c>
      <c r="C29" s="616">
        <v>0</v>
      </c>
      <c r="D29" s="620">
        <v>1</v>
      </c>
      <c r="E29" s="618">
        <v>211</v>
      </c>
      <c r="F29" s="620">
        <v>0</v>
      </c>
      <c r="G29" s="618">
        <v>246</v>
      </c>
      <c r="H29" s="620">
        <v>1</v>
      </c>
      <c r="I29" s="618">
        <v>223</v>
      </c>
      <c r="J29" s="620"/>
      <c r="K29" s="618">
        <v>234</v>
      </c>
      <c r="L29" s="620"/>
      <c r="M29" s="618">
        <v>227</v>
      </c>
      <c r="N29" s="620"/>
      <c r="O29" s="618">
        <v>230</v>
      </c>
      <c r="P29" s="620"/>
      <c r="Q29" s="618"/>
      <c r="R29" s="620"/>
      <c r="S29" s="618"/>
      <c r="T29" s="620"/>
      <c r="U29" s="618"/>
      <c r="V29" s="620"/>
      <c r="W29" s="618"/>
      <c r="X29" s="620"/>
      <c r="Y29" s="618"/>
      <c r="Z29" s="621"/>
    </row>
    <row r="30" spans="1:26" ht="15" customHeight="1">
      <c r="A30" s="1168" t="s">
        <v>498</v>
      </c>
      <c r="B30" s="542" t="s">
        <v>486</v>
      </c>
      <c r="C30" s="543" t="s">
        <v>492</v>
      </c>
      <c r="D30" s="544">
        <v>1</v>
      </c>
      <c r="E30" s="545" t="s">
        <v>492</v>
      </c>
      <c r="F30" s="544">
        <v>1</v>
      </c>
      <c r="G30" s="545" t="s">
        <v>492</v>
      </c>
      <c r="H30" s="544">
        <v>1</v>
      </c>
      <c r="I30" s="545" t="s">
        <v>492</v>
      </c>
      <c r="J30" s="544">
        <v>1</v>
      </c>
      <c r="K30" s="545" t="s">
        <v>492</v>
      </c>
      <c r="L30" s="544">
        <v>1</v>
      </c>
      <c r="M30" s="545" t="s">
        <v>492</v>
      </c>
      <c r="N30" s="544">
        <v>1</v>
      </c>
      <c r="O30" s="545" t="s">
        <v>492</v>
      </c>
      <c r="P30" s="544">
        <v>1</v>
      </c>
      <c r="Q30" s="545" t="s">
        <v>492</v>
      </c>
      <c r="R30" s="544">
        <v>1</v>
      </c>
      <c r="S30" s="545" t="s">
        <v>492</v>
      </c>
      <c r="T30" s="544">
        <v>1</v>
      </c>
      <c r="U30" s="545" t="s">
        <v>492</v>
      </c>
      <c r="V30" s="544">
        <v>1</v>
      </c>
      <c r="W30" s="545" t="s">
        <v>492</v>
      </c>
      <c r="X30" s="544">
        <v>1</v>
      </c>
      <c r="Y30" s="545" t="s">
        <v>492</v>
      </c>
      <c r="Z30" s="546">
        <v>1</v>
      </c>
    </row>
    <row r="31" spans="1:26" ht="15" customHeight="1">
      <c r="A31" s="1169"/>
      <c r="B31" s="542" t="s">
        <v>487</v>
      </c>
      <c r="C31" s="543">
        <v>3</v>
      </c>
      <c r="D31" s="547">
        <f t="shared" ref="D31" si="100">C31/C32</f>
        <v>1</v>
      </c>
      <c r="E31" s="545">
        <v>1</v>
      </c>
      <c r="F31" s="547">
        <f t="shared" ref="F31" si="101">E31/E32</f>
        <v>1</v>
      </c>
      <c r="G31" s="545">
        <v>2</v>
      </c>
      <c r="H31" s="547">
        <f t="shared" ref="H31" si="102">G31/G32</f>
        <v>1</v>
      </c>
      <c r="I31" s="545">
        <v>3</v>
      </c>
      <c r="J31" s="547">
        <f t="shared" ref="J31" si="103">I31/I32</f>
        <v>1</v>
      </c>
      <c r="K31" s="545">
        <v>6</v>
      </c>
      <c r="L31" s="547">
        <f t="shared" ref="L31" si="104">K31/K32</f>
        <v>1</v>
      </c>
      <c r="M31" s="545">
        <v>2</v>
      </c>
      <c r="N31" s="547">
        <f t="shared" ref="N31" si="105">M31/M32</f>
        <v>1</v>
      </c>
      <c r="O31" s="545">
        <v>4</v>
      </c>
      <c r="P31" s="547">
        <f t="shared" ref="P31" si="106">O31/O32</f>
        <v>1</v>
      </c>
      <c r="Q31" s="545"/>
      <c r="R31" s="547" t="e">
        <f t="shared" ref="R31" si="107">Q31/Q32</f>
        <v>#DIV/0!</v>
      </c>
      <c r="S31" s="545"/>
      <c r="T31" s="547" t="e">
        <f t="shared" ref="T31" si="108">S31/S32</f>
        <v>#DIV/0!</v>
      </c>
      <c r="U31" s="545"/>
      <c r="V31" s="547" t="e">
        <f t="shared" ref="V31" si="109">U31/U32</f>
        <v>#DIV/0!</v>
      </c>
      <c r="W31" s="545"/>
      <c r="X31" s="547" t="e">
        <f t="shared" ref="X31" si="110">W31/W32</f>
        <v>#DIV/0!</v>
      </c>
      <c r="Y31" s="545"/>
      <c r="Z31" s="653" t="e">
        <f t="shared" si="21"/>
        <v>#DIV/0!</v>
      </c>
    </row>
    <row r="32" spans="1:26" ht="15" customHeight="1">
      <c r="A32" s="1170"/>
      <c r="B32" s="542" t="s">
        <v>488</v>
      </c>
      <c r="C32" s="543">
        <v>3</v>
      </c>
      <c r="D32" s="547">
        <v>1</v>
      </c>
      <c r="E32" s="545">
        <v>1</v>
      </c>
      <c r="F32" s="547">
        <v>1</v>
      </c>
      <c r="G32" s="545">
        <v>2</v>
      </c>
      <c r="H32" s="547">
        <v>1</v>
      </c>
      <c r="I32" s="545">
        <v>3</v>
      </c>
      <c r="J32" s="547"/>
      <c r="K32" s="545">
        <v>6</v>
      </c>
      <c r="L32" s="547"/>
      <c r="M32" s="545">
        <v>2</v>
      </c>
      <c r="N32" s="547"/>
      <c r="O32" s="545">
        <v>4</v>
      </c>
      <c r="P32" s="547"/>
      <c r="Q32" s="545"/>
      <c r="R32" s="547"/>
      <c r="S32" s="545"/>
      <c r="T32" s="547"/>
      <c r="U32" s="545"/>
      <c r="V32" s="547"/>
      <c r="W32" s="545"/>
      <c r="X32" s="547"/>
      <c r="Y32" s="545"/>
      <c r="Z32" s="653"/>
    </row>
    <row r="33" spans="1:26" ht="15" customHeight="1">
      <c r="A33" s="1180" t="s">
        <v>499</v>
      </c>
      <c r="B33" s="615" t="s">
        <v>486</v>
      </c>
      <c r="C33" s="616" t="s">
        <v>492</v>
      </c>
      <c r="D33" s="617">
        <v>1</v>
      </c>
      <c r="E33" s="618" t="s">
        <v>492</v>
      </c>
      <c r="F33" s="617">
        <v>1</v>
      </c>
      <c r="G33" s="618" t="s">
        <v>492</v>
      </c>
      <c r="H33" s="617">
        <v>1</v>
      </c>
      <c r="I33" s="618" t="s">
        <v>492</v>
      </c>
      <c r="J33" s="617">
        <v>1</v>
      </c>
      <c r="K33" s="618" t="s">
        <v>492</v>
      </c>
      <c r="L33" s="617">
        <v>1</v>
      </c>
      <c r="M33" s="618" t="s">
        <v>492</v>
      </c>
      <c r="N33" s="617">
        <v>1</v>
      </c>
      <c r="O33" s="618" t="s">
        <v>492</v>
      </c>
      <c r="P33" s="617">
        <v>1</v>
      </c>
      <c r="Q33" s="618" t="s">
        <v>492</v>
      </c>
      <c r="R33" s="617">
        <v>1</v>
      </c>
      <c r="S33" s="618" t="s">
        <v>492</v>
      </c>
      <c r="T33" s="617">
        <v>1</v>
      </c>
      <c r="U33" s="618" t="s">
        <v>492</v>
      </c>
      <c r="V33" s="617">
        <v>1</v>
      </c>
      <c r="W33" s="618" t="s">
        <v>492</v>
      </c>
      <c r="X33" s="617">
        <v>1</v>
      </c>
      <c r="Y33" s="618" t="s">
        <v>492</v>
      </c>
      <c r="Z33" s="619">
        <v>1</v>
      </c>
    </row>
    <row r="34" spans="1:26" ht="15" customHeight="1">
      <c r="A34" s="1181"/>
      <c r="B34" s="615" t="s">
        <v>487</v>
      </c>
      <c r="C34" s="616">
        <v>0</v>
      </c>
      <c r="D34" s="620" t="e">
        <f t="shared" ref="D34" si="111">C34/C35</f>
        <v>#DIV/0!</v>
      </c>
      <c r="E34" s="618">
        <v>6</v>
      </c>
      <c r="F34" s="620">
        <f t="shared" ref="F34" si="112">E34/E35</f>
        <v>1</v>
      </c>
      <c r="G34" s="618">
        <v>5</v>
      </c>
      <c r="H34" s="620">
        <f t="shared" ref="H34" si="113">G34/G35</f>
        <v>1</v>
      </c>
      <c r="I34" s="618">
        <v>6</v>
      </c>
      <c r="J34" s="620">
        <f t="shared" ref="J34" si="114">I34/I35</f>
        <v>1</v>
      </c>
      <c r="K34" s="618">
        <v>6</v>
      </c>
      <c r="L34" s="620">
        <f t="shared" ref="L34" si="115">K34/K35</f>
        <v>1</v>
      </c>
      <c r="M34" s="618">
        <v>6</v>
      </c>
      <c r="N34" s="620">
        <f t="shared" ref="N34" si="116">M34/M35</f>
        <v>1</v>
      </c>
      <c r="O34" s="618">
        <v>6</v>
      </c>
      <c r="P34" s="620">
        <f t="shared" ref="P34" si="117">O34/O35</f>
        <v>1</v>
      </c>
      <c r="Q34" s="618"/>
      <c r="R34" s="620" t="e">
        <f t="shared" ref="R34" si="118">Q34/Q35</f>
        <v>#DIV/0!</v>
      </c>
      <c r="S34" s="618"/>
      <c r="T34" s="620" t="e">
        <f t="shared" ref="T34" si="119">S34/S35</f>
        <v>#DIV/0!</v>
      </c>
      <c r="U34" s="618"/>
      <c r="V34" s="620" t="e">
        <f t="shared" ref="V34" si="120">U34/U35</f>
        <v>#DIV/0!</v>
      </c>
      <c r="W34" s="618"/>
      <c r="X34" s="620" t="e">
        <f t="shared" ref="X34" si="121">W34/W35</f>
        <v>#DIV/0!</v>
      </c>
      <c r="Y34" s="618"/>
      <c r="Z34" s="621" t="e">
        <f t="shared" si="21"/>
        <v>#DIV/0!</v>
      </c>
    </row>
    <row r="35" spans="1:26" ht="15" customHeight="1">
      <c r="A35" s="1182"/>
      <c r="B35" s="615" t="s">
        <v>488</v>
      </c>
      <c r="C35" s="616">
        <v>0</v>
      </c>
      <c r="D35" s="620">
        <v>1</v>
      </c>
      <c r="E35" s="618">
        <v>6</v>
      </c>
      <c r="F35" s="620">
        <v>1</v>
      </c>
      <c r="G35" s="618">
        <v>5</v>
      </c>
      <c r="H35" s="620">
        <v>1</v>
      </c>
      <c r="I35" s="618">
        <v>6</v>
      </c>
      <c r="J35" s="620"/>
      <c r="K35" s="618">
        <v>6</v>
      </c>
      <c r="L35" s="620"/>
      <c r="M35" s="618">
        <v>6</v>
      </c>
      <c r="N35" s="620"/>
      <c r="O35" s="618">
        <v>6</v>
      </c>
      <c r="P35" s="620"/>
      <c r="Q35" s="618"/>
      <c r="R35" s="620"/>
      <c r="S35" s="618"/>
      <c r="T35" s="620"/>
      <c r="U35" s="618"/>
      <c r="V35" s="620"/>
      <c r="W35" s="618"/>
      <c r="X35" s="620"/>
      <c r="Y35" s="618"/>
      <c r="Z35" s="621"/>
    </row>
    <row r="36" spans="1:26" ht="15" customHeight="1">
      <c r="A36" s="1183" t="s">
        <v>639</v>
      </c>
      <c r="B36" s="557" t="s">
        <v>486</v>
      </c>
      <c r="C36" s="558" t="s">
        <v>492</v>
      </c>
      <c r="D36" s="559">
        <v>0.05</v>
      </c>
      <c r="E36" s="560" t="s">
        <v>492</v>
      </c>
      <c r="F36" s="559">
        <v>0.05</v>
      </c>
      <c r="G36" s="560" t="s">
        <v>492</v>
      </c>
      <c r="H36" s="559">
        <v>0.05</v>
      </c>
      <c r="I36" s="560" t="s">
        <v>492</v>
      </c>
      <c r="J36" s="559">
        <v>1</v>
      </c>
      <c r="K36" s="560" t="s">
        <v>492</v>
      </c>
      <c r="L36" s="559">
        <v>1</v>
      </c>
      <c r="M36" s="560" t="s">
        <v>492</v>
      </c>
      <c r="N36" s="559">
        <v>1</v>
      </c>
      <c r="O36" s="560" t="s">
        <v>492</v>
      </c>
      <c r="P36" s="559">
        <v>1</v>
      </c>
      <c r="Q36" s="560" t="s">
        <v>492</v>
      </c>
      <c r="R36" s="559">
        <v>1</v>
      </c>
      <c r="S36" s="560" t="s">
        <v>492</v>
      </c>
      <c r="T36" s="559">
        <v>1</v>
      </c>
      <c r="U36" s="560" t="s">
        <v>492</v>
      </c>
      <c r="V36" s="559">
        <v>1</v>
      </c>
      <c r="W36" s="560" t="s">
        <v>492</v>
      </c>
      <c r="X36" s="559">
        <v>1</v>
      </c>
      <c r="Y36" s="560" t="s">
        <v>492</v>
      </c>
      <c r="Z36" s="561">
        <v>1</v>
      </c>
    </row>
    <row r="37" spans="1:26" ht="15" customHeight="1">
      <c r="A37" s="1184"/>
      <c r="B37" s="557" t="s">
        <v>487</v>
      </c>
      <c r="C37" s="558">
        <v>20</v>
      </c>
      <c r="D37" s="562">
        <f t="shared" ref="D37" si="122">C37/C38</f>
        <v>1</v>
      </c>
      <c r="E37" s="560">
        <v>12</v>
      </c>
      <c r="F37" s="562">
        <f t="shared" ref="F37" si="123">E37/E38</f>
        <v>1</v>
      </c>
      <c r="G37" s="560">
        <v>6</v>
      </c>
      <c r="H37" s="562">
        <f t="shared" ref="H37" si="124">G37/G38</f>
        <v>1</v>
      </c>
      <c r="I37" s="560">
        <v>200</v>
      </c>
      <c r="J37" s="562">
        <f t="shared" ref="J37" si="125">I37/I38</f>
        <v>1</v>
      </c>
      <c r="K37" s="560">
        <v>1102</v>
      </c>
      <c r="L37" s="562">
        <f t="shared" ref="L37" si="126">K37/K38</f>
        <v>1</v>
      </c>
      <c r="M37" s="560">
        <v>1000</v>
      </c>
      <c r="N37" s="562">
        <f t="shared" ref="N37" si="127">M37/M38</f>
        <v>1</v>
      </c>
      <c r="O37" s="560">
        <v>1200</v>
      </c>
      <c r="P37" s="562">
        <f t="shared" ref="P37" si="128">O37/O38</f>
        <v>1</v>
      </c>
      <c r="Q37" s="560"/>
      <c r="R37" s="562" t="e">
        <f t="shared" ref="R37" si="129">Q37/Q38</f>
        <v>#DIV/0!</v>
      </c>
      <c r="S37" s="560"/>
      <c r="T37" s="562" t="e">
        <f t="shared" ref="T37" si="130">S37/S38</f>
        <v>#DIV/0!</v>
      </c>
      <c r="U37" s="560"/>
      <c r="V37" s="562" t="e">
        <f t="shared" ref="V37" si="131">U37/U38</f>
        <v>#DIV/0!</v>
      </c>
      <c r="W37" s="560"/>
      <c r="X37" s="562" t="e">
        <f t="shared" ref="X37" si="132">W37/W38</f>
        <v>#DIV/0!</v>
      </c>
      <c r="Y37" s="560"/>
      <c r="Z37" s="563" t="e">
        <f t="shared" si="21"/>
        <v>#DIV/0!</v>
      </c>
    </row>
    <row r="38" spans="1:26" ht="15" customHeight="1">
      <c r="A38" s="1185"/>
      <c r="B38" s="557" t="s">
        <v>488</v>
      </c>
      <c r="C38" s="558">
        <v>20</v>
      </c>
      <c r="D38" s="562">
        <v>1</v>
      </c>
      <c r="E38" s="560">
        <v>12</v>
      </c>
      <c r="F38" s="562">
        <v>1</v>
      </c>
      <c r="G38" s="560">
        <v>6</v>
      </c>
      <c r="H38" s="562">
        <v>1</v>
      </c>
      <c r="I38" s="560">
        <v>200</v>
      </c>
      <c r="J38" s="562"/>
      <c r="K38" s="560">
        <v>1102</v>
      </c>
      <c r="L38" s="562"/>
      <c r="M38" s="560">
        <v>1000</v>
      </c>
      <c r="N38" s="562"/>
      <c r="O38" s="560">
        <v>1200</v>
      </c>
      <c r="P38" s="562"/>
      <c r="Q38" s="560"/>
      <c r="R38" s="562"/>
      <c r="S38" s="560"/>
      <c r="T38" s="562"/>
      <c r="U38" s="560"/>
      <c r="V38" s="562"/>
      <c r="W38" s="560"/>
      <c r="X38" s="562"/>
      <c r="Y38" s="560"/>
      <c r="Z38" s="563"/>
    </row>
    <row r="39" spans="1:26" ht="15" customHeight="1">
      <c r="A39" s="1171" t="s">
        <v>500</v>
      </c>
      <c r="B39" s="424" t="s">
        <v>486</v>
      </c>
      <c r="C39" s="406" t="s">
        <v>492</v>
      </c>
      <c r="D39" s="703">
        <v>1</v>
      </c>
      <c r="E39" s="404" t="s">
        <v>492</v>
      </c>
      <c r="F39" s="703">
        <v>1</v>
      </c>
      <c r="G39" s="404" t="s">
        <v>492</v>
      </c>
      <c r="H39" s="703">
        <v>1</v>
      </c>
      <c r="I39" s="404" t="s">
        <v>492</v>
      </c>
      <c r="J39" s="703">
        <v>1</v>
      </c>
      <c r="K39" s="404" t="s">
        <v>492</v>
      </c>
      <c r="L39" s="703">
        <v>1</v>
      </c>
      <c r="M39" s="404" t="s">
        <v>492</v>
      </c>
      <c r="N39" s="703">
        <v>1</v>
      </c>
      <c r="O39" s="404" t="s">
        <v>492</v>
      </c>
      <c r="P39" s="703">
        <v>1</v>
      </c>
      <c r="Q39" s="404" t="s">
        <v>492</v>
      </c>
      <c r="R39" s="703">
        <v>1</v>
      </c>
      <c r="S39" s="404" t="s">
        <v>492</v>
      </c>
      <c r="T39" s="703">
        <v>1</v>
      </c>
      <c r="U39" s="404" t="s">
        <v>492</v>
      </c>
      <c r="V39" s="703">
        <v>1</v>
      </c>
      <c r="W39" s="404" t="s">
        <v>492</v>
      </c>
      <c r="X39" s="703">
        <v>1</v>
      </c>
      <c r="Y39" s="404" t="s">
        <v>492</v>
      </c>
      <c r="Z39" s="704">
        <v>1</v>
      </c>
    </row>
    <row r="40" spans="1:26" ht="15" customHeight="1">
      <c r="A40" s="1172"/>
      <c r="B40" s="424" t="s">
        <v>487</v>
      </c>
      <c r="C40" s="406">
        <v>9</v>
      </c>
      <c r="D40" s="407">
        <f t="shared" ref="D40" si="133">C40/C41</f>
        <v>1</v>
      </c>
      <c r="E40" s="404">
        <v>7</v>
      </c>
      <c r="F40" s="407">
        <f t="shared" ref="F40" si="134">E40/E41</f>
        <v>0.77777777777777779</v>
      </c>
      <c r="G40" s="404">
        <v>9</v>
      </c>
      <c r="H40" s="407">
        <f t="shared" ref="H40" si="135">G40/G41</f>
        <v>1</v>
      </c>
      <c r="I40" s="404">
        <v>9</v>
      </c>
      <c r="J40" s="407">
        <f t="shared" ref="J40" si="136">I40/I41</f>
        <v>1</v>
      </c>
      <c r="K40" s="404">
        <v>10</v>
      </c>
      <c r="L40" s="407">
        <f t="shared" ref="L40" si="137">K40/K41</f>
        <v>1</v>
      </c>
      <c r="M40" s="404">
        <v>8</v>
      </c>
      <c r="N40" s="407">
        <f t="shared" ref="N40" si="138">M40/M41</f>
        <v>1</v>
      </c>
      <c r="O40" s="404">
        <v>9</v>
      </c>
      <c r="P40" s="407">
        <f t="shared" ref="P40" si="139">O40/O41</f>
        <v>1</v>
      </c>
      <c r="Q40" s="404"/>
      <c r="R40" s="407" t="e">
        <f t="shared" ref="R40" si="140">Q40/Q41</f>
        <v>#DIV/0!</v>
      </c>
      <c r="S40" s="404"/>
      <c r="T40" s="407" t="e">
        <f t="shared" ref="T40" si="141">S40/S41</f>
        <v>#DIV/0!</v>
      </c>
      <c r="U40" s="404"/>
      <c r="V40" s="407" t="e">
        <f t="shared" ref="V40" si="142">U40/U41</f>
        <v>#DIV/0!</v>
      </c>
      <c r="W40" s="404"/>
      <c r="X40" s="407" t="e">
        <f t="shared" ref="X40" si="143">W40/W41</f>
        <v>#DIV/0!</v>
      </c>
      <c r="Y40" s="404"/>
      <c r="Z40" s="405" t="e">
        <f t="shared" si="21"/>
        <v>#DIV/0!</v>
      </c>
    </row>
    <row r="41" spans="1:26" ht="15" customHeight="1">
      <c r="A41" s="1173"/>
      <c r="B41" s="424" t="s">
        <v>488</v>
      </c>
      <c r="C41" s="406">
        <v>9</v>
      </c>
      <c r="D41" s="407">
        <v>1</v>
      </c>
      <c r="E41" s="404">
        <v>9</v>
      </c>
      <c r="F41" s="407">
        <v>1</v>
      </c>
      <c r="G41" s="404">
        <v>9</v>
      </c>
      <c r="H41" s="407">
        <v>1</v>
      </c>
      <c r="I41" s="404">
        <v>9</v>
      </c>
      <c r="J41" s="407"/>
      <c r="K41" s="404">
        <v>10</v>
      </c>
      <c r="L41" s="407"/>
      <c r="M41" s="404">
        <v>8</v>
      </c>
      <c r="N41" s="407"/>
      <c r="O41" s="404">
        <v>9</v>
      </c>
      <c r="P41" s="407"/>
      <c r="Q41" s="404"/>
      <c r="R41" s="407"/>
      <c r="S41" s="404"/>
      <c r="T41" s="407"/>
      <c r="U41" s="404"/>
      <c r="V41" s="407"/>
      <c r="W41" s="404"/>
      <c r="X41" s="407"/>
      <c r="Y41" s="404"/>
      <c r="Z41" s="405"/>
    </row>
    <row r="42" spans="1:26" ht="15" customHeight="1">
      <c r="A42" s="1142" t="s">
        <v>501</v>
      </c>
      <c r="B42" s="440" t="s">
        <v>486</v>
      </c>
      <c r="C42" s="413" t="s">
        <v>492</v>
      </c>
      <c r="D42" s="699">
        <v>0.95</v>
      </c>
      <c r="E42" s="389" t="s">
        <v>492</v>
      </c>
      <c r="F42" s="699">
        <v>0.95</v>
      </c>
      <c r="G42" s="389" t="s">
        <v>492</v>
      </c>
      <c r="H42" s="699">
        <v>0.95</v>
      </c>
      <c r="I42" s="389" t="s">
        <v>492</v>
      </c>
      <c r="J42" s="699">
        <v>0.95</v>
      </c>
      <c r="K42" s="389" t="s">
        <v>492</v>
      </c>
      <c r="L42" s="699">
        <v>0.95</v>
      </c>
      <c r="M42" s="389" t="s">
        <v>492</v>
      </c>
      <c r="N42" s="699">
        <v>0.95</v>
      </c>
      <c r="O42" s="389" t="s">
        <v>492</v>
      </c>
      <c r="P42" s="699">
        <v>0.95</v>
      </c>
      <c r="Q42" s="389" t="s">
        <v>492</v>
      </c>
      <c r="R42" s="699">
        <v>0.95</v>
      </c>
      <c r="S42" s="389" t="s">
        <v>492</v>
      </c>
      <c r="T42" s="699">
        <v>0.95</v>
      </c>
      <c r="U42" s="389" t="s">
        <v>492</v>
      </c>
      <c r="V42" s="699">
        <v>0.95</v>
      </c>
      <c r="W42" s="389" t="s">
        <v>492</v>
      </c>
      <c r="X42" s="699">
        <v>0.95</v>
      </c>
      <c r="Y42" s="389" t="s">
        <v>492</v>
      </c>
      <c r="Z42" s="700">
        <v>0.95</v>
      </c>
    </row>
    <row r="43" spans="1:26" ht="15" customHeight="1">
      <c r="A43" s="1143"/>
      <c r="B43" s="440" t="s">
        <v>487</v>
      </c>
      <c r="C43" s="413">
        <v>55</v>
      </c>
      <c r="D43" s="390">
        <f t="shared" ref="D43" si="144">C43/C44</f>
        <v>0.9821428571428571</v>
      </c>
      <c r="E43" s="389">
        <v>25</v>
      </c>
      <c r="F43" s="390">
        <f t="shared" ref="F43" si="145">E43/E44</f>
        <v>1</v>
      </c>
      <c r="G43" s="389">
        <v>35</v>
      </c>
      <c r="H43" s="390">
        <f t="shared" ref="H43" si="146">G43/G44</f>
        <v>1</v>
      </c>
      <c r="I43" s="389">
        <v>40</v>
      </c>
      <c r="J43" s="390">
        <f t="shared" ref="J43" si="147">I43/I44</f>
        <v>0.97560975609756095</v>
      </c>
      <c r="K43" s="389">
        <v>48</v>
      </c>
      <c r="L43" s="390">
        <f t="shared" ref="L43" si="148">K43/K44</f>
        <v>0.97959183673469385</v>
      </c>
      <c r="M43" s="389">
        <v>90</v>
      </c>
      <c r="N43" s="390">
        <f t="shared" ref="N43" si="149">M43/M44</f>
        <v>0.95744680851063835</v>
      </c>
      <c r="O43" s="389">
        <v>126</v>
      </c>
      <c r="P43" s="390">
        <f t="shared" ref="P43" si="150">O43/O44</f>
        <v>1</v>
      </c>
      <c r="Q43" s="389"/>
      <c r="R43" s="390" t="e">
        <f t="shared" ref="R43" si="151">Q43/Q44</f>
        <v>#DIV/0!</v>
      </c>
      <c r="S43" s="389"/>
      <c r="T43" s="390" t="e">
        <f t="shared" ref="T43" si="152">S43/S44</f>
        <v>#DIV/0!</v>
      </c>
      <c r="U43" s="389"/>
      <c r="V43" s="390" t="e">
        <f t="shared" ref="V43" si="153">U43/U44</f>
        <v>#DIV/0!</v>
      </c>
      <c r="W43" s="389"/>
      <c r="X43" s="390" t="e">
        <f t="shared" ref="X43" si="154">W43/W44</f>
        <v>#DIV/0!</v>
      </c>
      <c r="Y43" s="389"/>
      <c r="Z43" s="433" t="e">
        <f t="shared" si="21"/>
        <v>#DIV/0!</v>
      </c>
    </row>
    <row r="44" spans="1:26" ht="15" customHeight="1">
      <c r="A44" s="1144"/>
      <c r="B44" s="440" t="s">
        <v>488</v>
      </c>
      <c r="C44" s="413">
        <v>56</v>
      </c>
      <c r="D44" s="390">
        <v>1</v>
      </c>
      <c r="E44" s="389">
        <v>25</v>
      </c>
      <c r="F44" s="390">
        <v>1</v>
      </c>
      <c r="G44" s="389">
        <v>35</v>
      </c>
      <c r="H44" s="390">
        <v>1</v>
      </c>
      <c r="I44" s="389">
        <v>41</v>
      </c>
      <c r="J44" s="390"/>
      <c r="K44" s="389">
        <v>49</v>
      </c>
      <c r="L44" s="390"/>
      <c r="M44" s="389">
        <v>94</v>
      </c>
      <c r="N44" s="390"/>
      <c r="O44" s="389">
        <v>126</v>
      </c>
      <c r="P44" s="390"/>
      <c r="Q44" s="389"/>
      <c r="R44" s="390"/>
      <c r="S44" s="389"/>
      <c r="T44" s="390"/>
      <c r="U44" s="389"/>
      <c r="V44" s="390"/>
      <c r="W44" s="389"/>
      <c r="X44" s="390"/>
      <c r="Y44" s="389"/>
      <c r="Z44" s="433"/>
    </row>
    <row r="45" spans="1:26" ht="15" customHeight="1">
      <c r="A45" s="1139" t="s">
        <v>643</v>
      </c>
      <c r="B45" s="425" t="s">
        <v>486</v>
      </c>
      <c r="C45" s="392" t="s">
        <v>492</v>
      </c>
      <c r="D45" s="701">
        <v>0.01</v>
      </c>
      <c r="E45" s="387" t="s">
        <v>492</v>
      </c>
      <c r="F45" s="701">
        <v>1</v>
      </c>
      <c r="G45" s="387" t="s">
        <v>492</v>
      </c>
      <c r="H45" s="701">
        <v>1</v>
      </c>
      <c r="I45" s="387" t="s">
        <v>492</v>
      </c>
      <c r="J45" s="701">
        <v>1</v>
      </c>
      <c r="K45" s="387" t="s">
        <v>492</v>
      </c>
      <c r="L45" s="701">
        <v>0.01</v>
      </c>
      <c r="M45" s="387" t="s">
        <v>492</v>
      </c>
      <c r="N45" s="701">
        <v>1</v>
      </c>
      <c r="O45" s="387" t="s">
        <v>492</v>
      </c>
      <c r="P45" s="701">
        <v>1</v>
      </c>
      <c r="Q45" s="387" t="s">
        <v>492</v>
      </c>
      <c r="R45" s="701">
        <v>1</v>
      </c>
      <c r="S45" s="387" t="s">
        <v>492</v>
      </c>
      <c r="T45" s="701">
        <v>0.01</v>
      </c>
      <c r="U45" s="387" t="s">
        <v>492</v>
      </c>
      <c r="V45" s="701">
        <v>1</v>
      </c>
      <c r="W45" s="387" t="s">
        <v>492</v>
      </c>
      <c r="X45" s="701">
        <v>1</v>
      </c>
      <c r="Y45" s="387" t="s">
        <v>492</v>
      </c>
      <c r="Z45" s="702">
        <v>0.01</v>
      </c>
    </row>
    <row r="46" spans="1:26" ht="15" customHeight="1">
      <c r="A46" s="1140"/>
      <c r="B46" s="425" t="s">
        <v>487</v>
      </c>
      <c r="C46" s="392">
        <v>0</v>
      </c>
      <c r="D46" s="388" t="e">
        <f t="shared" ref="D46" si="155">C46/C47</f>
        <v>#DIV/0!</v>
      </c>
      <c r="E46" s="387">
        <v>3</v>
      </c>
      <c r="F46" s="719">
        <f t="shared" ref="F46" si="156">E46/E47</f>
        <v>1.4218009478672985E-2</v>
      </c>
      <c r="G46" s="387">
        <v>0</v>
      </c>
      <c r="H46" s="388">
        <f t="shared" ref="H46" si="157">G46/G47</f>
        <v>0</v>
      </c>
      <c r="I46" s="387">
        <v>223</v>
      </c>
      <c r="J46" s="388">
        <f t="shared" ref="J46" si="158">I46/I47</f>
        <v>1</v>
      </c>
      <c r="K46" s="387">
        <v>2</v>
      </c>
      <c r="L46" s="720">
        <v>0</v>
      </c>
      <c r="M46" s="387">
        <v>1</v>
      </c>
      <c r="N46" s="388">
        <f t="shared" ref="N46" si="159">M46/M47</f>
        <v>4.4052863436123352E-3</v>
      </c>
      <c r="O46" s="387">
        <v>2</v>
      </c>
      <c r="P46" s="720">
        <f t="shared" ref="P46" si="160">O46/O47</f>
        <v>8.6956521739130436E-3</v>
      </c>
      <c r="Q46" s="387"/>
      <c r="R46" s="388" t="e">
        <f t="shared" ref="R46" si="161">Q46/Q47</f>
        <v>#DIV/0!</v>
      </c>
      <c r="S46" s="387"/>
      <c r="T46" s="388" t="e">
        <f t="shared" ref="T46" si="162">S46/S47</f>
        <v>#DIV/0!</v>
      </c>
      <c r="U46" s="387"/>
      <c r="V46" s="388" t="e">
        <f t="shared" ref="V46" si="163">U46/U47</f>
        <v>#DIV/0!</v>
      </c>
      <c r="W46" s="387"/>
      <c r="X46" s="388" t="e">
        <f t="shared" ref="X46" si="164">W46/W47</f>
        <v>#DIV/0!</v>
      </c>
      <c r="Y46" s="387"/>
      <c r="Z46" s="393" t="e">
        <f t="shared" si="21"/>
        <v>#DIV/0!</v>
      </c>
    </row>
    <row r="47" spans="1:26" ht="15" customHeight="1">
      <c r="A47" s="1141"/>
      <c r="B47" s="425" t="s">
        <v>488</v>
      </c>
      <c r="C47" s="392">
        <v>0</v>
      </c>
      <c r="D47" s="388">
        <v>1</v>
      </c>
      <c r="E47" s="387">
        <v>211</v>
      </c>
      <c r="F47" s="720">
        <v>1</v>
      </c>
      <c r="G47" s="387">
        <v>246</v>
      </c>
      <c r="H47" s="388">
        <v>1</v>
      </c>
      <c r="I47" s="387">
        <v>223</v>
      </c>
      <c r="J47" s="388"/>
      <c r="K47" s="387">
        <v>234</v>
      </c>
      <c r="L47" s="388"/>
      <c r="M47" s="387">
        <v>227</v>
      </c>
      <c r="N47" s="388"/>
      <c r="O47" s="387">
        <v>230</v>
      </c>
      <c r="P47" s="388"/>
      <c r="Q47" s="387"/>
      <c r="R47" s="388"/>
      <c r="S47" s="387"/>
      <c r="T47" s="388"/>
      <c r="U47" s="387"/>
      <c r="V47" s="388"/>
      <c r="W47" s="387"/>
      <c r="X47" s="388"/>
      <c r="Y47" s="387"/>
      <c r="Z47" s="393"/>
    </row>
    <row r="48" spans="1:26" ht="15" customHeight="1">
      <c r="A48" s="1160" t="s">
        <v>637</v>
      </c>
      <c r="B48" s="425" t="s">
        <v>486</v>
      </c>
      <c r="C48" s="392"/>
      <c r="D48" s="388"/>
      <c r="E48" s="387" t="s">
        <v>453</v>
      </c>
      <c r="F48" s="701">
        <v>1</v>
      </c>
      <c r="G48" s="387" t="s">
        <v>492</v>
      </c>
      <c r="H48" s="701">
        <v>1</v>
      </c>
      <c r="I48" s="387" t="s">
        <v>492</v>
      </c>
      <c r="J48" s="701">
        <v>1</v>
      </c>
      <c r="K48" s="387" t="s">
        <v>492</v>
      </c>
      <c r="L48" s="701">
        <v>1</v>
      </c>
      <c r="M48" s="387" t="s">
        <v>492</v>
      </c>
      <c r="N48" s="701">
        <v>1</v>
      </c>
      <c r="O48" s="387" t="s">
        <v>492</v>
      </c>
      <c r="P48" s="701">
        <v>1</v>
      </c>
      <c r="Q48" s="387" t="s">
        <v>492</v>
      </c>
      <c r="R48" s="701">
        <v>1</v>
      </c>
      <c r="S48" s="387" t="s">
        <v>492</v>
      </c>
      <c r="T48" s="701">
        <v>0.01</v>
      </c>
      <c r="U48" s="387" t="s">
        <v>492</v>
      </c>
      <c r="V48" s="701">
        <v>1</v>
      </c>
      <c r="W48" s="387" t="s">
        <v>492</v>
      </c>
      <c r="X48" s="701">
        <v>1</v>
      </c>
      <c r="Y48" s="387" t="s">
        <v>492</v>
      </c>
      <c r="Z48" s="702">
        <v>0.01</v>
      </c>
    </row>
    <row r="49" spans="1:26" ht="15" customHeight="1">
      <c r="A49" s="1161"/>
      <c r="B49" s="425" t="s">
        <v>487</v>
      </c>
      <c r="C49" s="392"/>
      <c r="D49" s="388"/>
      <c r="E49" s="387">
        <v>12</v>
      </c>
      <c r="F49" s="388">
        <f t="shared" ref="F49:H49" si="165">E49/E50</f>
        <v>1</v>
      </c>
      <c r="G49" s="387">
        <v>12</v>
      </c>
      <c r="H49" s="388">
        <f t="shared" si="165"/>
        <v>1</v>
      </c>
      <c r="I49" s="387">
        <v>12</v>
      </c>
      <c r="J49" s="388">
        <f t="shared" ref="J49" si="166">I49/I50</f>
        <v>1</v>
      </c>
      <c r="K49" s="387">
        <v>11</v>
      </c>
      <c r="L49" s="720">
        <f t="shared" ref="L49" si="167">K49/K50</f>
        <v>0.91666666666666663</v>
      </c>
      <c r="M49" s="387">
        <v>12</v>
      </c>
      <c r="N49" s="388">
        <f t="shared" ref="N49" si="168">M49/M50</f>
        <v>1</v>
      </c>
      <c r="O49" s="387">
        <v>12</v>
      </c>
      <c r="P49" s="388">
        <f t="shared" ref="P49" si="169">O49/O50</f>
        <v>1</v>
      </c>
      <c r="Q49" s="387"/>
      <c r="R49" s="388" t="e">
        <f t="shared" ref="R49" si="170">Q49/Q50</f>
        <v>#DIV/0!</v>
      </c>
      <c r="S49" s="387"/>
      <c r="T49" s="388" t="e">
        <f t="shared" ref="T49" si="171">S49/S50</f>
        <v>#DIV/0!</v>
      </c>
      <c r="U49" s="387"/>
      <c r="V49" s="388" t="e">
        <f t="shared" ref="V49" si="172">U49/U50</f>
        <v>#DIV/0!</v>
      </c>
      <c r="W49" s="387"/>
      <c r="X49" s="388" t="e">
        <f t="shared" ref="X49" si="173">W49/W50</f>
        <v>#DIV/0!</v>
      </c>
      <c r="Y49" s="387"/>
      <c r="Z49" s="393" t="e">
        <f t="shared" ref="Z49" si="174">Y49/Y50</f>
        <v>#DIV/0!</v>
      </c>
    </row>
    <row r="50" spans="1:26" ht="15" customHeight="1">
      <c r="A50" s="1162"/>
      <c r="B50" s="425" t="s">
        <v>488</v>
      </c>
      <c r="C50" s="392"/>
      <c r="D50" s="388"/>
      <c r="E50" s="387">
        <v>12</v>
      </c>
      <c r="F50" s="388"/>
      <c r="G50" s="387">
        <v>12</v>
      </c>
      <c r="H50" s="388"/>
      <c r="I50" s="387">
        <v>12</v>
      </c>
      <c r="J50" s="388"/>
      <c r="K50" s="387">
        <v>12</v>
      </c>
      <c r="L50" s="388"/>
      <c r="M50" s="387">
        <v>12</v>
      </c>
      <c r="N50" s="388"/>
      <c r="O50" s="387">
        <v>12</v>
      </c>
      <c r="P50" s="388"/>
      <c r="Q50" s="387"/>
      <c r="R50" s="388"/>
      <c r="S50" s="387"/>
      <c r="T50" s="388"/>
      <c r="U50" s="387"/>
      <c r="V50" s="388"/>
      <c r="W50" s="387"/>
      <c r="X50" s="388"/>
      <c r="Y50" s="387"/>
      <c r="Z50" s="393"/>
    </row>
    <row r="51" spans="1:26" ht="15" customHeight="1">
      <c r="A51" s="1142" t="s">
        <v>528</v>
      </c>
      <c r="B51" s="440" t="s">
        <v>486</v>
      </c>
      <c r="C51" s="413" t="s">
        <v>492</v>
      </c>
      <c r="D51" s="699">
        <v>0.05</v>
      </c>
      <c r="E51" s="389" t="s">
        <v>492</v>
      </c>
      <c r="F51" s="699">
        <v>1</v>
      </c>
      <c r="G51" s="389" t="s">
        <v>492</v>
      </c>
      <c r="H51" s="699">
        <v>1</v>
      </c>
      <c r="I51" s="389" t="s">
        <v>492</v>
      </c>
      <c r="J51" s="699">
        <v>1</v>
      </c>
      <c r="K51" s="389" t="s">
        <v>492</v>
      </c>
      <c r="L51" s="699">
        <v>1</v>
      </c>
      <c r="M51" s="389" t="s">
        <v>492</v>
      </c>
      <c r="N51" s="699">
        <v>1</v>
      </c>
      <c r="O51" s="389" t="s">
        <v>492</v>
      </c>
      <c r="P51" s="699">
        <v>1</v>
      </c>
      <c r="Q51" s="389" t="s">
        <v>492</v>
      </c>
      <c r="R51" s="699">
        <v>1</v>
      </c>
      <c r="S51" s="389" t="s">
        <v>492</v>
      </c>
      <c r="T51" s="699">
        <v>1</v>
      </c>
      <c r="U51" s="389" t="s">
        <v>492</v>
      </c>
      <c r="V51" s="699">
        <v>1</v>
      </c>
      <c r="W51" s="389" t="s">
        <v>492</v>
      </c>
      <c r="X51" s="699">
        <v>1</v>
      </c>
      <c r="Y51" s="389" t="s">
        <v>492</v>
      </c>
      <c r="Z51" s="700">
        <v>0.05</v>
      </c>
    </row>
    <row r="52" spans="1:26" ht="15" customHeight="1">
      <c r="A52" s="1143"/>
      <c r="B52" s="440" t="s">
        <v>487</v>
      </c>
      <c r="C52" s="413">
        <v>0</v>
      </c>
      <c r="D52" s="390" t="e">
        <f t="shared" ref="D52" si="175">C52/C53</f>
        <v>#DIV/0!</v>
      </c>
      <c r="E52" s="389">
        <v>7</v>
      </c>
      <c r="F52" s="390">
        <f t="shared" ref="F52" si="176">E52/E53</f>
        <v>1</v>
      </c>
      <c r="G52" s="389">
        <v>8</v>
      </c>
      <c r="H52" s="390">
        <f t="shared" ref="H52" si="177">G52/G53</f>
        <v>1</v>
      </c>
      <c r="I52" s="389">
        <v>9</v>
      </c>
      <c r="J52" s="390">
        <f t="shared" ref="J52" si="178">I52/I53</f>
        <v>1</v>
      </c>
      <c r="K52" s="389">
        <v>10</v>
      </c>
      <c r="L52" s="390">
        <f t="shared" ref="L52" si="179">K52/K53</f>
        <v>1</v>
      </c>
      <c r="M52" s="389">
        <v>8</v>
      </c>
      <c r="N52" s="390">
        <f t="shared" ref="N52" si="180">M52/M53</f>
        <v>1</v>
      </c>
      <c r="O52" s="389">
        <v>9</v>
      </c>
      <c r="P52" s="390">
        <f t="shared" ref="P52" si="181">O52/O53</f>
        <v>1</v>
      </c>
      <c r="Q52" s="389"/>
      <c r="R52" s="390" t="e">
        <f t="shared" ref="R52" si="182">Q52/Q53</f>
        <v>#DIV/0!</v>
      </c>
      <c r="S52" s="389"/>
      <c r="T52" s="390" t="e">
        <f t="shared" ref="T52" si="183">S52/S53</f>
        <v>#DIV/0!</v>
      </c>
      <c r="U52" s="389"/>
      <c r="V52" s="390" t="e">
        <f t="shared" ref="V52" si="184">U52/U53</f>
        <v>#DIV/0!</v>
      </c>
      <c r="W52" s="389"/>
      <c r="X52" s="390" t="e">
        <f t="shared" ref="X52" si="185">W52/W53</f>
        <v>#DIV/0!</v>
      </c>
      <c r="Y52" s="389"/>
      <c r="Z52" s="433" t="e">
        <f t="shared" si="21"/>
        <v>#DIV/0!</v>
      </c>
    </row>
    <row r="53" spans="1:26" ht="15" customHeight="1">
      <c r="A53" s="1144"/>
      <c r="B53" s="440" t="s">
        <v>488</v>
      </c>
      <c r="C53" s="413">
        <v>0</v>
      </c>
      <c r="D53" s="390">
        <v>1</v>
      </c>
      <c r="E53" s="389">
        <v>7</v>
      </c>
      <c r="F53" s="390"/>
      <c r="G53" s="389">
        <v>8</v>
      </c>
      <c r="H53" s="390"/>
      <c r="I53" s="389">
        <v>9</v>
      </c>
      <c r="J53" s="390"/>
      <c r="K53" s="389">
        <v>10</v>
      </c>
      <c r="L53" s="390"/>
      <c r="M53" s="389">
        <v>8</v>
      </c>
      <c r="N53" s="390"/>
      <c r="O53" s="389">
        <v>9</v>
      </c>
      <c r="P53" s="390"/>
      <c r="Q53" s="389"/>
      <c r="R53" s="390"/>
      <c r="S53" s="389"/>
      <c r="T53" s="390"/>
      <c r="U53" s="389"/>
      <c r="V53" s="390"/>
      <c r="W53" s="389"/>
      <c r="X53" s="390"/>
      <c r="Y53" s="389"/>
      <c r="Z53" s="433"/>
    </row>
    <row r="54" spans="1:26" ht="15" customHeight="1">
      <c r="A54" s="1145" t="s">
        <v>502</v>
      </c>
      <c r="B54" s="695" t="s">
        <v>486</v>
      </c>
      <c r="C54" s="696" t="s">
        <v>492</v>
      </c>
      <c r="D54" s="711">
        <v>1</v>
      </c>
      <c r="E54" s="712" t="s">
        <v>492</v>
      </c>
      <c r="F54" s="711">
        <v>1</v>
      </c>
      <c r="G54" s="712" t="s">
        <v>492</v>
      </c>
      <c r="H54" s="711">
        <v>1</v>
      </c>
      <c r="I54" s="712" t="s">
        <v>492</v>
      </c>
      <c r="J54" s="711">
        <v>1</v>
      </c>
      <c r="K54" s="712" t="s">
        <v>492</v>
      </c>
      <c r="L54" s="711">
        <v>1</v>
      </c>
      <c r="M54" s="712" t="s">
        <v>492</v>
      </c>
      <c r="N54" s="711">
        <v>1</v>
      </c>
      <c r="O54" s="712" t="s">
        <v>492</v>
      </c>
      <c r="P54" s="711">
        <v>1</v>
      </c>
      <c r="Q54" s="712" t="s">
        <v>492</v>
      </c>
      <c r="R54" s="711">
        <v>1</v>
      </c>
      <c r="S54" s="712" t="s">
        <v>492</v>
      </c>
      <c r="T54" s="711">
        <v>1</v>
      </c>
      <c r="U54" s="712" t="s">
        <v>492</v>
      </c>
      <c r="V54" s="711">
        <v>1</v>
      </c>
      <c r="W54" s="712" t="s">
        <v>492</v>
      </c>
      <c r="X54" s="711">
        <v>1</v>
      </c>
      <c r="Y54" s="712" t="s">
        <v>492</v>
      </c>
      <c r="Z54" s="713">
        <v>1</v>
      </c>
    </row>
    <row r="55" spans="1:26" ht="15" customHeight="1">
      <c r="A55" s="1146"/>
      <c r="B55" s="695" t="s">
        <v>487</v>
      </c>
      <c r="C55" s="696">
        <v>0</v>
      </c>
      <c r="D55" s="697">
        <f t="shared" ref="D55" si="186">C55/C56</f>
        <v>0</v>
      </c>
      <c r="E55" s="712">
        <v>7</v>
      </c>
      <c r="F55" s="697">
        <f t="shared" ref="F55" si="187">E55/E56</f>
        <v>1</v>
      </c>
      <c r="G55" s="712">
        <v>8</v>
      </c>
      <c r="H55" s="697">
        <f t="shared" ref="H55" si="188">G55/G56</f>
        <v>1</v>
      </c>
      <c r="I55" s="712">
        <v>9</v>
      </c>
      <c r="J55" s="697">
        <f t="shared" ref="J55" si="189">I55/I56</f>
        <v>1</v>
      </c>
      <c r="K55" s="712">
        <v>10</v>
      </c>
      <c r="L55" s="697">
        <f t="shared" ref="L55" si="190">K55/K56</f>
        <v>1</v>
      </c>
      <c r="M55" s="712">
        <v>8</v>
      </c>
      <c r="N55" s="697">
        <f t="shared" ref="N55" si="191">M55/M56</f>
        <v>1</v>
      </c>
      <c r="O55" s="712">
        <v>9</v>
      </c>
      <c r="P55" s="697">
        <f t="shared" ref="P55" si="192">O55/O56</f>
        <v>1</v>
      </c>
      <c r="Q55" s="712"/>
      <c r="R55" s="697" t="e">
        <f t="shared" ref="R55" si="193">Q55/Q56</f>
        <v>#DIV/0!</v>
      </c>
      <c r="S55" s="712"/>
      <c r="T55" s="697" t="e">
        <f t="shared" ref="T55" si="194">S55/S56</f>
        <v>#DIV/0!</v>
      </c>
      <c r="U55" s="712"/>
      <c r="V55" s="697" t="e">
        <f t="shared" ref="V55" si="195">U55/U56</f>
        <v>#DIV/0!</v>
      </c>
      <c r="W55" s="712"/>
      <c r="X55" s="697" t="e">
        <f t="shared" ref="X55" si="196">W55/W56</f>
        <v>#DIV/0!</v>
      </c>
      <c r="Y55" s="712"/>
      <c r="Z55" s="698" t="e">
        <f t="shared" si="21"/>
        <v>#DIV/0!</v>
      </c>
    </row>
    <row r="56" spans="1:26" ht="15" customHeight="1">
      <c r="A56" s="1147"/>
      <c r="B56" s="695" t="s">
        <v>488</v>
      </c>
      <c r="C56" s="696">
        <v>12</v>
      </c>
      <c r="D56" s="697">
        <v>0</v>
      </c>
      <c r="E56" s="712">
        <v>7</v>
      </c>
      <c r="F56" s="697">
        <v>1</v>
      </c>
      <c r="G56" s="712">
        <v>8</v>
      </c>
      <c r="H56" s="697">
        <v>1</v>
      </c>
      <c r="I56" s="712">
        <v>9</v>
      </c>
      <c r="J56" s="697"/>
      <c r="K56" s="712">
        <v>10</v>
      </c>
      <c r="L56" s="697"/>
      <c r="M56" s="712">
        <v>8</v>
      </c>
      <c r="N56" s="697"/>
      <c r="O56" s="712">
        <v>9</v>
      </c>
      <c r="P56" s="697"/>
      <c r="Q56" s="712"/>
      <c r="R56" s="697"/>
      <c r="S56" s="712"/>
      <c r="T56" s="697"/>
      <c r="U56" s="712"/>
      <c r="V56" s="697"/>
      <c r="W56" s="712"/>
      <c r="X56" s="697"/>
      <c r="Y56" s="712"/>
      <c r="Z56" s="698"/>
    </row>
    <row r="57" spans="1:26" ht="15" customHeight="1">
      <c r="A57" s="1148" t="s">
        <v>642</v>
      </c>
      <c r="B57" s="622" t="s">
        <v>486</v>
      </c>
      <c r="C57" s="623" t="s">
        <v>492</v>
      </c>
      <c r="D57" s="624">
        <v>1</v>
      </c>
      <c r="E57" s="625" t="s">
        <v>492</v>
      </c>
      <c r="F57" s="624">
        <v>1</v>
      </c>
      <c r="G57" s="625" t="s">
        <v>492</v>
      </c>
      <c r="H57" s="624">
        <v>1</v>
      </c>
      <c r="I57" s="625" t="s">
        <v>492</v>
      </c>
      <c r="J57" s="624">
        <v>0.8</v>
      </c>
      <c r="K57" s="625" t="s">
        <v>492</v>
      </c>
      <c r="L57" s="624">
        <v>0.8</v>
      </c>
      <c r="M57" s="625" t="s">
        <v>492</v>
      </c>
      <c r="N57" s="624">
        <v>0.8</v>
      </c>
      <c r="O57" s="625" t="s">
        <v>492</v>
      </c>
      <c r="P57" s="624">
        <v>1</v>
      </c>
      <c r="Q57" s="625" t="s">
        <v>492</v>
      </c>
      <c r="R57" s="624">
        <v>1</v>
      </c>
      <c r="S57" s="625" t="s">
        <v>492</v>
      </c>
      <c r="T57" s="624">
        <v>1</v>
      </c>
      <c r="U57" s="625" t="s">
        <v>492</v>
      </c>
      <c r="V57" s="624">
        <v>1</v>
      </c>
      <c r="W57" s="625" t="s">
        <v>492</v>
      </c>
      <c r="X57" s="624">
        <v>1</v>
      </c>
      <c r="Y57" s="625" t="s">
        <v>492</v>
      </c>
      <c r="Z57" s="626">
        <v>1</v>
      </c>
    </row>
    <row r="58" spans="1:26" ht="15" customHeight="1">
      <c r="A58" s="1149"/>
      <c r="B58" s="622" t="s">
        <v>487</v>
      </c>
      <c r="C58" s="623">
        <v>0</v>
      </c>
      <c r="D58" s="627" t="e">
        <f t="shared" ref="D58" si="197">C58/C59</f>
        <v>#DIV/0!</v>
      </c>
      <c r="E58" s="625">
        <v>0</v>
      </c>
      <c r="F58" s="627" t="e">
        <f t="shared" ref="F58" si="198">E58/E59</f>
        <v>#DIV/0!</v>
      </c>
      <c r="G58" s="625">
        <v>133</v>
      </c>
      <c r="H58" s="627">
        <f t="shared" ref="H58" si="199">G58/G59</f>
        <v>0.9779411764705882</v>
      </c>
      <c r="I58" s="625">
        <v>0</v>
      </c>
      <c r="J58" s="627">
        <v>1</v>
      </c>
      <c r="K58" s="625">
        <v>14</v>
      </c>
      <c r="L58" s="720">
        <v>0.5</v>
      </c>
      <c r="M58" s="625">
        <v>20</v>
      </c>
      <c r="N58" s="627">
        <v>0.8</v>
      </c>
      <c r="O58" s="625">
        <v>6</v>
      </c>
      <c r="P58" s="627">
        <f t="shared" ref="P58" si="200">O58/O59</f>
        <v>1</v>
      </c>
      <c r="Q58" s="625"/>
      <c r="R58" s="627" t="e">
        <f t="shared" ref="R58" si="201">Q58/Q59</f>
        <v>#DIV/0!</v>
      </c>
      <c r="S58" s="625"/>
      <c r="T58" s="627" t="e">
        <f t="shared" ref="T58" si="202">S58/S59</f>
        <v>#DIV/0!</v>
      </c>
      <c r="U58" s="625"/>
      <c r="V58" s="627" t="e">
        <f t="shared" ref="V58" si="203">U58/U59</f>
        <v>#DIV/0!</v>
      </c>
      <c r="W58" s="625"/>
      <c r="X58" s="627" t="e">
        <f t="shared" ref="X58" si="204">W58/W59</f>
        <v>#DIV/0!</v>
      </c>
      <c r="Y58" s="625"/>
      <c r="Z58" s="628" t="e">
        <f t="shared" si="21"/>
        <v>#DIV/0!</v>
      </c>
    </row>
    <row r="59" spans="1:26" ht="15" customHeight="1">
      <c r="A59" s="1150"/>
      <c r="B59" s="622" t="s">
        <v>488</v>
      </c>
      <c r="C59" s="623">
        <v>0</v>
      </c>
      <c r="D59" s="627">
        <v>1</v>
      </c>
      <c r="E59" s="625">
        <v>0</v>
      </c>
      <c r="F59" s="627">
        <v>1</v>
      </c>
      <c r="G59" s="625">
        <v>136</v>
      </c>
      <c r="H59" s="627">
        <v>1</v>
      </c>
      <c r="I59" s="625">
        <v>0</v>
      </c>
      <c r="J59" s="627"/>
      <c r="K59" s="625">
        <v>7</v>
      </c>
      <c r="L59" s="627"/>
      <c r="M59" s="625">
        <v>16</v>
      </c>
      <c r="N59" s="627"/>
      <c r="O59" s="625">
        <v>6</v>
      </c>
      <c r="P59" s="627"/>
      <c r="Q59" s="625"/>
      <c r="R59" s="627"/>
      <c r="S59" s="625"/>
      <c r="T59" s="627"/>
      <c r="U59" s="625"/>
      <c r="V59" s="627"/>
      <c r="W59" s="625"/>
      <c r="X59" s="627"/>
      <c r="Y59" s="625"/>
      <c r="Z59" s="628"/>
    </row>
    <row r="60" spans="1:26" ht="15" customHeight="1">
      <c r="A60" s="1151" t="s">
        <v>503</v>
      </c>
      <c r="B60" s="615" t="s">
        <v>486</v>
      </c>
      <c r="C60" s="616" t="s">
        <v>492</v>
      </c>
      <c r="D60" s="617">
        <v>0.01</v>
      </c>
      <c r="E60" s="618" t="s">
        <v>492</v>
      </c>
      <c r="F60" s="617">
        <v>0.01</v>
      </c>
      <c r="G60" s="618" t="s">
        <v>492</v>
      </c>
      <c r="H60" s="617">
        <v>0.01</v>
      </c>
      <c r="I60" s="618" t="s">
        <v>492</v>
      </c>
      <c r="J60" s="617">
        <v>0.01</v>
      </c>
      <c r="K60" s="618" t="s">
        <v>492</v>
      </c>
      <c r="L60" s="617">
        <v>0.01</v>
      </c>
      <c r="M60" s="618" t="s">
        <v>492</v>
      </c>
      <c r="N60" s="617">
        <v>0.01</v>
      </c>
      <c r="O60" s="618" t="s">
        <v>492</v>
      </c>
      <c r="P60" s="617">
        <v>0.01</v>
      </c>
      <c r="Q60" s="618" t="s">
        <v>492</v>
      </c>
      <c r="R60" s="617">
        <v>0.01</v>
      </c>
      <c r="S60" s="618" t="s">
        <v>492</v>
      </c>
      <c r="T60" s="617">
        <v>0.01</v>
      </c>
      <c r="U60" s="618" t="s">
        <v>492</v>
      </c>
      <c r="V60" s="617">
        <v>0.01</v>
      </c>
      <c r="W60" s="618" t="s">
        <v>492</v>
      </c>
      <c r="X60" s="617">
        <v>0.01</v>
      </c>
      <c r="Y60" s="618" t="s">
        <v>492</v>
      </c>
      <c r="Z60" s="619">
        <v>0.01</v>
      </c>
    </row>
    <row r="61" spans="1:26" ht="15" customHeight="1">
      <c r="A61" s="1152"/>
      <c r="B61" s="615" t="s">
        <v>487</v>
      </c>
      <c r="C61" s="616">
        <v>3</v>
      </c>
      <c r="D61" s="620">
        <f t="shared" ref="D61" si="205">C61/C62</f>
        <v>1.4778325123152709E-2</v>
      </c>
      <c r="E61" s="618">
        <v>5</v>
      </c>
      <c r="F61" s="620">
        <f t="shared" ref="F61" si="206">E61/E62</f>
        <v>2.3696682464454975E-2</v>
      </c>
      <c r="G61" s="618">
        <v>0</v>
      </c>
      <c r="H61" s="620">
        <f t="shared" ref="H61" si="207">G61/G62</f>
        <v>0</v>
      </c>
      <c r="I61" s="618">
        <v>5</v>
      </c>
      <c r="J61" s="720">
        <f t="shared" ref="J61" si="208">I61/I62</f>
        <v>2.2421524663677129E-2</v>
      </c>
      <c r="K61" s="618">
        <v>0</v>
      </c>
      <c r="L61" s="620">
        <f t="shared" ref="L61" si="209">K61/K62</f>
        <v>0</v>
      </c>
      <c r="M61" s="618">
        <v>0</v>
      </c>
      <c r="N61" s="620">
        <f t="shared" ref="N61" si="210">M61/M62</f>
        <v>0</v>
      </c>
      <c r="O61" s="618">
        <v>5</v>
      </c>
      <c r="P61" s="720">
        <f t="shared" ref="P61" si="211">O61/O62</f>
        <v>2.1739130434782608E-2</v>
      </c>
      <c r="Q61" s="618"/>
      <c r="R61" s="620" t="e">
        <f t="shared" ref="R61" si="212">Q61/Q62</f>
        <v>#DIV/0!</v>
      </c>
      <c r="S61" s="618"/>
      <c r="T61" s="620" t="e">
        <f t="shared" ref="T61" si="213">S61/S62</f>
        <v>#DIV/0!</v>
      </c>
      <c r="U61" s="618"/>
      <c r="V61" s="620" t="e">
        <f t="shared" ref="V61" si="214">U61/U62</f>
        <v>#DIV/0!</v>
      </c>
      <c r="W61" s="618"/>
      <c r="X61" s="620" t="e">
        <f t="shared" ref="X61" si="215">W61/W62</f>
        <v>#DIV/0!</v>
      </c>
      <c r="Y61" s="618"/>
      <c r="Z61" s="621" t="e">
        <f t="shared" si="21"/>
        <v>#DIV/0!</v>
      </c>
    </row>
    <row r="62" spans="1:26" ht="15" customHeight="1">
      <c r="A62" s="1153"/>
      <c r="B62" s="615" t="s">
        <v>488</v>
      </c>
      <c r="C62" s="616">
        <v>203</v>
      </c>
      <c r="D62" s="620">
        <v>1</v>
      </c>
      <c r="E62" s="618">
        <v>211</v>
      </c>
      <c r="F62" s="720">
        <v>0</v>
      </c>
      <c r="G62" s="618">
        <v>245</v>
      </c>
      <c r="H62" s="620">
        <v>1</v>
      </c>
      <c r="I62" s="618">
        <v>223</v>
      </c>
      <c r="J62" s="620"/>
      <c r="K62" s="618">
        <v>234</v>
      </c>
      <c r="L62" s="620"/>
      <c r="M62" s="618">
        <v>227</v>
      </c>
      <c r="N62" s="620"/>
      <c r="O62" s="618">
        <v>230</v>
      </c>
      <c r="P62" s="620"/>
      <c r="Q62" s="618"/>
      <c r="R62" s="620"/>
      <c r="S62" s="618"/>
      <c r="T62" s="620"/>
      <c r="U62" s="618"/>
      <c r="V62" s="620"/>
      <c r="W62" s="618"/>
      <c r="X62" s="620"/>
      <c r="Y62" s="618"/>
      <c r="Z62" s="621"/>
    </row>
    <row r="63" spans="1:26" ht="15" customHeight="1">
      <c r="A63" s="1154" t="s">
        <v>504</v>
      </c>
      <c r="B63" s="683" t="s">
        <v>486</v>
      </c>
      <c r="C63" s="684" t="s">
        <v>492</v>
      </c>
      <c r="D63" s="708">
        <v>0.96</v>
      </c>
      <c r="E63" s="709" t="s">
        <v>492</v>
      </c>
      <c r="F63" s="708">
        <v>0.96</v>
      </c>
      <c r="G63" s="709" t="s">
        <v>492</v>
      </c>
      <c r="H63" s="708">
        <v>0.96</v>
      </c>
      <c r="I63" s="709" t="s">
        <v>492</v>
      </c>
      <c r="J63" s="708">
        <v>0.96</v>
      </c>
      <c r="K63" s="709" t="s">
        <v>492</v>
      </c>
      <c r="L63" s="708">
        <v>0.96</v>
      </c>
      <c r="M63" s="709" t="s">
        <v>492</v>
      </c>
      <c r="N63" s="708">
        <v>0.96</v>
      </c>
      <c r="O63" s="709" t="s">
        <v>492</v>
      </c>
      <c r="P63" s="708">
        <v>0.96</v>
      </c>
      <c r="Q63" s="709" t="s">
        <v>492</v>
      </c>
      <c r="R63" s="708">
        <v>0.96</v>
      </c>
      <c r="S63" s="709" t="s">
        <v>492</v>
      </c>
      <c r="T63" s="708">
        <v>0.96</v>
      </c>
      <c r="U63" s="709" t="s">
        <v>492</v>
      </c>
      <c r="V63" s="708">
        <v>0.96</v>
      </c>
      <c r="W63" s="709" t="s">
        <v>492</v>
      </c>
      <c r="X63" s="708">
        <v>0.96</v>
      </c>
      <c r="Y63" s="709" t="s">
        <v>492</v>
      </c>
      <c r="Z63" s="710">
        <v>0.96</v>
      </c>
    </row>
    <row r="64" spans="1:26" ht="15" customHeight="1">
      <c r="A64" s="1155"/>
      <c r="B64" s="683" t="s">
        <v>487</v>
      </c>
      <c r="C64" s="684">
        <v>56</v>
      </c>
      <c r="D64" s="685">
        <f t="shared" ref="D64" si="216">C64/C65</f>
        <v>1</v>
      </c>
      <c r="E64" s="709">
        <v>25</v>
      </c>
      <c r="F64" s="685">
        <f t="shared" ref="F64" si="217">E64/E65</f>
        <v>1</v>
      </c>
      <c r="G64" s="709">
        <v>35</v>
      </c>
      <c r="H64" s="685">
        <f t="shared" ref="H64" si="218">G64/G65</f>
        <v>1</v>
      </c>
      <c r="I64" s="709">
        <v>41</v>
      </c>
      <c r="J64" s="685">
        <f t="shared" ref="J64" si="219">I64/I65</f>
        <v>1</v>
      </c>
      <c r="K64" s="709">
        <v>49</v>
      </c>
      <c r="L64" s="685">
        <f t="shared" ref="L64" si="220">K64/K65</f>
        <v>1</v>
      </c>
      <c r="M64" s="709">
        <v>94</v>
      </c>
      <c r="N64" s="685">
        <f t="shared" ref="N64" si="221">M64/M65</f>
        <v>1</v>
      </c>
      <c r="O64" s="709">
        <v>125</v>
      </c>
      <c r="P64" s="685">
        <f t="shared" ref="P64" si="222">O64/O65</f>
        <v>0.99206349206349209</v>
      </c>
      <c r="Q64" s="709"/>
      <c r="R64" s="685" t="e">
        <f t="shared" ref="R64" si="223">Q64/Q65</f>
        <v>#DIV/0!</v>
      </c>
      <c r="S64" s="709"/>
      <c r="T64" s="685" t="e">
        <f t="shared" ref="T64" si="224">S64/S65</f>
        <v>#DIV/0!</v>
      </c>
      <c r="U64" s="709"/>
      <c r="V64" s="685" t="e">
        <f t="shared" ref="V64" si="225">U64/U65</f>
        <v>#DIV/0!</v>
      </c>
      <c r="W64" s="709"/>
      <c r="X64" s="685" t="e">
        <f t="shared" ref="X64" si="226">W64/W65</f>
        <v>#DIV/0!</v>
      </c>
      <c r="Y64" s="709"/>
      <c r="Z64" s="686" t="e">
        <f t="shared" si="21"/>
        <v>#DIV/0!</v>
      </c>
    </row>
    <row r="65" spans="1:26" ht="15" customHeight="1">
      <c r="A65" s="1156"/>
      <c r="B65" s="683" t="s">
        <v>488</v>
      </c>
      <c r="C65" s="684">
        <v>56</v>
      </c>
      <c r="D65" s="685">
        <v>1</v>
      </c>
      <c r="E65" s="709">
        <v>25</v>
      </c>
      <c r="F65" s="685">
        <v>1</v>
      </c>
      <c r="G65" s="709">
        <v>35</v>
      </c>
      <c r="H65" s="685">
        <v>1</v>
      </c>
      <c r="I65" s="709">
        <v>41</v>
      </c>
      <c r="J65" s="685"/>
      <c r="K65" s="709">
        <v>49</v>
      </c>
      <c r="L65" s="685"/>
      <c r="M65" s="709">
        <v>94</v>
      </c>
      <c r="N65" s="685"/>
      <c r="O65" s="709">
        <v>126</v>
      </c>
      <c r="P65" s="685"/>
      <c r="Q65" s="709"/>
      <c r="R65" s="685"/>
      <c r="S65" s="709"/>
      <c r="T65" s="685"/>
      <c r="U65" s="709"/>
      <c r="V65" s="685"/>
      <c r="W65" s="709"/>
      <c r="X65" s="685"/>
      <c r="Y65" s="709"/>
      <c r="Z65" s="686"/>
    </row>
    <row r="66" spans="1:26" ht="15" customHeight="1">
      <c r="A66" s="1157" t="s">
        <v>505</v>
      </c>
      <c r="B66" s="581" t="s">
        <v>486</v>
      </c>
      <c r="C66" s="582" t="s">
        <v>492</v>
      </c>
      <c r="D66" s="583">
        <v>0.03</v>
      </c>
      <c r="E66" s="584" t="s">
        <v>492</v>
      </c>
      <c r="F66" s="583">
        <v>0.03</v>
      </c>
      <c r="G66" s="584" t="s">
        <v>492</v>
      </c>
      <c r="H66" s="583">
        <v>0.03</v>
      </c>
      <c r="I66" s="584" t="s">
        <v>492</v>
      </c>
      <c r="J66" s="583">
        <v>0.98</v>
      </c>
      <c r="K66" s="584" t="s">
        <v>492</v>
      </c>
      <c r="L66" s="583">
        <v>0.98</v>
      </c>
      <c r="M66" s="584" t="s">
        <v>492</v>
      </c>
      <c r="N66" s="583">
        <v>0.98</v>
      </c>
      <c r="O66" s="584" t="s">
        <v>492</v>
      </c>
      <c r="P66" s="583">
        <v>0.98</v>
      </c>
      <c r="Q66" s="584" t="s">
        <v>492</v>
      </c>
      <c r="R66" s="583">
        <v>0.98</v>
      </c>
      <c r="S66" s="584" t="s">
        <v>492</v>
      </c>
      <c r="T66" s="583">
        <v>0.98</v>
      </c>
      <c r="U66" s="584" t="s">
        <v>492</v>
      </c>
      <c r="V66" s="583">
        <v>0.98</v>
      </c>
      <c r="W66" s="584" t="s">
        <v>492</v>
      </c>
      <c r="X66" s="583">
        <v>0.98</v>
      </c>
      <c r="Y66" s="584" t="s">
        <v>492</v>
      </c>
      <c r="Z66" s="585">
        <v>0.98</v>
      </c>
    </row>
    <row r="67" spans="1:26" ht="15" customHeight="1">
      <c r="A67" s="1158"/>
      <c r="B67" s="581" t="s">
        <v>487</v>
      </c>
      <c r="C67" s="582">
        <v>0</v>
      </c>
      <c r="D67" s="586" t="e">
        <f t="shared" ref="D67" si="227">C67/C68</f>
        <v>#DIV/0!</v>
      </c>
      <c r="E67" s="584">
        <v>0</v>
      </c>
      <c r="F67" s="586" t="e">
        <f t="shared" ref="F67" si="228">E67/E68</f>
        <v>#DIV/0!</v>
      </c>
      <c r="G67" s="584">
        <v>0</v>
      </c>
      <c r="H67" s="586" t="e">
        <f t="shared" ref="H67" si="229">G67/G68</f>
        <v>#DIV/0!</v>
      </c>
      <c r="I67" s="584">
        <v>0</v>
      </c>
      <c r="J67" s="586">
        <v>1</v>
      </c>
      <c r="K67" s="584">
        <v>0</v>
      </c>
      <c r="L67" s="586">
        <v>1</v>
      </c>
      <c r="M67" s="584">
        <v>0</v>
      </c>
      <c r="N67" s="586">
        <v>1</v>
      </c>
      <c r="O67" s="584">
        <v>0</v>
      </c>
      <c r="P67" s="586">
        <v>1</v>
      </c>
      <c r="Q67" s="584"/>
      <c r="R67" s="586" t="e">
        <f t="shared" ref="R67" si="230">Q67/Q68</f>
        <v>#DIV/0!</v>
      </c>
      <c r="S67" s="584"/>
      <c r="T67" s="586" t="e">
        <f t="shared" ref="T67" si="231">S67/S68</f>
        <v>#DIV/0!</v>
      </c>
      <c r="U67" s="584"/>
      <c r="V67" s="586" t="e">
        <f t="shared" ref="V67" si="232">U67/U68</f>
        <v>#DIV/0!</v>
      </c>
      <c r="W67" s="584"/>
      <c r="X67" s="586" t="e">
        <f t="shared" ref="X67" si="233">W67/W68</f>
        <v>#DIV/0!</v>
      </c>
      <c r="Y67" s="584"/>
      <c r="Z67" s="587" t="e">
        <f t="shared" si="21"/>
        <v>#DIV/0!</v>
      </c>
    </row>
    <row r="68" spans="1:26" ht="15" customHeight="1">
      <c r="A68" s="1159"/>
      <c r="B68" s="581" t="s">
        <v>488</v>
      </c>
      <c r="C68" s="582">
        <v>0</v>
      </c>
      <c r="D68" s="586">
        <v>1</v>
      </c>
      <c r="E68" s="584">
        <v>0</v>
      </c>
      <c r="F68" s="586">
        <v>1</v>
      </c>
      <c r="G68" s="584">
        <v>0</v>
      </c>
      <c r="H68" s="586">
        <v>1</v>
      </c>
      <c r="I68" s="584">
        <v>0</v>
      </c>
      <c r="J68" s="586"/>
      <c r="K68" s="584">
        <v>0</v>
      </c>
      <c r="L68" s="586"/>
      <c r="M68" s="584">
        <v>0</v>
      </c>
      <c r="N68" s="586"/>
      <c r="O68" s="584">
        <v>0</v>
      </c>
      <c r="P68" s="586"/>
      <c r="Q68" s="584"/>
      <c r="R68" s="586"/>
      <c r="S68" s="584"/>
      <c r="T68" s="586"/>
      <c r="U68" s="584"/>
      <c r="V68" s="586"/>
      <c r="W68" s="584"/>
      <c r="X68" s="586"/>
      <c r="Y68" s="584"/>
      <c r="Z68" s="587"/>
    </row>
    <row r="69" spans="1:26" ht="15" customHeight="1">
      <c r="A69" s="1139" t="s">
        <v>633</v>
      </c>
      <c r="B69" s="426" t="s">
        <v>486</v>
      </c>
      <c r="C69" s="409" t="s">
        <v>492</v>
      </c>
      <c r="D69" s="414">
        <v>0.03</v>
      </c>
      <c r="E69" s="408" t="s">
        <v>492</v>
      </c>
      <c r="F69" s="414">
        <v>0.03</v>
      </c>
      <c r="G69" s="408" t="s">
        <v>492</v>
      </c>
      <c r="H69" s="414">
        <v>0.03</v>
      </c>
      <c r="I69" s="408" t="s">
        <v>492</v>
      </c>
      <c r="J69" s="414">
        <v>0.98</v>
      </c>
      <c r="K69" s="408" t="s">
        <v>492</v>
      </c>
      <c r="L69" s="414">
        <v>0.98</v>
      </c>
      <c r="M69" s="408" t="s">
        <v>492</v>
      </c>
      <c r="N69" s="414">
        <v>0.98</v>
      </c>
      <c r="O69" s="408" t="s">
        <v>492</v>
      </c>
      <c r="P69" s="414">
        <v>0.98</v>
      </c>
      <c r="Q69" s="408" t="s">
        <v>492</v>
      </c>
      <c r="R69" s="414">
        <v>0.98</v>
      </c>
      <c r="S69" s="408" t="s">
        <v>492</v>
      </c>
      <c r="T69" s="414">
        <v>0.98</v>
      </c>
      <c r="U69" s="408" t="s">
        <v>492</v>
      </c>
      <c r="V69" s="414">
        <v>0.98</v>
      </c>
      <c r="W69" s="408" t="s">
        <v>492</v>
      </c>
      <c r="X69" s="414">
        <v>0.98</v>
      </c>
      <c r="Y69" s="408" t="s">
        <v>492</v>
      </c>
      <c r="Z69" s="417">
        <v>0.98</v>
      </c>
    </row>
    <row r="70" spans="1:26" ht="15" customHeight="1">
      <c r="A70" s="1140"/>
      <c r="B70" s="424" t="s">
        <v>487</v>
      </c>
      <c r="C70" s="406">
        <v>0</v>
      </c>
      <c r="D70" s="407" t="e">
        <f t="shared" ref="D70" si="234">C70/C71</f>
        <v>#DIV/0!</v>
      </c>
      <c r="E70" s="404">
        <v>0</v>
      </c>
      <c r="F70" s="407">
        <f t="shared" ref="F70" si="235">E70/E71</f>
        <v>0</v>
      </c>
      <c r="G70" s="404">
        <v>0</v>
      </c>
      <c r="H70" s="407">
        <f t="shared" ref="H70" si="236">G70/G71</f>
        <v>0</v>
      </c>
      <c r="I70" s="404">
        <v>1000</v>
      </c>
      <c r="J70" s="407">
        <f t="shared" ref="J70" si="237">I70/I71</f>
        <v>1</v>
      </c>
      <c r="K70" s="404">
        <v>1000</v>
      </c>
      <c r="L70" s="407">
        <f t="shared" ref="L70" si="238">K70/K71</f>
        <v>1</v>
      </c>
      <c r="M70" s="404">
        <v>1050</v>
      </c>
      <c r="N70" s="407">
        <f t="shared" ref="N70" si="239">M70/M71</f>
        <v>1</v>
      </c>
      <c r="O70" s="404">
        <v>1200</v>
      </c>
      <c r="P70" s="407">
        <f t="shared" ref="P70" si="240">O70/O71</f>
        <v>1</v>
      </c>
      <c r="Q70" s="404"/>
      <c r="R70" s="407" t="e">
        <f t="shared" ref="R70" si="241">Q70/Q71</f>
        <v>#DIV/0!</v>
      </c>
      <c r="S70" s="404"/>
      <c r="T70" s="407" t="e">
        <f t="shared" ref="T70" si="242">S70/S71</f>
        <v>#DIV/0!</v>
      </c>
      <c r="U70" s="404"/>
      <c r="V70" s="407" t="e">
        <f t="shared" ref="V70" si="243">U70/U71</f>
        <v>#DIV/0!</v>
      </c>
      <c r="W70" s="404"/>
      <c r="X70" s="407" t="e">
        <f t="shared" ref="X70" si="244">W70/W71</f>
        <v>#DIV/0!</v>
      </c>
      <c r="Y70" s="404"/>
      <c r="Z70" s="405" t="e">
        <f t="shared" si="21"/>
        <v>#DIV/0!</v>
      </c>
    </row>
    <row r="71" spans="1:26" ht="15" customHeight="1">
      <c r="A71" s="1141"/>
      <c r="B71" s="425" t="s">
        <v>488</v>
      </c>
      <c r="C71" s="392">
        <v>0</v>
      </c>
      <c r="D71" s="388">
        <v>1</v>
      </c>
      <c r="E71" s="387">
        <v>3940</v>
      </c>
      <c r="F71" s="388">
        <v>1</v>
      </c>
      <c r="G71" s="387">
        <v>3978</v>
      </c>
      <c r="H71" s="388">
        <v>1</v>
      </c>
      <c r="I71" s="387">
        <v>1000</v>
      </c>
      <c r="J71" s="388"/>
      <c r="K71" s="387">
        <v>1000</v>
      </c>
      <c r="L71" s="388"/>
      <c r="M71" s="387">
        <v>1050</v>
      </c>
      <c r="N71" s="388"/>
      <c r="O71" s="387">
        <v>1200</v>
      </c>
      <c r="P71" s="388"/>
      <c r="Q71" s="387"/>
      <c r="R71" s="388"/>
      <c r="S71" s="387"/>
      <c r="T71" s="388"/>
      <c r="U71" s="387"/>
      <c r="V71" s="388"/>
      <c r="W71" s="387"/>
      <c r="X71" s="388"/>
      <c r="Y71" s="387"/>
      <c r="Z71" s="393"/>
    </row>
    <row r="72" spans="1:26" ht="15" customHeight="1">
      <c r="A72" s="1139" t="s">
        <v>634</v>
      </c>
      <c r="B72" s="426" t="s">
        <v>486</v>
      </c>
      <c r="C72" s="409" t="s">
        <v>492</v>
      </c>
      <c r="D72" s="414">
        <v>1</v>
      </c>
      <c r="E72" s="408" t="s">
        <v>492</v>
      </c>
      <c r="F72" s="414">
        <v>1</v>
      </c>
      <c r="G72" s="408" t="s">
        <v>492</v>
      </c>
      <c r="H72" s="414">
        <v>1</v>
      </c>
      <c r="I72" s="408" t="s">
        <v>492</v>
      </c>
      <c r="J72" s="414">
        <v>1</v>
      </c>
      <c r="K72" s="408" t="s">
        <v>492</v>
      </c>
      <c r="L72" s="414">
        <v>1</v>
      </c>
      <c r="M72" s="408" t="s">
        <v>492</v>
      </c>
      <c r="N72" s="414">
        <v>1</v>
      </c>
      <c r="O72" s="408" t="s">
        <v>492</v>
      </c>
      <c r="P72" s="414">
        <v>1</v>
      </c>
      <c r="Q72" s="408" t="s">
        <v>492</v>
      </c>
      <c r="R72" s="414">
        <v>1</v>
      </c>
      <c r="S72" s="408" t="s">
        <v>492</v>
      </c>
      <c r="T72" s="414">
        <v>1</v>
      </c>
      <c r="U72" s="408" t="s">
        <v>492</v>
      </c>
      <c r="V72" s="414">
        <v>1</v>
      </c>
      <c r="W72" s="408" t="s">
        <v>492</v>
      </c>
      <c r="X72" s="414">
        <v>1</v>
      </c>
      <c r="Y72" s="408" t="s">
        <v>492</v>
      </c>
      <c r="Z72" s="417">
        <v>1</v>
      </c>
    </row>
    <row r="73" spans="1:26" ht="15" customHeight="1">
      <c r="A73" s="1140"/>
      <c r="B73" s="424" t="s">
        <v>487</v>
      </c>
      <c r="C73" s="406">
        <v>56</v>
      </c>
      <c r="D73" s="407">
        <f t="shared" ref="D73" si="245">C73/C74</f>
        <v>1</v>
      </c>
      <c r="E73" s="404">
        <v>0</v>
      </c>
      <c r="F73" s="407">
        <f t="shared" ref="F73" si="246">E73/E74</f>
        <v>0</v>
      </c>
      <c r="G73" s="404">
        <v>0</v>
      </c>
      <c r="H73" s="407">
        <f t="shared" ref="H73" si="247">G73/G74</f>
        <v>0</v>
      </c>
      <c r="I73" s="404">
        <v>41</v>
      </c>
      <c r="J73" s="407">
        <f t="shared" ref="J73" si="248">I73/I74</f>
        <v>1</v>
      </c>
      <c r="K73" s="404">
        <v>49</v>
      </c>
      <c r="L73" s="407">
        <f t="shared" ref="L73" si="249">K73/K74</f>
        <v>1</v>
      </c>
      <c r="M73" s="404">
        <v>92</v>
      </c>
      <c r="N73" s="720">
        <f t="shared" ref="N73" si="250">M73/M74</f>
        <v>0.97872340425531912</v>
      </c>
      <c r="O73" s="404">
        <v>121</v>
      </c>
      <c r="P73" s="720">
        <f t="shared" ref="P73" si="251">O73/O74</f>
        <v>0.96031746031746035</v>
      </c>
      <c r="Q73" s="404"/>
      <c r="R73" s="407" t="e">
        <f t="shared" ref="R73" si="252">Q73/Q74</f>
        <v>#DIV/0!</v>
      </c>
      <c r="S73" s="404"/>
      <c r="T73" s="407" t="e">
        <f t="shared" ref="T73" si="253">S73/S74</f>
        <v>#DIV/0!</v>
      </c>
      <c r="U73" s="404"/>
      <c r="V73" s="407" t="e">
        <f t="shared" ref="V73" si="254">U73/U74</f>
        <v>#DIV/0!</v>
      </c>
      <c r="W73" s="404"/>
      <c r="X73" s="407" t="e">
        <f t="shared" ref="X73" si="255">W73/W74</f>
        <v>#DIV/0!</v>
      </c>
      <c r="Y73" s="404"/>
      <c r="Z73" s="405" t="e">
        <f t="shared" si="21"/>
        <v>#DIV/0!</v>
      </c>
    </row>
    <row r="74" spans="1:26" ht="15" customHeight="1">
      <c r="A74" s="1141"/>
      <c r="B74" s="425" t="s">
        <v>488</v>
      </c>
      <c r="C74" s="392">
        <v>56</v>
      </c>
      <c r="D74" s="388"/>
      <c r="E74" s="387">
        <v>25</v>
      </c>
      <c r="F74" s="388">
        <v>1</v>
      </c>
      <c r="G74" s="387">
        <v>35</v>
      </c>
      <c r="H74" s="388">
        <v>1</v>
      </c>
      <c r="I74" s="387">
        <v>41</v>
      </c>
      <c r="J74" s="388"/>
      <c r="K74" s="387">
        <v>49</v>
      </c>
      <c r="L74" s="388"/>
      <c r="M74" s="387">
        <v>94</v>
      </c>
      <c r="N74" s="388"/>
      <c r="O74" s="387">
        <v>126</v>
      </c>
      <c r="P74" s="388"/>
      <c r="Q74" s="387"/>
      <c r="R74" s="388"/>
      <c r="S74" s="387"/>
      <c r="T74" s="388"/>
      <c r="U74" s="387"/>
      <c r="V74" s="388"/>
      <c r="W74" s="387"/>
      <c r="X74" s="388"/>
      <c r="Y74" s="387"/>
      <c r="Z74" s="393"/>
    </row>
    <row r="75" spans="1:26" ht="15" customHeight="1">
      <c r="A75" s="1139" t="s">
        <v>635</v>
      </c>
      <c r="B75" s="426" t="s">
        <v>486</v>
      </c>
      <c r="C75" s="409" t="s">
        <v>492</v>
      </c>
      <c r="D75" s="414">
        <v>0.05</v>
      </c>
      <c r="E75" s="408" t="s">
        <v>492</v>
      </c>
      <c r="F75" s="414">
        <v>0.05</v>
      </c>
      <c r="G75" s="408" t="s">
        <v>492</v>
      </c>
      <c r="H75" s="414">
        <v>0.05</v>
      </c>
      <c r="I75" s="408" t="s">
        <v>492</v>
      </c>
      <c r="J75" s="414">
        <v>0.05</v>
      </c>
      <c r="K75" s="408" t="s">
        <v>492</v>
      </c>
      <c r="L75" s="414">
        <v>0.05</v>
      </c>
      <c r="M75" s="408" t="s">
        <v>492</v>
      </c>
      <c r="N75" s="414">
        <v>0.05</v>
      </c>
      <c r="O75" s="408" t="s">
        <v>492</v>
      </c>
      <c r="P75" s="414">
        <v>0.05</v>
      </c>
      <c r="Q75" s="408" t="s">
        <v>492</v>
      </c>
      <c r="R75" s="414">
        <v>0.05</v>
      </c>
      <c r="S75" s="408" t="s">
        <v>492</v>
      </c>
      <c r="T75" s="414">
        <v>0.05</v>
      </c>
      <c r="U75" s="408" t="s">
        <v>492</v>
      </c>
      <c r="V75" s="414">
        <v>0.05</v>
      </c>
      <c r="W75" s="408" t="s">
        <v>492</v>
      </c>
      <c r="X75" s="414">
        <v>0.05</v>
      </c>
      <c r="Y75" s="408" t="s">
        <v>492</v>
      </c>
      <c r="Z75" s="417">
        <v>0.05</v>
      </c>
    </row>
    <row r="76" spans="1:26" ht="15" customHeight="1">
      <c r="A76" s="1140"/>
      <c r="B76" s="424" t="s">
        <v>487</v>
      </c>
      <c r="C76" s="406">
        <v>56</v>
      </c>
      <c r="D76" s="407">
        <f t="shared" ref="D76" si="256">C76/C77</f>
        <v>1</v>
      </c>
      <c r="E76" s="404">
        <v>0</v>
      </c>
      <c r="F76" s="407">
        <f t="shared" ref="F76" si="257">E76/E77</f>
        <v>0</v>
      </c>
      <c r="G76" s="404">
        <v>0</v>
      </c>
      <c r="H76" s="407">
        <f t="shared" ref="H76" si="258">G76/G77</f>
        <v>0</v>
      </c>
      <c r="I76" s="404">
        <v>41</v>
      </c>
      <c r="J76" s="407">
        <f t="shared" ref="J76" si="259">I76/I77</f>
        <v>1</v>
      </c>
      <c r="K76" s="404">
        <v>49</v>
      </c>
      <c r="L76" s="407">
        <f t="shared" ref="L76" si="260">K76/K77</f>
        <v>1</v>
      </c>
      <c r="M76" s="404">
        <v>92</v>
      </c>
      <c r="N76" s="407">
        <f t="shared" ref="N76" si="261">M76/M77</f>
        <v>0.97872340425531912</v>
      </c>
      <c r="O76" s="404">
        <v>126</v>
      </c>
      <c r="P76" s="407">
        <f t="shared" ref="P76" si="262">O76/O77</f>
        <v>1</v>
      </c>
      <c r="Q76" s="404"/>
      <c r="R76" s="407" t="e">
        <f t="shared" ref="R76" si="263">Q76/Q77</f>
        <v>#DIV/0!</v>
      </c>
      <c r="S76" s="404"/>
      <c r="T76" s="407" t="e">
        <f t="shared" ref="T76" si="264">S76/S77</f>
        <v>#DIV/0!</v>
      </c>
      <c r="U76" s="404"/>
      <c r="V76" s="407" t="e">
        <f t="shared" ref="V76" si="265">U76/U77</f>
        <v>#DIV/0!</v>
      </c>
      <c r="W76" s="404"/>
      <c r="X76" s="407" t="e">
        <f t="shared" ref="X76" si="266">W76/W77</f>
        <v>#DIV/0!</v>
      </c>
      <c r="Y76" s="404"/>
      <c r="Z76" s="405" t="e">
        <f t="shared" si="21"/>
        <v>#DIV/0!</v>
      </c>
    </row>
    <row r="77" spans="1:26" ht="15" customHeight="1">
      <c r="A77" s="1141"/>
      <c r="B77" s="425" t="s">
        <v>488</v>
      </c>
      <c r="C77" s="392">
        <v>56</v>
      </c>
      <c r="D77" s="388"/>
      <c r="E77" s="387">
        <v>25</v>
      </c>
      <c r="F77" s="388">
        <v>1</v>
      </c>
      <c r="G77" s="387">
        <v>35</v>
      </c>
      <c r="H77" s="388"/>
      <c r="I77" s="387">
        <v>41</v>
      </c>
      <c r="J77" s="388"/>
      <c r="K77" s="387">
        <v>49</v>
      </c>
      <c r="L77" s="388"/>
      <c r="M77" s="387">
        <v>94</v>
      </c>
      <c r="N77" s="388"/>
      <c r="O77" s="387">
        <v>126</v>
      </c>
      <c r="P77" s="388"/>
      <c r="Q77" s="387"/>
      <c r="R77" s="388"/>
      <c r="S77" s="387"/>
      <c r="T77" s="388"/>
      <c r="U77" s="387"/>
      <c r="V77" s="388"/>
      <c r="W77" s="387"/>
      <c r="X77" s="388"/>
      <c r="Y77" s="387"/>
      <c r="Z77" s="393"/>
    </row>
    <row r="78" spans="1:26" ht="15" customHeight="1">
      <c r="A78" s="1139" t="s">
        <v>506</v>
      </c>
      <c r="B78" s="426" t="s">
        <v>486</v>
      </c>
      <c r="C78" s="409" t="s">
        <v>492</v>
      </c>
      <c r="D78" s="414">
        <v>1</v>
      </c>
      <c r="E78" s="408" t="s">
        <v>492</v>
      </c>
      <c r="F78" s="414">
        <v>1</v>
      </c>
      <c r="G78" s="408" t="s">
        <v>492</v>
      </c>
      <c r="H78" s="414">
        <v>1</v>
      </c>
      <c r="I78" s="408" t="s">
        <v>492</v>
      </c>
      <c r="J78" s="414">
        <v>1</v>
      </c>
      <c r="K78" s="408" t="s">
        <v>492</v>
      </c>
      <c r="L78" s="414">
        <v>1</v>
      </c>
      <c r="M78" s="408" t="s">
        <v>492</v>
      </c>
      <c r="N78" s="414">
        <v>1</v>
      </c>
      <c r="O78" s="408" t="s">
        <v>492</v>
      </c>
      <c r="P78" s="414">
        <v>1</v>
      </c>
      <c r="Q78" s="408" t="s">
        <v>492</v>
      </c>
      <c r="R78" s="414">
        <v>1</v>
      </c>
      <c r="S78" s="408" t="s">
        <v>492</v>
      </c>
      <c r="T78" s="414">
        <v>1</v>
      </c>
      <c r="U78" s="408" t="s">
        <v>492</v>
      </c>
      <c r="V78" s="414">
        <v>1</v>
      </c>
      <c r="W78" s="408" t="s">
        <v>492</v>
      </c>
      <c r="X78" s="414">
        <v>1</v>
      </c>
      <c r="Y78" s="408" t="s">
        <v>492</v>
      </c>
      <c r="Z78" s="417">
        <v>1</v>
      </c>
    </row>
    <row r="79" spans="1:26" ht="15" customHeight="1">
      <c r="A79" s="1140"/>
      <c r="B79" s="424" t="s">
        <v>487</v>
      </c>
      <c r="C79" s="406">
        <v>28</v>
      </c>
      <c r="D79" s="407">
        <f t="shared" ref="D79" si="267">C79/C80</f>
        <v>1</v>
      </c>
      <c r="E79" s="404">
        <v>7</v>
      </c>
      <c r="F79" s="407">
        <f t="shared" ref="F79" si="268">E79/E80</f>
        <v>1</v>
      </c>
      <c r="G79" s="404">
        <v>8</v>
      </c>
      <c r="H79" s="407">
        <f t="shared" ref="H79" si="269">G79/G80</f>
        <v>1</v>
      </c>
      <c r="I79" s="404">
        <v>37</v>
      </c>
      <c r="J79" s="407">
        <f t="shared" ref="J79" si="270">I79/I80</f>
        <v>1</v>
      </c>
      <c r="K79" s="404">
        <v>35</v>
      </c>
      <c r="L79" s="720">
        <f t="shared" ref="L79" si="271">K79/K80</f>
        <v>0.94594594594594594</v>
      </c>
      <c r="M79" s="404">
        <v>37</v>
      </c>
      <c r="N79" s="407">
        <f t="shared" ref="N79" si="272">M79/M80</f>
        <v>1</v>
      </c>
      <c r="O79" s="404">
        <v>34</v>
      </c>
      <c r="P79" s="720">
        <f t="shared" ref="P79" si="273">O79/O80</f>
        <v>0.91891891891891897</v>
      </c>
      <c r="Q79" s="404"/>
      <c r="R79" s="407" t="e">
        <f t="shared" ref="R79" si="274">Q79/Q80</f>
        <v>#DIV/0!</v>
      </c>
      <c r="S79" s="404"/>
      <c r="T79" s="407" t="e">
        <f t="shared" ref="T79" si="275">S79/S80</f>
        <v>#DIV/0!</v>
      </c>
      <c r="U79" s="404"/>
      <c r="V79" s="407" t="e">
        <f t="shared" ref="V79" si="276">U79/U80</f>
        <v>#DIV/0!</v>
      </c>
      <c r="W79" s="404"/>
      <c r="X79" s="407" t="e">
        <f t="shared" ref="X79" si="277">W79/W80</f>
        <v>#DIV/0!</v>
      </c>
      <c r="Y79" s="404"/>
      <c r="Z79" s="405" t="e">
        <f t="shared" si="21"/>
        <v>#DIV/0!</v>
      </c>
    </row>
    <row r="80" spans="1:26" ht="15" customHeight="1">
      <c r="A80" s="1141"/>
      <c r="B80" s="425" t="s">
        <v>488</v>
      </c>
      <c r="C80" s="392">
        <v>28</v>
      </c>
      <c r="D80" s="388">
        <v>1</v>
      </c>
      <c r="E80" s="387">
        <v>7</v>
      </c>
      <c r="F80" s="388">
        <v>1</v>
      </c>
      <c r="G80" s="387">
        <v>8</v>
      </c>
      <c r="H80" s="388"/>
      <c r="I80" s="387">
        <v>37</v>
      </c>
      <c r="J80" s="388"/>
      <c r="K80" s="387">
        <v>37</v>
      </c>
      <c r="L80" s="388"/>
      <c r="M80" s="387">
        <v>37</v>
      </c>
      <c r="N80" s="388"/>
      <c r="O80" s="387">
        <v>37</v>
      </c>
      <c r="P80" s="388"/>
      <c r="Q80" s="387"/>
      <c r="R80" s="388"/>
      <c r="S80" s="387"/>
      <c r="T80" s="388"/>
      <c r="U80" s="387"/>
      <c r="V80" s="388"/>
      <c r="W80" s="387"/>
      <c r="X80" s="388"/>
      <c r="Y80" s="387"/>
      <c r="Z80" s="393"/>
    </row>
    <row r="81" spans="1:26" ht="15" customHeight="1">
      <c r="A81" s="421" t="s">
        <v>507</v>
      </c>
      <c r="B81" s="427"/>
      <c r="C81" s="409"/>
      <c r="D81" s="414">
        <v>0.17</v>
      </c>
      <c r="E81" s="408"/>
      <c r="F81" s="414">
        <v>0.17</v>
      </c>
      <c r="G81" s="408"/>
      <c r="H81" s="414">
        <v>0.19</v>
      </c>
      <c r="I81" s="408"/>
      <c r="J81" s="414">
        <v>0.22</v>
      </c>
      <c r="K81" s="408"/>
      <c r="L81" s="414">
        <v>0.19</v>
      </c>
      <c r="M81" s="408"/>
      <c r="N81" s="414">
        <v>0.24</v>
      </c>
      <c r="O81" s="408"/>
      <c r="P81" s="414">
        <v>0.21</v>
      </c>
      <c r="Q81" s="408"/>
      <c r="R81" s="414"/>
      <c r="S81" s="408"/>
      <c r="T81" s="414"/>
      <c r="U81" s="408"/>
      <c r="V81" s="414"/>
      <c r="W81" s="408"/>
      <c r="X81" s="414"/>
      <c r="Y81" s="408"/>
      <c r="Z81" s="417"/>
    </row>
    <row r="82" spans="1:26" ht="15" customHeight="1">
      <c r="A82" s="421" t="s">
        <v>489</v>
      </c>
      <c r="B82" s="428"/>
      <c r="C82" s="406"/>
      <c r="D82" s="407">
        <v>0.24</v>
      </c>
      <c r="E82" s="404"/>
      <c r="F82" s="407">
        <v>0.24</v>
      </c>
      <c r="G82" s="404"/>
      <c r="H82" s="407">
        <v>0.24</v>
      </c>
      <c r="I82" s="404"/>
      <c r="J82" s="407">
        <v>0.26</v>
      </c>
      <c r="K82" s="404"/>
      <c r="L82" s="407">
        <v>0.26</v>
      </c>
      <c r="M82" s="404"/>
      <c r="N82" s="407">
        <v>0.26</v>
      </c>
      <c r="O82" s="404"/>
      <c r="P82" s="407">
        <v>0.26</v>
      </c>
      <c r="Q82" s="404"/>
      <c r="R82" s="407"/>
      <c r="S82" s="404"/>
      <c r="T82" s="407"/>
      <c r="U82" s="404"/>
      <c r="V82" s="407"/>
      <c r="W82" s="404"/>
      <c r="X82" s="407"/>
      <c r="Y82" s="404"/>
      <c r="Z82" s="405"/>
    </row>
    <row r="83" spans="1:26" ht="15" customHeight="1" thickBot="1">
      <c r="A83" s="422" t="s">
        <v>490</v>
      </c>
      <c r="B83" s="429"/>
      <c r="C83" s="418"/>
      <c r="D83" s="419">
        <f>D81/D82</f>
        <v>0.70833333333333337</v>
      </c>
      <c r="E83" s="394"/>
      <c r="F83" s="419">
        <f t="shared" ref="F83:Z83" si="278">F81/F82</f>
        <v>0.70833333333333337</v>
      </c>
      <c r="G83" s="394"/>
      <c r="H83" s="419">
        <f t="shared" si="278"/>
        <v>0.79166666666666674</v>
      </c>
      <c r="I83" s="394"/>
      <c r="J83" s="419">
        <f t="shared" si="278"/>
        <v>0.84615384615384615</v>
      </c>
      <c r="K83" s="394"/>
      <c r="L83" s="419">
        <f t="shared" si="278"/>
        <v>0.73076923076923073</v>
      </c>
      <c r="M83" s="394"/>
      <c r="N83" s="419">
        <f t="shared" si="278"/>
        <v>0.92307692307692302</v>
      </c>
      <c r="O83" s="394"/>
      <c r="P83" s="419">
        <f t="shared" si="278"/>
        <v>0.8076923076923076</v>
      </c>
      <c r="Q83" s="394"/>
      <c r="R83" s="419" t="e">
        <f t="shared" si="278"/>
        <v>#DIV/0!</v>
      </c>
      <c r="S83" s="394"/>
      <c r="T83" s="419" t="e">
        <f t="shared" si="278"/>
        <v>#DIV/0!</v>
      </c>
      <c r="U83" s="394"/>
      <c r="V83" s="419" t="e">
        <f t="shared" si="278"/>
        <v>#DIV/0!</v>
      </c>
      <c r="W83" s="394"/>
      <c r="X83" s="419" t="e">
        <f t="shared" si="278"/>
        <v>#DIV/0!</v>
      </c>
      <c r="Y83" s="394"/>
      <c r="Z83" s="395" t="e">
        <f t="shared" si="278"/>
        <v>#DIV/0!</v>
      </c>
    </row>
    <row r="84" spans="1:26" ht="27" customHeight="1" thickBot="1">
      <c r="A84" s="451" t="s">
        <v>491</v>
      </c>
      <c r="B84" s="452"/>
      <c r="C84" s="1195" t="s">
        <v>10</v>
      </c>
      <c r="D84" s="1196"/>
      <c r="E84" s="1195" t="s">
        <v>11</v>
      </c>
      <c r="F84" s="1196"/>
      <c r="G84" s="1195" t="s">
        <v>12</v>
      </c>
      <c r="H84" s="1196"/>
      <c r="I84" s="1195" t="s">
        <v>13</v>
      </c>
      <c r="J84" s="1196"/>
      <c r="K84" s="1195" t="s">
        <v>14</v>
      </c>
      <c r="L84" s="1196"/>
      <c r="M84" s="1195" t="s">
        <v>15</v>
      </c>
      <c r="N84" s="1196"/>
      <c r="O84" s="1195" t="s">
        <v>16</v>
      </c>
      <c r="P84" s="1196"/>
      <c r="Q84" s="1195" t="s">
        <v>17</v>
      </c>
      <c r="R84" s="1196"/>
      <c r="S84" s="1195" t="s">
        <v>18</v>
      </c>
      <c r="T84" s="1196"/>
      <c r="U84" s="1195" t="s">
        <v>19</v>
      </c>
      <c r="V84" s="1196"/>
      <c r="W84" s="1195" t="s">
        <v>20</v>
      </c>
      <c r="X84" s="1196"/>
      <c r="Y84" s="1195" t="s">
        <v>21</v>
      </c>
      <c r="Z84" s="1225"/>
    </row>
    <row r="85" spans="1:26" ht="15" customHeight="1">
      <c r="A85" s="1203" t="s">
        <v>630</v>
      </c>
      <c r="B85" s="631" t="s">
        <v>486</v>
      </c>
      <c r="C85" s="632" t="s">
        <v>492</v>
      </c>
      <c r="D85" s="633">
        <v>0.6</v>
      </c>
      <c r="E85" s="633" t="s">
        <v>492</v>
      </c>
      <c r="F85" s="633">
        <v>0</v>
      </c>
      <c r="G85" s="633" t="s">
        <v>492</v>
      </c>
      <c r="H85" s="633">
        <v>0</v>
      </c>
      <c r="I85" s="633" t="s">
        <v>492</v>
      </c>
      <c r="J85" s="633">
        <v>0.6</v>
      </c>
      <c r="K85" s="633" t="s">
        <v>492</v>
      </c>
      <c r="L85" s="633">
        <v>0.6</v>
      </c>
      <c r="M85" s="633" t="s">
        <v>492</v>
      </c>
      <c r="N85" s="633">
        <v>0.6</v>
      </c>
      <c r="O85" s="633" t="s">
        <v>492</v>
      </c>
      <c r="P85" s="633">
        <v>0.6</v>
      </c>
      <c r="Q85" s="633" t="s">
        <v>492</v>
      </c>
      <c r="R85" s="633">
        <v>0.6</v>
      </c>
      <c r="S85" s="633" t="s">
        <v>492</v>
      </c>
      <c r="T85" s="633">
        <v>0.6</v>
      </c>
      <c r="U85" s="633" t="s">
        <v>492</v>
      </c>
      <c r="V85" s="633">
        <v>0.6</v>
      </c>
      <c r="W85" s="633" t="s">
        <v>492</v>
      </c>
      <c r="X85" s="633">
        <v>0.6</v>
      </c>
      <c r="Y85" s="633" t="s">
        <v>492</v>
      </c>
      <c r="Z85" s="634">
        <v>0.6</v>
      </c>
    </row>
    <row r="86" spans="1:26" ht="15" customHeight="1">
      <c r="A86" s="1204"/>
      <c r="B86" s="549" t="s">
        <v>487</v>
      </c>
      <c r="C86" s="550">
        <v>57</v>
      </c>
      <c r="D86" s="635">
        <f>C86/C87</f>
        <v>0.69512195121951215</v>
      </c>
      <c r="E86" s="635">
        <v>0</v>
      </c>
      <c r="F86" s="635" t="s">
        <v>577</v>
      </c>
      <c r="G86" s="635">
        <v>0.26</v>
      </c>
      <c r="H86" s="635">
        <f t="shared" ref="H86" si="279">G86/G87</f>
        <v>0.92857142857142849</v>
      </c>
      <c r="I86" s="553">
        <v>60</v>
      </c>
      <c r="J86" s="795">
        <f t="shared" ref="J86" si="280">I86/I87</f>
        <v>0.86956521739130432</v>
      </c>
      <c r="K86" s="553">
        <v>43</v>
      </c>
      <c r="L86" s="635">
        <f t="shared" ref="L86" si="281">K86/K87</f>
        <v>0.89583333333333337</v>
      </c>
      <c r="M86" s="553">
        <v>20</v>
      </c>
      <c r="N86" s="635">
        <f t="shared" ref="N86" si="282">M86/M87</f>
        <v>0.66666666666666663</v>
      </c>
      <c r="O86" s="553">
        <v>43</v>
      </c>
      <c r="P86" s="635">
        <f t="shared" ref="P86" si="283">O86/O87</f>
        <v>0.63235294117647056</v>
      </c>
      <c r="Q86" s="635"/>
      <c r="R86" s="635" t="e">
        <f t="shared" ref="R86" si="284">Q86/Q87</f>
        <v>#DIV/0!</v>
      </c>
      <c r="S86" s="635"/>
      <c r="T86" s="635" t="e">
        <f t="shared" ref="T86" si="285">S86/S87</f>
        <v>#DIV/0!</v>
      </c>
      <c r="U86" s="635"/>
      <c r="V86" s="635" t="e">
        <f t="shared" ref="V86" si="286">U86/U87</f>
        <v>#DIV/0!</v>
      </c>
      <c r="W86" s="635"/>
      <c r="X86" s="635" t="e">
        <f t="shared" ref="X86" si="287">W86/W87</f>
        <v>#DIV/0!</v>
      </c>
      <c r="Y86" s="635"/>
      <c r="Z86" s="636" t="e">
        <f t="shared" ref="Z86" si="288">Y86/Y87</f>
        <v>#DIV/0!</v>
      </c>
    </row>
    <row r="87" spans="1:26" ht="15" customHeight="1">
      <c r="A87" s="1205"/>
      <c r="B87" s="549" t="s">
        <v>488</v>
      </c>
      <c r="C87" s="550">
        <v>82</v>
      </c>
      <c r="D87" s="552">
        <v>1</v>
      </c>
      <c r="E87" s="552">
        <v>0</v>
      </c>
      <c r="F87" s="720">
        <v>0</v>
      </c>
      <c r="G87" s="552">
        <v>0.28000000000000003</v>
      </c>
      <c r="H87" s="552">
        <v>1</v>
      </c>
      <c r="I87" s="553">
        <v>69</v>
      </c>
      <c r="J87" s="552"/>
      <c r="K87" s="553">
        <v>48</v>
      </c>
      <c r="L87" s="552"/>
      <c r="M87" s="553">
        <v>30</v>
      </c>
      <c r="N87" s="552"/>
      <c r="O87" s="553">
        <v>68</v>
      </c>
      <c r="P87" s="552"/>
      <c r="Q87" s="552"/>
      <c r="R87" s="552"/>
      <c r="S87" s="552"/>
      <c r="T87" s="552"/>
      <c r="U87" s="552"/>
      <c r="V87" s="552"/>
      <c r="W87" s="552"/>
      <c r="X87" s="552"/>
      <c r="Y87" s="552"/>
      <c r="Z87" s="554"/>
    </row>
    <row r="88" spans="1:26" ht="15" customHeight="1">
      <c r="A88" s="1165" t="s">
        <v>629</v>
      </c>
      <c r="B88" s="564" t="s">
        <v>486</v>
      </c>
      <c r="C88" s="565" t="s">
        <v>492</v>
      </c>
      <c r="D88" s="566">
        <v>0.2</v>
      </c>
      <c r="E88" s="567" t="s">
        <v>492</v>
      </c>
      <c r="F88" s="566">
        <v>0.9</v>
      </c>
      <c r="G88" s="567" t="s">
        <v>492</v>
      </c>
      <c r="H88" s="566">
        <v>0.9</v>
      </c>
      <c r="I88" s="567" t="s">
        <v>492</v>
      </c>
      <c r="J88" s="566">
        <v>0.9</v>
      </c>
      <c r="K88" s="567" t="s">
        <v>492</v>
      </c>
      <c r="L88" s="566">
        <v>0.9</v>
      </c>
      <c r="M88" s="567" t="s">
        <v>492</v>
      </c>
      <c r="N88" s="566">
        <v>0.9</v>
      </c>
      <c r="O88" s="567" t="s">
        <v>492</v>
      </c>
      <c r="P88" s="566">
        <v>0.9</v>
      </c>
      <c r="Q88" s="567" t="s">
        <v>492</v>
      </c>
      <c r="R88" s="566">
        <v>0.9</v>
      </c>
      <c r="S88" s="567" t="s">
        <v>492</v>
      </c>
      <c r="T88" s="566">
        <v>0.9</v>
      </c>
      <c r="U88" s="567" t="s">
        <v>492</v>
      </c>
      <c r="V88" s="566">
        <v>0.9</v>
      </c>
      <c r="W88" s="567" t="s">
        <v>492</v>
      </c>
      <c r="X88" s="566">
        <v>0.9</v>
      </c>
      <c r="Y88" s="567" t="s">
        <v>492</v>
      </c>
      <c r="Z88" s="568">
        <v>0.9</v>
      </c>
    </row>
    <row r="89" spans="1:26" ht="15" customHeight="1">
      <c r="A89" s="1166"/>
      <c r="B89" s="564" t="s">
        <v>487</v>
      </c>
      <c r="C89" s="565">
        <v>0</v>
      </c>
      <c r="D89" s="569">
        <v>1</v>
      </c>
      <c r="E89" s="567">
        <v>197</v>
      </c>
      <c r="F89" s="569">
        <f t="shared" ref="F89" si="289">E89/E90</f>
        <v>0.93364928909952605</v>
      </c>
      <c r="G89" s="567">
        <v>237</v>
      </c>
      <c r="H89" s="569">
        <f t="shared" ref="H89" si="290">G89/G90</f>
        <v>0.96341463414634143</v>
      </c>
      <c r="I89" s="567">
        <v>84</v>
      </c>
      <c r="J89" s="569">
        <f t="shared" ref="J89" si="291">I89/I90</f>
        <v>0.9438202247191011</v>
      </c>
      <c r="K89" s="567">
        <v>70</v>
      </c>
      <c r="L89" s="569">
        <f t="shared" ref="L89" si="292">K89/K90</f>
        <v>0.95890410958904104</v>
      </c>
      <c r="M89" s="567">
        <v>97</v>
      </c>
      <c r="N89" s="569">
        <f t="shared" ref="N89" si="293">M89/M90</f>
        <v>0.96039603960396036</v>
      </c>
      <c r="O89" s="567">
        <v>106</v>
      </c>
      <c r="P89" s="569">
        <f t="shared" ref="P89" si="294">O89/O90</f>
        <v>0.95495495495495497</v>
      </c>
      <c r="Q89" s="567"/>
      <c r="R89" s="569" t="e">
        <f t="shared" ref="R89" si="295">Q89/Q90</f>
        <v>#DIV/0!</v>
      </c>
      <c r="S89" s="567"/>
      <c r="T89" s="569" t="e">
        <f t="shared" ref="T89" si="296">S89/S90</f>
        <v>#DIV/0!</v>
      </c>
      <c r="U89" s="567"/>
      <c r="V89" s="569" t="e">
        <f t="shared" ref="V89" si="297">U89/U90</f>
        <v>#DIV/0!</v>
      </c>
      <c r="W89" s="567"/>
      <c r="X89" s="569" t="e">
        <f t="shared" ref="X89" si="298">W89/W90</f>
        <v>#DIV/0!</v>
      </c>
      <c r="Y89" s="567"/>
      <c r="Z89" s="570" t="e">
        <f t="shared" ref="Z89" si="299">Y89/Y90</f>
        <v>#DIV/0!</v>
      </c>
    </row>
    <row r="90" spans="1:26" ht="15" customHeight="1" thickBot="1">
      <c r="A90" s="1167"/>
      <c r="B90" s="564" t="s">
        <v>488</v>
      </c>
      <c r="C90" s="565">
        <v>0</v>
      </c>
      <c r="D90" s="569">
        <v>0</v>
      </c>
      <c r="E90" s="567">
        <v>211</v>
      </c>
      <c r="F90" s="569">
        <v>0.85</v>
      </c>
      <c r="G90" s="567">
        <v>246</v>
      </c>
      <c r="H90" s="569">
        <v>0.82</v>
      </c>
      <c r="I90" s="567">
        <v>89</v>
      </c>
      <c r="J90" s="569"/>
      <c r="K90" s="567">
        <v>73</v>
      </c>
      <c r="L90" s="569"/>
      <c r="M90" s="567">
        <v>101</v>
      </c>
      <c r="N90" s="569"/>
      <c r="O90" s="567">
        <v>111</v>
      </c>
      <c r="P90" s="569"/>
      <c r="Q90" s="567"/>
      <c r="R90" s="569"/>
      <c r="S90" s="567"/>
      <c r="T90" s="569"/>
      <c r="U90" s="567"/>
      <c r="V90" s="569"/>
      <c r="W90" s="567"/>
      <c r="X90" s="569"/>
      <c r="Y90" s="567"/>
      <c r="Z90" s="570"/>
    </row>
    <row r="91" spans="1:26" ht="15" customHeight="1">
      <c r="A91" s="1165" t="s">
        <v>495</v>
      </c>
      <c r="B91" s="654" t="s">
        <v>486</v>
      </c>
      <c r="C91" s="655" t="s">
        <v>492</v>
      </c>
      <c r="D91" s="656">
        <v>1</v>
      </c>
      <c r="E91" s="656" t="s">
        <v>492</v>
      </c>
      <c r="F91" s="656">
        <v>1</v>
      </c>
      <c r="G91" s="656" t="s">
        <v>492</v>
      </c>
      <c r="H91" s="656">
        <v>1</v>
      </c>
      <c r="I91" s="656" t="s">
        <v>492</v>
      </c>
      <c r="J91" s="656">
        <v>0.9</v>
      </c>
      <c r="K91" s="656" t="s">
        <v>492</v>
      </c>
      <c r="L91" s="656">
        <v>0.9</v>
      </c>
      <c r="M91" s="656" t="s">
        <v>492</v>
      </c>
      <c r="N91" s="656">
        <v>0.9</v>
      </c>
      <c r="O91" s="656" t="s">
        <v>492</v>
      </c>
      <c r="P91" s="656">
        <v>1</v>
      </c>
      <c r="Q91" s="656" t="s">
        <v>492</v>
      </c>
      <c r="R91" s="656">
        <v>1</v>
      </c>
      <c r="S91" s="656" t="s">
        <v>492</v>
      </c>
      <c r="T91" s="656">
        <v>1</v>
      </c>
      <c r="U91" s="656" t="s">
        <v>492</v>
      </c>
      <c r="V91" s="656">
        <v>1</v>
      </c>
      <c r="W91" s="656" t="s">
        <v>492</v>
      </c>
      <c r="X91" s="656">
        <v>1</v>
      </c>
      <c r="Y91" s="656" t="s">
        <v>492</v>
      </c>
      <c r="Z91" s="657">
        <v>1</v>
      </c>
    </row>
    <row r="92" spans="1:26" ht="15" customHeight="1">
      <c r="A92" s="1166"/>
      <c r="B92" s="564" t="s">
        <v>487</v>
      </c>
      <c r="C92" s="565">
        <v>0</v>
      </c>
      <c r="D92" s="658">
        <f t="shared" ref="D92" si="300">C92/C93</f>
        <v>0</v>
      </c>
      <c r="E92" s="658">
        <v>0.02</v>
      </c>
      <c r="F92" s="658">
        <f t="shared" ref="F92" si="301">E92/E93</f>
        <v>1</v>
      </c>
      <c r="G92" s="658">
        <v>0</v>
      </c>
      <c r="H92" s="658" t="e">
        <f t="shared" ref="H92" si="302">G92/G93</f>
        <v>#DIV/0!</v>
      </c>
      <c r="I92" s="567">
        <v>35</v>
      </c>
      <c r="J92" s="815">
        <f t="shared" ref="J92" si="303">I92/I93</f>
        <v>1</v>
      </c>
      <c r="K92" s="567">
        <v>15</v>
      </c>
      <c r="L92" s="815">
        <f t="shared" ref="L92" si="304">K92/K93</f>
        <v>0.9375</v>
      </c>
      <c r="M92" s="567">
        <v>20</v>
      </c>
      <c r="N92" s="658">
        <f t="shared" ref="N92" si="305">M92/M93</f>
        <v>0.90909090909090906</v>
      </c>
      <c r="O92" s="567">
        <v>9</v>
      </c>
      <c r="P92" s="835">
        <f t="shared" ref="P92" si="306">O92/O93</f>
        <v>0.81818181818181823</v>
      </c>
      <c r="Q92" s="658"/>
      <c r="R92" s="658" t="e">
        <f t="shared" ref="R92" si="307">Q92/Q93</f>
        <v>#DIV/0!</v>
      </c>
      <c r="S92" s="658"/>
      <c r="T92" s="658" t="e">
        <f t="shared" ref="T92" si="308">S92/S93</f>
        <v>#DIV/0!</v>
      </c>
      <c r="U92" s="658"/>
      <c r="V92" s="658" t="e">
        <f t="shared" ref="V92" si="309">U92/U93</f>
        <v>#DIV/0!</v>
      </c>
      <c r="W92" s="658"/>
      <c r="X92" s="658" t="e">
        <f t="shared" ref="X92" si="310">W92/W93</f>
        <v>#DIV/0!</v>
      </c>
      <c r="Y92" s="658"/>
      <c r="Z92" s="659" t="e">
        <f t="shared" ref="Z92:Z98" si="311">Y92/Y93</f>
        <v>#DIV/0!</v>
      </c>
    </row>
    <row r="93" spans="1:26" ht="15" customHeight="1">
      <c r="A93" s="1167"/>
      <c r="B93" s="564" t="s">
        <v>488</v>
      </c>
      <c r="C93" s="565">
        <v>2</v>
      </c>
      <c r="D93" s="569">
        <v>1</v>
      </c>
      <c r="E93" s="569">
        <v>0.02</v>
      </c>
      <c r="F93" s="569">
        <v>1</v>
      </c>
      <c r="G93" s="569">
        <v>0</v>
      </c>
      <c r="H93" s="569">
        <v>1</v>
      </c>
      <c r="I93" s="567">
        <v>35</v>
      </c>
      <c r="J93" s="569"/>
      <c r="K93" s="567">
        <v>16</v>
      </c>
      <c r="L93" s="569"/>
      <c r="M93" s="567">
        <v>22</v>
      </c>
      <c r="N93" s="569"/>
      <c r="O93" s="567">
        <v>11</v>
      </c>
      <c r="P93" s="569"/>
      <c r="Q93" s="569"/>
      <c r="R93" s="569"/>
      <c r="S93" s="569"/>
      <c r="T93" s="569"/>
      <c r="U93" s="569"/>
      <c r="V93" s="569"/>
      <c r="W93" s="569"/>
      <c r="X93" s="569"/>
      <c r="Y93" s="569"/>
      <c r="Z93" s="570"/>
    </row>
    <row r="94" spans="1:26" ht="15" customHeight="1">
      <c r="A94" s="1186" t="s">
        <v>640</v>
      </c>
      <c r="B94" s="542" t="s">
        <v>486</v>
      </c>
      <c r="C94" s="543" t="s">
        <v>492</v>
      </c>
      <c r="D94" s="544">
        <v>1</v>
      </c>
      <c r="E94" s="545" t="s">
        <v>492</v>
      </c>
      <c r="F94" s="544">
        <v>1</v>
      </c>
      <c r="G94" s="545" t="s">
        <v>492</v>
      </c>
      <c r="H94" s="544">
        <v>1</v>
      </c>
      <c r="I94" s="545" t="s">
        <v>492</v>
      </c>
      <c r="J94" s="544">
        <v>0.98</v>
      </c>
      <c r="K94" s="545" t="s">
        <v>492</v>
      </c>
      <c r="L94" s="544">
        <v>0.98</v>
      </c>
      <c r="M94" s="545" t="s">
        <v>492</v>
      </c>
      <c r="N94" s="544">
        <v>0.98</v>
      </c>
      <c r="O94" s="545" t="s">
        <v>492</v>
      </c>
      <c r="P94" s="544">
        <v>0.98</v>
      </c>
      <c r="Q94" s="545" t="s">
        <v>492</v>
      </c>
      <c r="R94" s="544">
        <v>0.98</v>
      </c>
      <c r="S94" s="545" t="s">
        <v>492</v>
      </c>
      <c r="T94" s="544">
        <v>0.98</v>
      </c>
      <c r="U94" s="545" t="s">
        <v>492</v>
      </c>
      <c r="V94" s="544">
        <v>0.98</v>
      </c>
      <c r="W94" s="545" t="s">
        <v>492</v>
      </c>
      <c r="X94" s="544">
        <v>0.98</v>
      </c>
      <c r="Y94" s="545" t="s">
        <v>492</v>
      </c>
      <c r="Z94" s="546">
        <v>0.98</v>
      </c>
    </row>
    <row r="95" spans="1:26" ht="15" customHeight="1">
      <c r="A95" s="1161"/>
      <c r="B95" s="542" t="s">
        <v>487</v>
      </c>
      <c r="C95" s="543">
        <v>0</v>
      </c>
      <c r="D95" s="547">
        <f t="shared" ref="D95" si="312">C95/C96</f>
        <v>0</v>
      </c>
      <c r="E95" s="545">
        <v>11</v>
      </c>
      <c r="F95" s="547">
        <f t="shared" ref="F95" si="313">E95/E96</f>
        <v>0.3235294117647059</v>
      </c>
      <c r="G95" s="545">
        <v>16</v>
      </c>
      <c r="H95" s="547">
        <f t="shared" ref="H95" si="314">G95/G96</f>
        <v>0.66666666666666663</v>
      </c>
      <c r="I95" s="545">
        <v>13</v>
      </c>
      <c r="J95" s="547">
        <f t="shared" ref="J95" si="315">I95/I96</f>
        <v>1</v>
      </c>
      <c r="K95" s="545">
        <v>2</v>
      </c>
      <c r="L95" s="547">
        <f t="shared" ref="L95" si="316">K95/K96</f>
        <v>0.4</v>
      </c>
      <c r="M95" s="545">
        <v>8</v>
      </c>
      <c r="N95" s="720">
        <f t="shared" ref="N95" si="317">M95/M96</f>
        <v>0.8</v>
      </c>
      <c r="O95" s="545">
        <v>13</v>
      </c>
      <c r="P95" s="547">
        <f t="shared" ref="P95" si="318">O95/O96</f>
        <v>1</v>
      </c>
      <c r="Q95" s="545"/>
      <c r="R95" s="547" t="e">
        <f t="shared" ref="R95" si="319">Q95/Q96</f>
        <v>#DIV/0!</v>
      </c>
      <c r="S95" s="545"/>
      <c r="T95" s="547" t="e">
        <f t="shared" ref="T95" si="320">S95/S96</f>
        <v>#DIV/0!</v>
      </c>
      <c r="U95" s="545"/>
      <c r="V95" s="547" t="e">
        <f t="shared" ref="V95" si="321">U95/U96</f>
        <v>#DIV/0!</v>
      </c>
      <c r="W95" s="545"/>
      <c r="X95" s="547" t="e">
        <f t="shared" ref="X95" si="322">W95/W96</f>
        <v>#DIV/0!</v>
      </c>
      <c r="Y95" s="545"/>
      <c r="Z95" s="653" t="e">
        <f t="shared" ref="Z95" si="323">Y95/Y96</f>
        <v>#DIV/0!</v>
      </c>
    </row>
    <row r="96" spans="1:26" ht="15" customHeight="1" thickBot="1">
      <c r="A96" s="1162"/>
      <c r="B96" s="542" t="s">
        <v>488</v>
      </c>
      <c r="C96" s="543">
        <v>8</v>
      </c>
      <c r="D96" s="547">
        <v>0</v>
      </c>
      <c r="E96" s="545">
        <v>34</v>
      </c>
      <c r="F96" s="720">
        <v>0.62</v>
      </c>
      <c r="G96" s="545">
        <v>24</v>
      </c>
      <c r="H96" s="720">
        <v>0.67</v>
      </c>
      <c r="I96" s="545">
        <v>13</v>
      </c>
      <c r="J96" s="547"/>
      <c r="K96" s="545">
        <v>5</v>
      </c>
      <c r="L96" s="547"/>
      <c r="M96" s="545">
        <v>10</v>
      </c>
      <c r="N96" s="547"/>
      <c r="O96" s="545">
        <v>13</v>
      </c>
      <c r="P96" s="547"/>
      <c r="Q96" s="545"/>
      <c r="R96" s="547"/>
      <c r="S96" s="545"/>
      <c r="T96" s="547"/>
      <c r="U96" s="545"/>
      <c r="V96" s="547"/>
      <c r="W96" s="545"/>
      <c r="X96" s="547"/>
      <c r="Y96" s="545"/>
      <c r="Z96" s="653"/>
    </row>
    <row r="97" spans="1:26" ht="15" customHeight="1">
      <c r="A97" s="1187" t="s">
        <v>496</v>
      </c>
      <c r="B97" s="721" t="s">
        <v>486</v>
      </c>
      <c r="C97" s="722" t="s">
        <v>492</v>
      </c>
      <c r="D97" s="723">
        <v>0.9</v>
      </c>
      <c r="E97" s="723" t="s">
        <v>492</v>
      </c>
      <c r="F97" s="723">
        <v>0.9</v>
      </c>
      <c r="G97" s="723" t="s">
        <v>492</v>
      </c>
      <c r="H97" s="723">
        <v>0.9</v>
      </c>
      <c r="I97" s="723" t="s">
        <v>492</v>
      </c>
      <c r="J97" s="723">
        <v>0.9</v>
      </c>
      <c r="K97" s="723" t="s">
        <v>492</v>
      </c>
      <c r="L97" s="723">
        <v>0.9</v>
      </c>
      <c r="M97" s="723" t="s">
        <v>492</v>
      </c>
      <c r="N97" s="723">
        <v>0.9</v>
      </c>
      <c r="O97" s="723" t="s">
        <v>492</v>
      </c>
      <c r="P97" s="723">
        <v>0.9</v>
      </c>
      <c r="Q97" s="723" t="s">
        <v>492</v>
      </c>
      <c r="R97" s="723">
        <v>0.9</v>
      </c>
      <c r="S97" s="723" t="s">
        <v>492</v>
      </c>
      <c r="T97" s="723">
        <v>0.9</v>
      </c>
      <c r="U97" s="723" t="s">
        <v>492</v>
      </c>
      <c r="V97" s="723">
        <v>0.9</v>
      </c>
      <c r="W97" s="723" t="s">
        <v>492</v>
      </c>
      <c r="X97" s="723">
        <v>0.9</v>
      </c>
      <c r="Y97" s="723" t="s">
        <v>492</v>
      </c>
      <c r="Z97" s="724">
        <v>0.9</v>
      </c>
    </row>
    <row r="98" spans="1:26" ht="15" customHeight="1">
      <c r="A98" s="1187"/>
      <c r="B98" s="440" t="s">
        <v>487</v>
      </c>
      <c r="C98" s="413">
        <v>88</v>
      </c>
      <c r="D98" s="725">
        <f t="shared" ref="D98" si="324">C98/C99</f>
        <v>0.91666666666666663</v>
      </c>
      <c r="E98" s="725">
        <v>0.36</v>
      </c>
      <c r="F98" s="725">
        <f t="shared" ref="F98" si="325">E98/E99</f>
        <v>1</v>
      </c>
      <c r="G98" s="725">
        <v>0.11</v>
      </c>
      <c r="H98" s="725">
        <f t="shared" ref="H98" si="326">G98/G99</f>
        <v>0.6875</v>
      </c>
      <c r="I98" s="567">
        <v>35</v>
      </c>
      <c r="J98" s="797">
        <f t="shared" ref="J98" si="327">I98/I99</f>
        <v>0.875</v>
      </c>
      <c r="K98" s="567">
        <v>3178</v>
      </c>
      <c r="L98" s="725">
        <f t="shared" ref="L98" si="328">K98/K99</f>
        <v>0.99780219780219781</v>
      </c>
      <c r="M98" s="567">
        <v>3485</v>
      </c>
      <c r="N98" s="725">
        <f>M98/M99</f>
        <v>0.99571428571428566</v>
      </c>
      <c r="O98" s="567">
        <v>3600</v>
      </c>
      <c r="P98" s="547">
        <f t="shared" ref="P98" si="329">O98/O99</f>
        <v>1</v>
      </c>
      <c r="Q98" s="725"/>
      <c r="R98" s="725" t="e">
        <f t="shared" ref="R98" si="330">Q98/Q99</f>
        <v>#DIV/0!</v>
      </c>
      <c r="S98" s="725"/>
      <c r="T98" s="725" t="e">
        <f t="shared" ref="T98" si="331">S98/S99</f>
        <v>#DIV/0!</v>
      </c>
      <c r="U98" s="725"/>
      <c r="V98" s="725" t="e">
        <f t="shared" ref="V98" si="332">U98/U99</f>
        <v>#DIV/0!</v>
      </c>
      <c r="W98" s="725"/>
      <c r="X98" s="725" t="e">
        <f t="shared" ref="X98" si="333">W98/W99</f>
        <v>#DIV/0!</v>
      </c>
      <c r="Y98" s="725"/>
      <c r="Z98" s="726" t="e">
        <f t="shared" si="311"/>
        <v>#DIV/0!</v>
      </c>
    </row>
    <row r="99" spans="1:26" ht="15" customHeight="1" thickBot="1">
      <c r="A99" s="1187"/>
      <c r="B99" s="440" t="s">
        <v>488</v>
      </c>
      <c r="C99" s="413">
        <v>96</v>
      </c>
      <c r="D99" s="390">
        <v>1</v>
      </c>
      <c r="E99" s="390">
        <v>0.36</v>
      </c>
      <c r="F99" s="390">
        <v>1</v>
      </c>
      <c r="G99" s="390">
        <v>0.16</v>
      </c>
      <c r="H99" s="720">
        <v>0.5</v>
      </c>
      <c r="I99" s="567">
        <v>40</v>
      </c>
      <c r="J99" s="390"/>
      <c r="K99" s="567">
        <v>3185</v>
      </c>
      <c r="L99" s="390"/>
      <c r="M99" s="567">
        <v>3500</v>
      </c>
      <c r="N99" s="390"/>
      <c r="O99" s="567">
        <v>3600</v>
      </c>
      <c r="P99" s="390"/>
      <c r="Q99" s="390"/>
      <c r="R99" s="390"/>
      <c r="S99" s="390"/>
      <c r="T99" s="390"/>
      <c r="U99" s="390"/>
      <c r="V99" s="390"/>
      <c r="W99" s="390"/>
      <c r="X99" s="390"/>
      <c r="Y99" s="390"/>
      <c r="Z99" s="433"/>
    </row>
    <row r="100" spans="1:26" ht="15" customHeight="1">
      <c r="A100" s="1193" t="s">
        <v>497</v>
      </c>
      <c r="B100" s="660" t="s">
        <v>486</v>
      </c>
      <c r="C100" s="661" t="s">
        <v>492</v>
      </c>
      <c r="D100" s="662">
        <v>1</v>
      </c>
      <c r="E100" s="662" t="s">
        <v>492</v>
      </c>
      <c r="F100" s="662">
        <v>1</v>
      </c>
      <c r="G100" s="662" t="s">
        <v>492</v>
      </c>
      <c r="H100" s="662">
        <v>1</v>
      </c>
      <c r="I100" s="584" t="s">
        <v>492</v>
      </c>
      <c r="J100" s="583">
        <v>1</v>
      </c>
      <c r="K100" s="584" t="s">
        <v>492</v>
      </c>
      <c r="L100" s="583">
        <v>1</v>
      </c>
      <c r="M100" s="584" t="s">
        <v>492</v>
      </c>
      <c r="N100" s="583">
        <v>1</v>
      </c>
      <c r="O100" s="584" t="s">
        <v>492</v>
      </c>
      <c r="P100" s="583">
        <v>1</v>
      </c>
      <c r="Q100" s="584" t="s">
        <v>492</v>
      </c>
      <c r="R100" s="583">
        <v>1</v>
      </c>
      <c r="S100" s="584" t="s">
        <v>492</v>
      </c>
      <c r="T100" s="583">
        <v>1</v>
      </c>
      <c r="U100" s="584" t="s">
        <v>492</v>
      </c>
      <c r="V100" s="583">
        <v>1</v>
      </c>
      <c r="W100" s="584" t="s">
        <v>492</v>
      </c>
      <c r="X100" s="583">
        <v>1</v>
      </c>
      <c r="Y100" s="584" t="s">
        <v>492</v>
      </c>
      <c r="Z100" s="585">
        <v>1</v>
      </c>
    </row>
    <row r="101" spans="1:26" ht="15" customHeight="1">
      <c r="A101" s="1193"/>
      <c r="B101" s="581" t="s">
        <v>487</v>
      </c>
      <c r="C101" s="582">
        <v>9</v>
      </c>
      <c r="D101" s="663">
        <f t="shared" ref="D101" si="334">C101/C102</f>
        <v>1</v>
      </c>
      <c r="E101" s="663">
        <v>0.12</v>
      </c>
      <c r="F101" s="663">
        <f t="shared" ref="F101" si="335">E101/E102</f>
        <v>1</v>
      </c>
      <c r="G101" s="663">
        <v>0.06</v>
      </c>
      <c r="H101" s="663">
        <f t="shared" ref="H101" si="336">G101/G102</f>
        <v>0.5</v>
      </c>
      <c r="I101" s="584">
        <v>13</v>
      </c>
      <c r="J101" s="586">
        <f t="shared" ref="J101" si="337">I101/I102</f>
        <v>1</v>
      </c>
      <c r="K101" s="584">
        <v>13</v>
      </c>
      <c r="L101" s="586">
        <f t="shared" ref="L101" si="338">K101/K102</f>
        <v>1</v>
      </c>
      <c r="M101" s="584">
        <v>13</v>
      </c>
      <c r="N101" s="586">
        <f t="shared" ref="N101" si="339">M101/M102</f>
        <v>1</v>
      </c>
      <c r="O101" s="584">
        <v>13</v>
      </c>
      <c r="P101" s="586">
        <f t="shared" ref="P101" si="340">O101/O102</f>
        <v>1</v>
      </c>
      <c r="Q101" s="584"/>
      <c r="R101" s="586" t="e">
        <f t="shared" ref="R101" si="341">Q101/Q102</f>
        <v>#DIV/0!</v>
      </c>
      <c r="S101" s="584"/>
      <c r="T101" s="586" t="e">
        <f t="shared" ref="T101" si="342">S101/S102</f>
        <v>#DIV/0!</v>
      </c>
      <c r="U101" s="584"/>
      <c r="V101" s="586" t="e">
        <f t="shared" ref="V101" si="343">U101/U102</f>
        <v>#DIV/0!</v>
      </c>
      <c r="W101" s="584"/>
      <c r="X101" s="586" t="e">
        <f t="shared" ref="X101" si="344">W101/W102</f>
        <v>#DIV/0!</v>
      </c>
      <c r="Y101" s="584"/>
      <c r="Z101" s="587" t="e">
        <f t="shared" ref="Z101" si="345">Y101/Y102</f>
        <v>#DIV/0!</v>
      </c>
    </row>
    <row r="102" spans="1:26" ht="15" customHeight="1" thickBot="1">
      <c r="A102" s="1193"/>
      <c r="B102" s="581" t="s">
        <v>488</v>
      </c>
      <c r="C102" s="582">
        <v>9</v>
      </c>
      <c r="D102" s="586">
        <v>1</v>
      </c>
      <c r="E102" s="586">
        <v>0.12</v>
      </c>
      <c r="F102" s="586">
        <v>1</v>
      </c>
      <c r="G102" s="586">
        <v>0.12</v>
      </c>
      <c r="H102" s="720">
        <v>0.5</v>
      </c>
      <c r="I102" s="584">
        <v>13</v>
      </c>
      <c r="J102" s="586"/>
      <c r="K102" s="584">
        <v>13</v>
      </c>
      <c r="L102" s="586"/>
      <c r="M102" s="584">
        <v>13</v>
      </c>
      <c r="N102" s="586"/>
      <c r="O102" s="584">
        <v>13</v>
      </c>
      <c r="P102" s="586"/>
      <c r="Q102" s="584"/>
      <c r="R102" s="586"/>
      <c r="S102" s="584"/>
      <c r="T102" s="586"/>
      <c r="U102" s="584"/>
      <c r="V102" s="586"/>
      <c r="W102" s="584"/>
      <c r="X102" s="586"/>
      <c r="Y102" s="584"/>
      <c r="Z102" s="587"/>
    </row>
    <row r="103" spans="1:26" ht="15" customHeight="1">
      <c r="A103" s="1193" t="s">
        <v>631</v>
      </c>
      <c r="B103" s="660" t="s">
        <v>486</v>
      </c>
      <c r="C103" s="661" t="s">
        <v>492</v>
      </c>
      <c r="D103" s="662">
        <v>1</v>
      </c>
      <c r="E103" s="662" t="s">
        <v>492</v>
      </c>
      <c r="F103" s="662">
        <v>1</v>
      </c>
      <c r="G103" s="662" t="s">
        <v>492</v>
      </c>
      <c r="H103" s="662">
        <v>1</v>
      </c>
      <c r="I103" s="584" t="s">
        <v>492</v>
      </c>
      <c r="J103" s="583">
        <v>1</v>
      </c>
      <c r="K103" s="584" t="s">
        <v>492</v>
      </c>
      <c r="L103" s="583">
        <v>1</v>
      </c>
      <c r="M103" s="584" t="s">
        <v>492</v>
      </c>
      <c r="N103" s="583">
        <v>1</v>
      </c>
      <c r="O103" s="584" t="s">
        <v>492</v>
      </c>
      <c r="P103" s="583">
        <v>1</v>
      </c>
      <c r="Q103" s="584" t="s">
        <v>492</v>
      </c>
      <c r="R103" s="583">
        <v>1</v>
      </c>
      <c r="S103" s="584" t="s">
        <v>492</v>
      </c>
      <c r="T103" s="583">
        <v>1</v>
      </c>
      <c r="U103" s="584" t="s">
        <v>492</v>
      </c>
      <c r="V103" s="583">
        <v>1</v>
      </c>
      <c r="W103" s="584" t="s">
        <v>492</v>
      </c>
      <c r="X103" s="583">
        <v>1</v>
      </c>
      <c r="Y103" s="584" t="s">
        <v>492</v>
      </c>
      <c r="Z103" s="585">
        <v>1</v>
      </c>
    </row>
    <row r="104" spans="1:26" ht="15" customHeight="1">
      <c r="A104" s="1193"/>
      <c r="B104" s="581" t="s">
        <v>487</v>
      </c>
      <c r="C104" s="582">
        <v>0</v>
      </c>
      <c r="D104" s="663">
        <f t="shared" ref="D104" si="346">C104/C105</f>
        <v>0</v>
      </c>
      <c r="E104" s="663">
        <v>0</v>
      </c>
      <c r="F104" s="663">
        <v>0</v>
      </c>
      <c r="G104" s="663">
        <v>0</v>
      </c>
      <c r="H104" s="663" t="e">
        <f t="shared" ref="H104" si="347">G104/G105</f>
        <v>#DIV/0!</v>
      </c>
      <c r="I104" s="584">
        <v>89</v>
      </c>
      <c r="J104" s="586">
        <f t="shared" ref="J104" si="348">I104/I105</f>
        <v>1</v>
      </c>
      <c r="K104" s="584">
        <v>73</v>
      </c>
      <c r="L104" s="586">
        <f t="shared" ref="L104" si="349">K104/K105</f>
        <v>1</v>
      </c>
      <c r="M104" s="584">
        <v>101</v>
      </c>
      <c r="N104" s="586">
        <f t="shared" ref="N104" si="350">M104/M105</f>
        <v>1</v>
      </c>
      <c r="O104" s="584">
        <v>111</v>
      </c>
      <c r="P104" s="586">
        <f t="shared" ref="P104" si="351">O104/O105</f>
        <v>1</v>
      </c>
      <c r="Q104" s="584"/>
      <c r="R104" s="586" t="e">
        <f t="shared" ref="R104" si="352">Q104/Q105</f>
        <v>#DIV/0!</v>
      </c>
      <c r="S104" s="584"/>
      <c r="T104" s="586" t="e">
        <f t="shared" ref="T104" si="353">S104/S105</f>
        <v>#DIV/0!</v>
      </c>
      <c r="U104" s="584"/>
      <c r="V104" s="586" t="e">
        <f t="shared" ref="V104" si="354">U104/U105</f>
        <v>#DIV/0!</v>
      </c>
      <c r="W104" s="584"/>
      <c r="X104" s="586" t="e">
        <f t="shared" ref="X104" si="355">W104/W105</f>
        <v>#DIV/0!</v>
      </c>
      <c r="Y104" s="584"/>
      <c r="Z104" s="587" t="e">
        <f t="shared" ref="Z104" si="356">Y104/Y105</f>
        <v>#DIV/0!</v>
      </c>
    </row>
    <row r="105" spans="1:26" ht="15" customHeight="1" thickBot="1">
      <c r="A105" s="1193"/>
      <c r="B105" s="581" t="s">
        <v>488</v>
      </c>
      <c r="C105" s="582">
        <v>203</v>
      </c>
      <c r="D105" s="586">
        <v>1</v>
      </c>
      <c r="E105" s="586">
        <v>0</v>
      </c>
      <c r="F105" s="586">
        <v>1</v>
      </c>
      <c r="G105" s="586">
        <v>0</v>
      </c>
      <c r="H105" s="586">
        <v>1</v>
      </c>
      <c r="I105" s="584">
        <v>89</v>
      </c>
      <c r="J105" s="586"/>
      <c r="K105" s="584">
        <v>73</v>
      </c>
      <c r="L105" s="586"/>
      <c r="M105" s="584">
        <v>101</v>
      </c>
      <c r="N105" s="586"/>
      <c r="O105" s="584">
        <v>111</v>
      </c>
      <c r="P105" s="586"/>
      <c r="Q105" s="584"/>
      <c r="R105" s="586"/>
      <c r="S105" s="584"/>
      <c r="T105" s="586"/>
      <c r="U105" s="584"/>
      <c r="V105" s="586"/>
      <c r="W105" s="584"/>
      <c r="X105" s="586"/>
      <c r="Y105" s="584"/>
      <c r="Z105" s="587"/>
    </row>
    <row r="106" spans="1:26" ht="15" customHeight="1">
      <c r="A106" s="1174" t="s">
        <v>636</v>
      </c>
      <c r="B106" s="672" t="s">
        <v>486</v>
      </c>
      <c r="C106" s="673" t="s">
        <v>492</v>
      </c>
      <c r="D106" s="674">
        <v>0</v>
      </c>
      <c r="E106" s="674" t="s">
        <v>492</v>
      </c>
      <c r="F106" s="674">
        <v>0</v>
      </c>
      <c r="G106" s="674" t="s">
        <v>492</v>
      </c>
      <c r="H106" s="674">
        <v>0</v>
      </c>
      <c r="I106" s="706" t="s">
        <v>492</v>
      </c>
      <c r="J106" s="705">
        <v>1</v>
      </c>
      <c r="K106" s="706" t="s">
        <v>492</v>
      </c>
      <c r="L106" s="705">
        <v>1</v>
      </c>
      <c r="M106" s="706" t="s">
        <v>492</v>
      </c>
      <c r="N106" s="705">
        <v>1</v>
      </c>
      <c r="O106" s="706" t="s">
        <v>492</v>
      </c>
      <c r="P106" s="705">
        <v>1</v>
      </c>
      <c r="Q106" s="706" t="s">
        <v>492</v>
      </c>
      <c r="R106" s="705">
        <v>1</v>
      </c>
      <c r="S106" s="706" t="s">
        <v>492</v>
      </c>
      <c r="T106" s="705">
        <v>1</v>
      </c>
      <c r="U106" s="706" t="s">
        <v>492</v>
      </c>
      <c r="V106" s="705">
        <v>1</v>
      </c>
      <c r="W106" s="706" t="s">
        <v>492</v>
      </c>
      <c r="X106" s="705">
        <v>1</v>
      </c>
      <c r="Y106" s="706" t="s">
        <v>492</v>
      </c>
      <c r="Z106" s="707">
        <v>1</v>
      </c>
    </row>
    <row r="107" spans="1:26" ht="15" customHeight="1">
      <c r="A107" s="1175"/>
      <c r="B107" s="675" t="s">
        <v>487</v>
      </c>
      <c r="C107" s="676">
        <v>0</v>
      </c>
      <c r="D107" s="677" t="e">
        <f t="shared" ref="D107" si="357">C107/C108</f>
        <v>#DIV/0!</v>
      </c>
      <c r="E107" s="677" t="s">
        <v>569</v>
      </c>
      <c r="F107" s="677" t="e">
        <f t="shared" ref="F107" si="358">E107/E108</f>
        <v>#VALUE!</v>
      </c>
      <c r="G107" s="677">
        <v>0.01</v>
      </c>
      <c r="H107" s="677">
        <f t="shared" ref="H107" si="359">G107/G108</f>
        <v>1.1363636363636364E-2</v>
      </c>
      <c r="I107" s="706">
        <v>3</v>
      </c>
      <c r="J107" s="670">
        <f t="shared" ref="J107" si="360">I107/I108</f>
        <v>1</v>
      </c>
      <c r="K107" s="706">
        <v>6</v>
      </c>
      <c r="L107" s="670">
        <f t="shared" ref="L107" si="361">K107/K108</f>
        <v>1</v>
      </c>
      <c r="M107" s="706">
        <v>6</v>
      </c>
      <c r="N107" s="670">
        <f t="shared" ref="N107" si="362">M107/M108</f>
        <v>1</v>
      </c>
      <c r="O107" s="706">
        <v>1</v>
      </c>
      <c r="P107" s="670">
        <f t="shared" ref="P107" si="363">O107/O108</f>
        <v>1</v>
      </c>
      <c r="Q107" s="706"/>
      <c r="R107" s="670" t="e">
        <f t="shared" ref="R107" si="364">Q107/Q108</f>
        <v>#DIV/0!</v>
      </c>
      <c r="S107" s="706"/>
      <c r="T107" s="670" t="e">
        <f t="shared" ref="T107" si="365">S107/S108</f>
        <v>#DIV/0!</v>
      </c>
      <c r="U107" s="706"/>
      <c r="V107" s="670" t="e">
        <f t="shared" ref="V107" si="366">U107/U108</f>
        <v>#DIV/0!</v>
      </c>
      <c r="W107" s="706"/>
      <c r="X107" s="670" t="e">
        <f t="shared" ref="X107" si="367">W107/W108</f>
        <v>#DIV/0!</v>
      </c>
      <c r="Y107" s="706"/>
      <c r="Z107" s="671" t="e">
        <f t="shared" ref="Z107" si="368">Y107/Y108</f>
        <v>#DIV/0!</v>
      </c>
    </row>
    <row r="108" spans="1:26" ht="15" customHeight="1" thickBot="1">
      <c r="A108" s="1176"/>
      <c r="B108" s="675" t="s">
        <v>488</v>
      </c>
      <c r="C108" s="676">
        <v>0</v>
      </c>
      <c r="D108" s="678">
        <v>1</v>
      </c>
      <c r="E108" s="678">
        <v>0.03</v>
      </c>
      <c r="F108" s="678">
        <v>1</v>
      </c>
      <c r="G108" s="678">
        <v>0.88</v>
      </c>
      <c r="H108" s="720">
        <v>0</v>
      </c>
      <c r="I108" s="706">
        <v>3</v>
      </c>
      <c r="J108" s="670"/>
      <c r="K108" s="706">
        <v>6</v>
      </c>
      <c r="L108" s="670"/>
      <c r="M108" s="706">
        <v>6</v>
      </c>
      <c r="N108" s="670"/>
      <c r="O108" s="706">
        <v>1</v>
      </c>
      <c r="P108" s="670"/>
      <c r="Q108" s="706"/>
      <c r="R108" s="670"/>
      <c r="S108" s="706"/>
      <c r="T108" s="670"/>
      <c r="U108" s="706"/>
      <c r="V108" s="670"/>
      <c r="W108" s="706"/>
      <c r="X108" s="670"/>
      <c r="Y108" s="706"/>
      <c r="Z108" s="671"/>
    </row>
    <row r="109" spans="1:26" ht="15" customHeight="1">
      <c r="A109" s="1194" t="s">
        <v>638</v>
      </c>
      <c r="B109" s="641" t="s">
        <v>486</v>
      </c>
      <c r="C109" s="642" t="s">
        <v>492</v>
      </c>
      <c r="D109" s="643">
        <v>0.01</v>
      </c>
      <c r="E109" s="643" t="s">
        <v>492</v>
      </c>
      <c r="F109" s="643">
        <v>0.01</v>
      </c>
      <c r="G109" s="643" t="s">
        <v>492</v>
      </c>
      <c r="H109" s="643">
        <v>0.01</v>
      </c>
      <c r="I109" s="796" t="s">
        <v>492</v>
      </c>
      <c r="J109" s="798">
        <v>1</v>
      </c>
      <c r="K109" s="796" t="s">
        <v>492</v>
      </c>
      <c r="L109" s="798">
        <v>1</v>
      </c>
      <c r="M109" s="796" t="s">
        <v>492</v>
      </c>
      <c r="N109" s="798">
        <v>1</v>
      </c>
      <c r="O109" s="796" t="s">
        <v>492</v>
      </c>
      <c r="P109" s="798">
        <v>1</v>
      </c>
      <c r="Q109" s="796" t="s">
        <v>492</v>
      </c>
      <c r="R109" s="798">
        <v>1</v>
      </c>
      <c r="S109" s="796" t="s">
        <v>492</v>
      </c>
      <c r="T109" s="798">
        <v>1</v>
      </c>
      <c r="U109" s="796" t="s">
        <v>492</v>
      </c>
      <c r="V109" s="798">
        <v>1</v>
      </c>
      <c r="W109" s="796" t="s">
        <v>492</v>
      </c>
      <c r="X109" s="798">
        <v>1</v>
      </c>
      <c r="Y109" s="796" t="s">
        <v>492</v>
      </c>
      <c r="Z109" s="799">
        <v>1</v>
      </c>
    </row>
    <row r="110" spans="1:26" ht="15" customHeight="1">
      <c r="A110" s="1194"/>
      <c r="B110" s="644" t="s">
        <v>487</v>
      </c>
      <c r="C110" s="645">
        <v>1</v>
      </c>
      <c r="D110" s="646">
        <f t="shared" ref="D110" si="369">C110/C111</f>
        <v>1.1494252873563218E-2</v>
      </c>
      <c r="E110" s="646">
        <v>0.02</v>
      </c>
      <c r="F110" s="646">
        <f t="shared" ref="F110" si="370">E110/E111</f>
        <v>2.0833333333333336E-2</v>
      </c>
      <c r="G110" s="745">
        <v>0</v>
      </c>
      <c r="H110" s="745">
        <f t="shared" ref="H110" si="371">G110/G111</f>
        <v>0</v>
      </c>
      <c r="I110" s="796">
        <v>89</v>
      </c>
      <c r="J110" s="647">
        <f t="shared" ref="J110" si="372">I110/I111</f>
        <v>1</v>
      </c>
      <c r="K110" s="796">
        <v>71</v>
      </c>
      <c r="L110" s="720">
        <f t="shared" ref="L110" si="373">K110/K111</f>
        <v>0.98611111111111116</v>
      </c>
      <c r="M110" s="796">
        <v>101</v>
      </c>
      <c r="N110" s="647">
        <f t="shared" ref="N110" si="374">M110/M111</f>
        <v>1</v>
      </c>
      <c r="O110" s="796">
        <v>111</v>
      </c>
      <c r="P110" s="647">
        <f t="shared" ref="P110" si="375">O110/O111</f>
        <v>1</v>
      </c>
      <c r="Q110" s="796"/>
      <c r="R110" s="647" t="e">
        <f t="shared" ref="R110" si="376">Q110/Q111</f>
        <v>#DIV/0!</v>
      </c>
      <c r="S110" s="796"/>
      <c r="T110" s="647" t="e">
        <f t="shared" ref="T110" si="377">S110/S111</f>
        <v>#DIV/0!</v>
      </c>
      <c r="U110" s="796"/>
      <c r="V110" s="647" t="e">
        <f t="shared" ref="V110" si="378">U110/U111</f>
        <v>#DIV/0!</v>
      </c>
      <c r="W110" s="796"/>
      <c r="X110" s="647" t="e">
        <f t="shared" ref="X110" si="379">W110/W111</f>
        <v>#DIV/0!</v>
      </c>
      <c r="Y110" s="796"/>
      <c r="Z110" s="648" t="e">
        <f t="shared" ref="Z110" si="380">Y110/Y111</f>
        <v>#DIV/0!</v>
      </c>
    </row>
    <row r="111" spans="1:26" ht="15" customHeight="1" thickBot="1">
      <c r="A111" s="1194"/>
      <c r="B111" s="644" t="s">
        <v>488</v>
      </c>
      <c r="C111" s="645">
        <v>87</v>
      </c>
      <c r="D111" s="647">
        <v>0</v>
      </c>
      <c r="E111" s="647">
        <v>0.96</v>
      </c>
      <c r="F111" s="720">
        <v>0</v>
      </c>
      <c r="G111" s="647">
        <v>0.88</v>
      </c>
      <c r="H111" s="647">
        <v>1</v>
      </c>
      <c r="I111" s="796">
        <v>89</v>
      </c>
      <c r="J111" s="647"/>
      <c r="K111" s="796">
        <v>72</v>
      </c>
      <c r="L111" s="647"/>
      <c r="M111" s="796">
        <v>101</v>
      </c>
      <c r="N111" s="647"/>
      <c r="O111" s="796">
        <v>111</v>
      </c>
      <c r="P111" s="647"/>
      <c r="Q111" s="796"/>
      <c r="R111" s="647"/>
      <c r="S111" s="796"/>
      <c r="T111" s="647"/>
      <c r="U111" s="796"/>
      <c r="V111" s="647"/>
      <c r="W111" s="796"/>
      <c r="X111" s="647"/>
      <c r="Y111" s="796"/>
      <c r="Z111" s="648"/>
    </row>
    <row r="112" spans="1:26" ht="15" customHeight="1">
      <c r="A112" s="1206" t="s">
        <v>498</v>
      </c>
      <c r="B112" s="649" t="s">
        <v>486</v>
      </c>
      <c r="C112" s="650" t="s">
        <v>492</v>
      </c>
      <c r="D112" s="651">
        <v>1</v>
      </c>
      <c r="E112" s="651" t="s">
        <v>492</v>
      </c>
      <c r="F112" s="651">
        <v>1</v>
      </c>
      <c r="G112" s="651" t="s">
        <v>492</v>
      </c>
      <c r="H112" s="651">
        <v>1</v>
      </c>
      <c r="I112" s="545" t="s">
        <v>492</v>
      </c>
      <c r="J112" s="544">
        <v>1</v>
      </c>
      <c r="K112" s="545" t="s">
        <v>492</v>
      </c>
      <c r="L112" s="544">
        <v>1</v>
      </c>
      <c r="M112" s="545" t="s">
        <v>492</v>
      </c>
      <c r="N112" s="544">
        <v>1</v>
      </c>
      <c r="O112" s="545" t="s">
        <v>492</v>
      </c>
      <c r="P112" s="544">
        <v>1</v>
      </c>
      <c r="Q112" s="545" t="s">
        <v>492</v>
      </c>
      <c r="R112" s="544">
        <v>1</v>
      </c>
      <c r="S112" s="545" t="s">
        <v>492</v>
      </c>
      <c r="T112" s="544">
        <v>1</v>
      </c>
      <c r="U112" s="545" t="s">
        <v>492</v>
      </c>
      <c r="V112" s="544">
        <v>1</v>
      </c>
      <c r="W112" s="545" t="s">
        <v>492</v>
      </c>
      <c r="X112" s="544">
        <v>1</v>
      </c>
      <c r="Y112" s="545" t="s">
        <v>492</v>
      </c>
      <c r="Z112" s="546">
        <v>1</v>
      </c>
    </row>
    <row r="113" spans="1:26" ht="15" customHeight="1">
      <c r="A113" s="1206"/>
      <c r="B113" s="542" t="s">
        <v>487</v>
      </c>
      <c r="C113" s="543">
        <v>1</v>
      </c>
      <c r="D113" s="652">
        <f t="shared" ref="D113" si="381">C113/C114</f>
        <v>1</v>
      </c>
      <c r="E113" s="652">
        <v>0.02</v>
      </c>
      <c r="F113" s="652">
        <f t="shared" ref="F113" si="382">E113/E114</f>
        <v>1</v>
      </c>
      <c r="G113" s="744">
        <v>0.02</v>
      </c>
      <c r="H113" s="744">
        <f t="shared" ref="H113" si="383">G113/G114</f>
        <v>1</v>
      </c>
      <c r="I113" s="545">
        <v>3</v>
      </c>
      <c r="J113" s="547">
        <f t="shared" ref="J113" si="384">I113/I114</f>
        <v>1</v>
      </c>
      <c r="K113" s="545">
        <v>4</v>
      </c>
      <c r="L113" s="547">
        <f t="shared" ref="L113" si="385">K113/K114</f>
        <v>1</v>
      </c>
      <c r="M113" s="545">
        <v>3</v>
      </c>
      <c r="N113" s="547">
        <f t="shared" ref="N113" si="386">M113/M114</f>
        <v>1</v>
      </c>
      <c r="O113" s="545">
        <v>5</v>
      </c>
      <c r="P113" s="547">
        <f t="shared" ref="P113" si="387">O113/O114</f>
        <v>1</v>
      </c>
      <c r="Q113" s="545"/>
      <c r="R113" s="547" t="e">
        <f t="shared" ref="R113" si="388">Q113/Q114</f>
        <v>#DIV/0!</v>
      </c>
      <c r="S113" s="545"/>
      <c r="T113" s="547" t="e">
        <f t="shared" ref="T113" si="389">S113/S114</f>
        <v>#DIV/0!</v>
      </c>
      <c r="U113" s="545"/>
      <c r="V113" s="547" t="e">
        <f t="shared" ref="V113" si="390">U113/U114</f>
        <v>#DIV/0!</v>
      </c>
      <c r="W113" s="545"/>
      <c r="X113" s="547" t="e">
        <f t="shared" ref="X113" si="391">W113/W114</f>
        <v>#DIV/0!</v>
      </c>
      <c r="Y113" s="545"/>
      <c r="Z113" s="653" t="e">
        <f t="shared" ref="Z113" si="392">Y113/Y114</f>
        <v>#DIV/0!</v>
      </c>
    </row>
    <row r="114" spans="1:26" ht="15" customHeight="1" thickBot="1">
      <c r="A114" s="1206"/>
      <c r="B114" s="542" t="s">
        <v>488</v>
      </c>
      <c r="C114" s="543">
        <v>1</v>
      </c>
      <c r="D114" s="547">
        <v>1</v>
      </c>
      <c r="E114" s="547">
        <v>0.02</v>
      </c>
      <c r="F114" s="547">
        <v>1</v>
      </c>
      <c r="G114" s="547">
        <v>0.02</v>
      </c>
      <c r="H114" s="547">
        <v>1</v>
      </c>
      <c r="I114" s="545">
        <v>3</v>
      </c>
      <c r="J114" s="547"/>
      <c r="K114" s="545">
        <v>4</v>
      </c>
      <c r="L114" s="547"/>
      <c r="M114" s="545">
        <v>3</v>
      </c>
      <c r="N114" s="547"/>
      <c r="O114" s="545">
        <v>5</v>
      </c>
      <c r="P114" s="547"/>
      <c r="Q114" s="545"/>
      <c r="R114" s="547"/>
      <c r="S114" s="545"/>
      <c r="T114" s="547"/>
      <c r="U114" s="545"/>
      <c r="V114" s="547"/>
      <c r="W114" s="545"/>
      <c r="X114" s="547"/>
      <c r="Y114" s="545"/>
      <c r="Z114" s="653"/>
    </row>
    <row r="115" spans="1:26" ht="15" customHeight="1">
      <c r="A115" s="1209" t="s">
        <v>499</v>
      </c>
      <c r="B115" s="637" t="s">
        <v>486</v>
      </c>
      <c r="C115" s="638" t="s">
        <v>492</v>
      </c>
      <c r="D115" s="639">
        <v>1</v>
      </c>
      <c r="E115" s="639" t="s">
        <v>492</v>
      </c>
      <c r="F115" s="639">
        <v>1</v>
      </c>
      <c r="G115" s="639" t="s">
        <v>492</v>
      </c>
      <c r="H115" s="639">
        <v>1</v>
      </c>
      <c r="I115" s="618" t="s">
        <v>492</v>
      </c>
      <c r="J115" s="617">
        <v>1</v>
      </c>
      <c r="K115" s="618" t="s">
        <v>492</v>
      </c>
      <c r="L115" s="617">
        <v>1</v>
      </c>
      <c r="M115" s="618" t="s">
        <v>492</v>
      </c>
      <c r="N115" s="617">
        <v>1</v>
      </c>
      <c r="O115" s="618" t="s">
        <v>492</v>
      </c>
      <c r="P115" s="617">
        <v>1</v>
      </c>
      <c r="Q115" s="618" t="s">
        <v>492</v>
      </c>
      <c r="R115" s="617">
        <v>1</v>
      </c>
      <c r="S115" s="618" t="s">
        <v>492</v>
      </c>
      <c r="T115" s="617">
        <v>1</v>
      </c>
      <c r="U115" s="618" t="s">
        <v>492</v>
      </c>
      <c r="V115" s="617">
        <v>1</v>
      </c>
      <c r="W115" s="618" t="s">
        <v>492</v>
      </c>
      <c r="X115" s="617">
        <v>1</v>
      </c>
      <c r="Y115" s="618" t="s">
        <v>492</v>
      </c>
      <c r="Z115" s="619">
        <v>1</v>
      </c>
    </row>
    <row r="116" spans="1:26" ht="15" customHeight="1">
      <c r="A116" s="1209"/>
      <c r="B116" s="615" t="s">
        <v>487</v>
      </c>
      <c r="C116" s="616">
        <v>6</v>
      </c>
      <c r="D116" s="640">
        <f t="shared" ref="D116" si="393">C116/C117</f>
        <v>1</v>
      </c>
      <c r="E116" s="640">
        <v>0.05</v>
      </c>
      <c r="F116" s="746">
        <f t="shared" ref="F116" si="394">E116/E117</f>
        <v>1</v>
      </c>
      <c r="G116" s="746">
        <v>0.04</v>
      </c>
      <c r="H116" s="640">
        <f t="shared" ref="H116" si="395">G116/G117</f>
        <v>1</v>
      </c>
      <c r="I116" s="618">
        <v>5</v>
      </c>
      <c r="J116" s="620">
        <f t="shared" ref="J116" si="396">I116/I117</f>
        <v>1</v>
      </c>
      <c r="K116" s="618">
        <v>5</v>
      </c>
      <c r="L116" s="620">
        <f t="shared" ref="L116" si="397">K116/K117</f>
        <v>1</v>
      </c>
      <c r="M116" s="618">
        <v>6</v>
      </c>
      <c r="N116" s="620">
        <f t="shared" ref="N116" si="398">M116/M117</f>
        <v>1</v>
      </c>
      <c r="O116" s="618">
        <v>15</v>
      </c>
      <c r="P116" s="720">
        <f t="shared" ref="P116" si="399">O116/O117</f>
        <v>0.88235294117647056</v>
      </c>
      <c r="Q116" s="618"/>
      <c r="R116" s="620" t="e">
        <f t="shared" ref="R116" si="400">Q116/Q117</f>
        <v>#DIV/0!</v>
      </c>
      <c r="S116" s="618"/>
      <c r="T116" s="620" t="e">
        <f t="shared" ref="T116" si="401">S116/S117</f>
        <v>#DIV/0!</v>
      </c>
      <c r="U116" s="618"/>
      <c r="V116" s="620" t="e">
        <f t="shared" ref="V116" si="402">U116/U117</f>
        <v>#DIV/0!</v>
      </c>
      <c r="W116" s="618"/>
      <c r="X116" s="620" t="e">
        <f t="shared" ref="X116" si="403">W116/W117</f>
        <v>#DIV/0!</v>
      </c>
      <c r="Y116" s="618"/>
      <c r="Z116" s="621" t="e">
        <f t="shared" ref="Z116" si="404">Y116/Y117</f>
        <v>#DIV/0!</v>
      </c>
    </row>
    <row r="117" spans="1:26" ht="15" customHeight="1" thickBot="1">
      <c r="A117" s="1209"/>
      <c r="B117" s="615" t="s">
        <v>488</v>
      </c>
      <c r="C117" s="616">
        <v>6</v>
      </c>
      <c r="D117" s="620">
        <v>1</v>
      </c>
      <c r="E117" s="620">
        <v>0.05</v>
      </c>
      <c r="F117" s="620">
        <v>1</v>
      </c>
      <c r="G117" s="620">
        <v>0.04</v>
      </c>
      <c r="H117" s="620">
        <v>1</v>
      </c>
      <c r="I117" s="618">
        <v>5</v>
      </c>
      <c r="J117" s="620"/>
      <c r="K117" s="618">
        <v>5</v>
      </c>
      <c r="L117" s="620"/>
      <c r="M117" s="618">
        <v>6</v>
      </c>
      <c r="N117" s="620"/>
      <c r="O117" s="618">
        <v>17</v>
      </c>
      <c r="P117" s="620"/>
      <c r="Q117" s="618"/>
      <c r="R117" s="620"/>
      <c r="S117" s="618"/>
      <c r="T117" s="620"/>
      <c r="U117" s="618"/>
      <c r="V117" s="620"/>
      <c r="W117" s="618"/>
      <c r="X117" s="620"/>
      <c r="Y117" s="618"/>
      <c r="Z117" s="621"/>
    </row>
    <row r="118" spans="1:26" ht="15" customHeight="1">
      <c r="A118" s="1183" t="s">
        <v>639</v>
      </c>
      <c r="B118" s="679" t="s">
        <v>486</v>
      </c>
      <c r="C118" s="680" t="s">
        <v>492</v>
      </c>
      <c r="D118" s="681">
        <v>0.05</v>
      </c>
      <c r="E118" s="681" t="s">
        <v>492</v>
      </c>
      <c r="F118" s="681">
        <v>0.05</v>
      </c>
      <c r="G118" s="681" t="s">
        <v>492</v>
      </c>
      <c r="H118" s="681">
        <v>0.05</v>
      </c>
      <c r="I118" s="560" t="s">
        <v>492</v>
      </c>
      <c r="J118" s="559">
        <v>1</v>
      </c>
      <c r="K118" s="560" t="s">
        <v>492</v>
      </c>
      <c r="L118" s="559">
        <v>1</v>
      </c>
      <c r="M118" s="560" t="s">
        <v>492</v>
      </c>
      <c r="N118" s="559">
        <v>1</v>
      </c>
      <c r="O118" s="560" t="s">
        <v>492</v>
      </c>
      <c r="P118" s="559">
        <v>1</v>
      </c>
      <c r="Q118" s="560" t="s">
        <v>492</v>
      </c>
      <c r="R118" s="559">
        <v>1</v>
      </c>
      <c r="S118" s="560" t="s">
        <v>492</v>
      </c>
      <c r="T118" s="559">
        <v>1</v>
      </c>
      <c r="U118" s="560" t="s">
        <v>492</v>
      </c>
      <c r="V118" s="559">
        <v>1</v>
      </c>
      <c r="W118" s="560" t="s">
        <v>492</v>
      </c>
      <c r="X118" s="559">
        <v>1</v>
      </c>
      <c r="Y118" s="560" t="s">
        <v>492</v>
      </c>
      <c r="Z118" s="561">
        <v>1</v>
      </c>
    </row>
    <row r="119" spans="1:26" ht="15" customHeight="1">
      <c r="A119" s="1184"/>
      <c r="B119" s="557" t="s">
        <v>487</v>
      </c>
      <c r="C119" s="558">
        <v>1</v>
      </c>
      <c r="D119" s="682">
        <f t="shared" ref="D119" si="405">C119/C120</f>
        <v>2.7777777777777776E-2</v>
      </c>
      <c r="E119" s="682">
        <v>0</v>
      </c>
      <c r="F119" s="682" t="e">
        <f t="shared" ref="F119" si="406">E119/E120</f>
        <v>#DIV/0!</v>
      </c>
      <c r="G119" s="682">
        <v>0.05</v>
      </c>
      <c r="H119" s="682">
        <f t="shared" ref="H119" si="407">G119/G120</f>
        <v>4.9019607843137254E-2</v>
      </c>
      <c r="I119" s="560">
        <v>450</v>
      </c>
      <c r="J119" s="562">
        <f t="shared" ref="J119" si="408">I119/I120</f>
        <v>1</v>
      </c>
      <c r="K119" s="560">
        <v>3185</v>
      </c>
      <c r="L119" s="562">
        <f t="shared" ref="L119" si="409">K119/K120</f>
        <v>1</v>
      </c>
      <c r="M119" s="560">
        <v>3000</v>
      </c>
      <c r="N119" s="562">
        <f t="shared" ref="N119" si="410">M119/M120</f>
        <v>1</v>
      </c>
      <c r="O119" s="560">
        <v>3600</v>
      </c>
      <c r="P119" s="562">
        <f t="shared" ref="P119" si="411">O119/O120</f>
        <v>1</v>
      </c>
      <c r="Q119" s="560"/>
      <c r="R119" s="562" t="e">
        <f t="shared" ref="R119" si="412">Q119/Q120</f>
        <v>#DIV/0!</v>
      </c>
      <c r="S119" s="560"/>
      <c r="T119" s="562" t="e">
        <f t="shared" ref="T119" si="413">S119/S120</f>
        <v>#DIV/0!</v>
      </c>
      <c r="U119" s="560"/>
      <c r="V119" s="562" t="e">
        <f t="shared" ref="V119" si="414">U119/U120</f>
        <v>#DIV/0!</v>
      </c>
      <c r="W119" s="560"/>
      <c r="X119" s="562" t="e">
        <f t="shared" ref="X119" si="415">W119/W120</f>
        <v>#DIV/0!</v>
      </c>
      <c r="Y119" s="560"/>
      <c r="Z119" s="563" t="e">
        <f t="shared" ref="Z119" si="416">Y119/Y120</f>
        <v>#DIV/0!</v>
      </c>
    </row>
    <row r="120" spans="1:26" ht="15" customHeight="1" thickBot="1">
      <c r="A120" s="1185"/>
      <c r="B120" s="557" t="s">
        <v>488</v>
      </c>
      <c r="C120" s="558">
        <v>36</v>
      </c>
      <c r="D120" s="562">
        <v>1</v>
      </c>
      <c r="E120" s="562">
        <v>0</v>
      </c>
      <c r="F120" s="562">
        <v>1</v>
      </c>
      <c r="G120" s="562">
        <v>1.02</v>
      </c>
      <c r="H120" s="562">
        <v>1</v>
      </c>
      <c r="I120" s="560">
        <v>450</v>
      </c>
      <c r="J120" s="562"/>
      <c r="K120" s="560">
        <v>3185</v>
      </c>
      <c r="L120" s="562"/>
      <c r="M120" s="560">
        <v>3000</v>
      </c>
      <c r="N120" s="562"/>
      <c r="O120" s="560">
        <v>3600</v>
      </c>
      <c r="P120" s="562"/>
      <c r="Q120" s="560"/>
      <c r="R120" s="562"/>
      <c r="S120" s="560"/>
      <c r="T120" s="562"/>
      <c r="U120" s="560"/>
      <c r="V120" s="562"/>
      <c r="W120" s="560"/>
      <c r="X120" s="562"/>
      <c r="Y120" s="560"/>
      <c r="Z120" s="563"/>
    </row>
    <row r="121" spans="1:26" ht="15" customHeight="1">
      <c r="A121" s="1218" t="s">
        <v>501</v>
      </c>
      <c r="B121" s="687" t="s">
        <v>486</v>
      </c>
      <c r="C121" s="688" t="s">
        <v>492</v>
      </c>
      <c r="D121" s="689">
        <v>0.95</v>
      </c>
      <c r="E121" s="689" t="s">
        <v>492</v>
      </c>
      <c r="F121" s="689">
        <v>0.95</v>
      </c>
      <c r="G121" s="689" t="s">
        <v>492</v>
      </c>
      <c r="H121" s="689">
        <v>0.95</v>
      </c>
      <c r="I121" s="800" t="s">
        <v>492</v>
      </c>
      <c r="J121" s="801">
        <v>0.95</v>
      </c>
      <c r="K121" s="800" t="s">
        <v>492</v>
      </c>
      <c r="L121" s="801">
        <v>0.95</v>
      </c>
      <c r="M121" s="800" t="s">
        <v>492</v>
      </c>
      <c r="N121" s="801">
        <v>0.95</v>
      </c>
      <c r="O121" s="800" t="s">
        <v>492</v>
      </c>
      <c r="P121" s="801">
        <v>0.95</v>
      </c>
      <c r="Q121" s="800" t="s">
        <v>492</v>
      </c>
      <c r="R121" s="801">
        <v>0.95</v>
      </c>
      <c r="S121" s="800" t="s">
        <v>492</v>
      </c>
      <c r="T121" s="801">
        <v>0.95</v>
      </c>
      <c r="U121" s="800" t="s">
        <v>492</v>
      </c>
      <c r="V121" s="801">
        <v>0.95</v>
      </c>
      <c r="W121" s="800" t="s">
        <v>492</v>
      </c>
      <c r="X121" s="801">
        <v>0.95</v>
      </c>
      <c r="Y121" s="800" t="s">
        <v>492</v>
      </c>
      <c r="Z121" s="802">
        <v>0.95</v>
      </c>
    </row>
    <row r="122" spans="1:26" ht="15" customHeight="1">
      <c r="A122" s="1218"/>
      <c r="B122" s="690" t="s">
        <v>487</v>
      </c>
      <c r="C122" s="691">
        <v>55</v>
      </c>
      <c r="D122" s="692">
        <f t="shared" ref="D122" si="417">C122/C123</f>
        <v>1</v>
      </c>
      <c r="E122" s="747">
        <v>0.42</v>
      </c>
      <c r="F122" s="747">
        <f t="shared" ref="F122" si="418">E122/E123</f>
        <v>1</v>
      </c>
      <c r="G122" s="747">
        <v>0.3</v>
      </c>
      <c r="H122" s="692">
        <f t="shared" ref="H122" si="419">G122/G123</f>
        <v>1</v>
      </c>
      <c r="I122" s="800">
        <v>48</v>
      </c>
      <c r="J122" s="693">
        <f t="shared" ref="J122" si="420">I122/I123</f>
        <v>1</v>
      </c>
      <c r="K122" s="800">
        <v>47</v>
      </c>
      <c r="L122" s="693">
        <f t="shared" ref="L122" si="421">K122/K123</f>
        <v>1</v>
      </c>
      <c r="M122" s="800">
        <v>74</v>
      </c>
      <c r="N122" s="720">
        <f t="shared" ref="N122" si="422">M122/M123</f>
        <v>0.92500000000000004</v>
      </c>
      <c r="O122" s="800">
        <v>99</v>
      </c>
      <c r="P122" s="693">
        <f t="shared" ref="P122" si="423">O122/O123</f>
        <v>1</v>
      </c>
      <c r="Q122" s="800"/>
      <c r="R122" s="693" t="e">
        <f t="shared" ref="R122" si="424">Q122/Q123</f>
        <v>#DIV/0!</v>
      </c>
      <c r="S122" s="800"/>
      <c r="T122" s="693" t="e">
        <f t="shared" ref="T122" si="425">S122/S123</f>
        <v>#DIV/0!</v>
      </c>
      <c r="U122" s="800"/>
      <c r="V122" s="693" t="e">
        <f t="shared" ref="V122" si="426">U122/U123</f>
        <v>#DIV/0!</v>
      </c>
      <c r="W122" s="800"/>
      <c r="X122" s="693" t="e">
        <f t="shared" ref="X122" si="427">W122/W123</f>
        <v>#DIV/0!</v>
      </c>
      <c r="Y122" s="800"/>
      <c r="Z122" s="694" t="e">
        <f t="shared" ref="Z122" si="428">Y122/Y123</f>
        <v>#DIV/0!</v>
      </c>
    </row>
    <row r="123" spans="1:26" ht="15" customHeight="1">
      <c r="A123" s="1218"/>
      <c r="B123" s="690" t="s">
        <v>488</v>
      </c>
      <c r="C123" s="691">
        <v>55</v>
      </c>
      <c r="D123" s="693">
        <v>1</v>
      </c>
      <c r="E123" s="693">
        <v>0.42</v>
      </c>
      <c r="F123" s="693">
        <v>1</v>
      </c>
      <c r="G123" s="693">
        <v>0.3</v>
      </c>
      <c r="H123" s="693">
        <v>1</v>
      </c>
      <c r="I123" s="800">
        <v>48</v>
      </c>
      <c r="J123" s="693"/>
      <c r="K123" s="800">
        <v>47</v>
      </c>
      <c r="L123" s="693"/>
      <c r="M123" s="800">
        <v>80</v>
      </c>
      <c r="N123" s="693"/>
      <c r="O123" s="800">
        <v>99</v>
      </c>
      <c r="P123" s="693"/>
      <c r="Q123" s="800"/>
      <c r="R123" s="693"/>
      <c r="S123" s="800"/>
      <c r="T123" s="693"/>
      <c r="U123" s="800"/>
      <c r="V123" s="693"/>
      <c r="W123" s="800"/>
      <c r="X123" s="693"/>
      <c r="Y123" s="800"/>
      <c r="Z123" s="694"/>
    </row>
    <row r="124" spans="1:26" ht="15" customHeight="1">
      <c r="A124" s="1139" t="s">
        <v>643</v>
      </c>
      <c r="B124" s="425" t="s">
        <v>486</v>
      </c>
      <c r="C124" s="392" t="s">
        <v>492</v>
      </c>
      <c r="D124" s="701">
        <v>0.01</v>
      </c>
      <c r="E124" s="387" t="s">
        <v>492</v>
      </c>
      <c r="F124" s="701">
        <v>1</v>
      </c>
      <c r="G124" s="387" t="s">
        <v>492</v>
      </c>
      <c r="H124" s="701">
        <v>1</v>
      </c>
      <c r="I124" s="387" t="s">
        <v>492</v>
      </c>
      <c r="J124" s="701">
        <v>1</v>
      </c>
      <c r="K124" s="387" t="s">
        <v>492</v>
      </c>
      <c r="L124" s="701">
        <v>0.01</v>
      </c>
      <c r="M124" s="387" t="s">
        <v>492</v>
      </c>
      <c r="N124" s="701">
        <v>1</v>
      </c>
      <c r="O124" s="387" t="s">
        <v>492</v>
      </c>
      <c r="P124" s="701">
        <v>1</v>
      </c>
      <c r="Q124" s="387" t="s">
        <v>492</v>
      </c>
      <c r="R124" s="701">
        <v>1</v>
      </c>
      <c r="S124" s="387" t="s">
        <v>492</v>
      </c>
      <c r="T124" s="701">
        <v>0.01</v>
      </c>
      <c r="U124" s="387" t="s">
        <v>492</v>
      </c>
      <c r="V124" s="701">
        <v>1</v>
      </c>
      <c r="W124" s="387" t="s">
        <v>492</v>
      </c>
      <c r="X124" s="701">
        <v>1</v>
      </c>
      <c r="Y124" s="387" t="s">
        <v>492</v>
      </c>
      <c r="Z124" s="702">
        <v>0.01</v>
      </c>
    </row>
    <row r="125" spans="1:26" ht="15" customHeight="1">
      <c r="A125" s="1140"/>
      <c r="B125" s="425" t="s">
        <v>487</v>
      </c>
      <c r="C125" s="392">
        <v>0</v>
      </c>
      <c r="D125" s="388" t="e">
        <f t="shared" ref="D125" si="429">C125/C126</f>
        <v>#DIV/0!</v>
      </c>
      <c r="E125" s="387">
        <v>3</v>
      </c>
      <c r="F125" s="719">
        <f t="shared" ref="F125" si="430">E125/E126</f>
        <v>1.4218009478672985E-2</v>
      </c>
      <c r="G125" s="387">
        <v>0</v>
      </c>
      <c r="H125" s="388">
        <f t="shared" ref="H125" si="431">G125/G126</f>
        <v>0</v>
      </c>
      <c r="I125" s="803">
        <v>89</v>
      </c>
      <c r="J125" s="388">
        <f t="shared" ref="J125" si="432">I125/I126</f>
        <v>1</v>
      </c>
      <c r="K125" s="387">
        <v>2</v>
      </c>
      <c r="L125" s="720">
        <v>0</v>
      </c>
      <c r="M125" s="387">
        <v>5</v>
      </c>
      <c r="N125" s="388">
        <f t="shared" ref="N125" si="433">M125/M126</f>
        <v>4.9504950495049507E-2</v>
      </c>
      <c r="O125" s="387">
        <v>4</v>
      </c>
      <c r="P125" s="720">
        <f t="shared" ref="P125" si="434">O125/O126</f>
        <v>3.6036036036036036E-2</v>
      </c>
      <c r="Q125" s="387"/>
      <c r="R125" s="388" t="e">
        <f t="shared" ref="R125" si="435">Q125/Q126</f>
        <v>#DIV/0!</v>
      </c>
      <c r="S125" s="387"/>
      <c r="T125" s="388" t="e">
        <f t="shared" ref="T125" si="436">S125/S126</f>
        <v>#DIV/0!</v>
      </c>
      <c r="U125" s="387"/>
      <c r="V125" s="388" t="e">
        <f t="shared" ref="V125" si="437">U125/U126</f>
        <v>#DIV/0!</v>
      </c>
      <c r="W125" s="387"/>
      <c r="X125" s="388" t="e">
        <f t="shared" ref="X125" si="438">W125/W126</f>
        <v>#DIV/0!</v>
      </c>
      <c r="Y125" s="387"/>
      <c r="Z125" s="393" t="e">
        <f t="shared" ref="Z125" si="439">Y125/Y126</f>
        <v>#DIV/0!</v>
      </c>
    </row>
    <row r="126" spans="1:26" ht="15" customHeight="1">
      <c r="A126" s="1141"/>
      <c r="B126" s="425" t="s">
        <v>488</v>
      </c>
      <c r="C126" s="392">
        <v>0</v>
      </c>
      <c r="D126" s="388">
        <v>1</v>
      </c>
      <c r="E126" s="387">
        <v>211</v>
      </c>
      <c r="F126" s="720">
        <v>1</v>
      </c>
      <c r="G126" s="387">
        <v>246</v>
      </c>
      <c r="H126" s="388">
        <v>1</v>
      </c>
      <c r="I126" s="803">
        <v>89</v>
      </c>
      <c r="J126" s="388"/>
      <c r="K126" s="387">
        <v>73</v>
      </c>
      <c r="L126" s="388"/>
      <c r="M126" s="387">
        <v>101</v>
      </c>
      <c r="N126" s="388"/>
      <c r="O126" s="387">
        <v>111</v>
      </c>
      <c r="P126" s="388"/>
      <c r="Q126" s="387"/>
      <c r="R126" s="388"/>
      <c r="S126" s="387"/>
      <c r="T126" s="388"/>
      <c r="U126" s="387"/>
      <c r="V126" s="388"/>
      <c r="W126" s="387"/>
      <c r="X126" s="388"/>
      <c r="Y126" s="387"/>
      <c r="Z126" s="393"/>
    </row>
    <row r="127" spans="1:26" ht="15" customHeight="1">
      <c r="A127" s="1160" t="s">
        <v>637</v>
      </c>
      <c r="B127" s="425" t="s">
        <v>486</v>
      </c>
      <c r="C127" s="392"/>
      <c r="D127" s="388"/>
      <c r="E127" s="387" t="s">
        <v>453</v>
      </c>
      <c r="F127" s="701">
        <v>1</v>
      </c>
      <c r="G127" s="387" t="s">
        <v>492</v>
      </c>
      <c r="H127" s="701">
        <v>1</v>
      </c>
      <c r="I127" s="387" t="s">
        <v>492</v>
      </c>
      <c r="J127" s="701">
        <v>1</v>
      </c>
      <c r="K127" s="387" t="s">
        <v>492</v>
      </c>
      <c r="L127" s="701">
        <v>1</v>
      </c>
      <c r="M127" s="387" t="s">
        <v>492</v>
      </c>
      <c r="N127" s="701">
        <v>1</v>
      </c>
      <c r="O127" s="387" t="s">
        <v>492</v>
      </c>
      <c r="P127" s="701">
        <v>1</v>
      </c>
      <c r="Q127" s="387" t="s">
        <v>492</v>
      </c>
      <c r="R127" s="701">
        <v>1</v>
      </c>
      <c r="S127" s="387" t="s">
        <v>492</v>
      </c>
      <c r="T127" s="701">
        <v>0.01</v>
      </c>
      <c r="U127" s="387" t="s">
        <v>492</v>
      </c>
      <c r="V127" s="701">
        <v>1</v>
      </c>
      <c r="W127" s="387" t="s">
        <v>492</v>
      </c>
      <c r="X127" s="701">
        <v>1</v>
      </c>
      <c r="Y127" s="387" t="s">
        <v>492</v>
      </c>
      <c r="Z127" s="702">
        <v>0.01</v>
      </c>
    </row>
    <row r="128" spans="1:26" ht="15" customHeight="1">
      <c r="A128" s="1161"/>
      <c r="B128" s="425" t="s">
        <v>487</v>
      </c>
      <c r="C128" s="392"/>
      <c r="D128" s="388"/>
      <c r="E128" s="387">
        <v>12</v>
      </c>
      <c r="F128" s="388">
        <f t="shared" ref="F128" si="440">E128/E129</f>
        <v>1</v>
      </c>
      <c r="G128" s="387">
        <v>12</v>
      </c>
      <c r="H128" s="388">
        <f t="shared" ref="H128" si="441">G128/G129</f>
        <v>1</v>
      </c>
      <c r="I128" s="387">
        <v>24</v>
      </c>
      <c r="J128" s="388">
        <f t="shared" ref="J128" si="442">I128/I129</f>
        <v>1</v>
      </c>
      <c r="K128" s="387">
        <v>24</v>
      </c>
      <c r="L128" s="388">
        <f t="shared" ref="L128" si="443">K128/K129</f>
        <v>1</v>
      </c>
      <c r="M128" s="387">
        <v>24</v>
      </c>
      <c r="N128" s="388">
        <f t="shared" ref="N128" si="444">M128/M129</f>
        <v>1</v>
      </c>
      <c r="O128" s="387">
        <v>24</v>
      </c>
      <c r="P128" s="388">
        <f t="shared" ref="P128" si="445">O128/O129</f>
        <v>1</v>
      </c>
      <c r="Q128" s="387"/>
      <c r="R128" s="388" t="e">
        <f t="shared" ref="R128" si="446">Q128/Q129</f>
        <v>#DIV/0!</v>
      </c>
      <c r="S128" s="387"/>
      <c r="T128" s="388" t="e">
        <f t="shared" ref="T128" si="447">S128/S129</f>
        <v>#DIV/0!</v>
      </c>
      <c r="U128" s="387"/>
      <c r="V128" s="388" t="e">
        <f t="shared" ref="V128" si="448">U128/U129</f>
        <v>#DIV/0!</v>
      </c>
      <c r="W128" s="387"/>
      <c r="X128" s="388" t="e">
        <f t="shared" ref="X128" si="449">W128/W129</f>
        <v>#DIV/0!</v>
      </c>
      <c r="Y128" s="387"/>
      <c r="Z128" s="393" t="e">
        <f t="shared" ref="Z128" si="450">Y128/Y129</f>
        <v>#DIV/0!</v>
      </c>
    </row>
    <row r="129" spans="1:26" ht="15" customHeight="1" thickBot="1">
      <c r="A129" s="1162"/>
      <c r="B129" s="425" t="s">
        <v>488</v>
      </c>
      <c r="C129" s="392"/>
      <c r="D129" s="388"/>
      <c r="E129" s="387">
        <v>12</v>
      </c>
      <c r="F129" s="388"/>
      <c r="G129" s="387">
        <v>12</v>
      </c>
      <c r="H129" s="388"/>
      <c r="I129" s="387">
        <v>24</v>
      </c>
      <c r="J129" s="388"/>
      <c r="K129" s="387">
        <v>24</v>
      </c>
      <c r="L129" s="388"/>
      <c r="M129" s="387">
        <v>24</v>
      </c>
      <c r="N129" s="388"/>
      <c r="O129" s="387">
        <v>24</v>
      </c>
      <c r="P129" s="388"/>
      <c r="Q129" s="387"/>
      <c r="R129" s="388"/>
      <c r="S129" s="387"/>
      <c r="T129" s="388"/>
      <c r="U129" s="387"/>
      <c r="V129" s="388"/>
      <c r="W129" s="387"/>
      <c r="X129" s="388"/>
      <c r="Y129" s="387"/>
      <c r="Z129" s="393"/>
    </row>
    <row r="130" spans="1:26" ht="15" customHeight="1">
      <c r="A130" s="1207" t="s">
        <v>528</v>
      </c>
      <c r="B130" s="664" t="s">
        <v>486</v>
      </c>
      <c r="C130" s="665" t="s">
        <v>492</v>
      </c>
      <c r="D130" s="666">
        <v>0.05</v>
      </c>
      <c r="E130" s="666" t="s">
        <v>492</v>
      </c>
      <c r="F130" s="666">
        <v>0.05</v>
      </c>
      <c r="G130" s="666" t="s">
        <v>492</v>
      </c>
      <c r="H130" s="666">
        <v>0.05</v>
      </c>
      <c r="I130" s="389" t="s">
        <v>492</v>
      </c>
      <c r="J130" s="699">
        <v>1</v>
      </c>
      <c r="K130" s="389" t="s">
        <v>492</v>
      </c>
      <c r="L130" s="699">
        <v>1</v>
      </c>
      <c r="M130" s="389" t="s">
        <v>492</v>
      </c>
      <c r="N130" s="699">
        <v>1</v>
      </c>
      <c r="O130" s="389" t="s">
        <v>492</v>
      </c>
      <c r="P130" s="699">
        <v>1</v>
      </c>
      <c r="Q130" s="389" t="s">
        <v>492</v>
      </c>
      <c r="R130" s="699">
        <v>1</v>
      </c>
      <c r="S130" s="389" t="s">
        <v>492</v>
      </c>
      <c r="T130" s="699">
        <v>1</v>
      </c>
      <c r="U130" s="389" t="s">
        <v>492</v>
      </c>
      <c r="V130" s="699">
        <v>1</v>
      </c>
      <c r="W130" s="389" t="s">
        <v>492</v>
      </c>
      <c r="X130" s="699">
        <v>1</v>
      </c>
      <c r="Y130" s="389" t="s">
        <v>492</v>
      </c>
      <c r="Z130" s="700">
        <v>0.05</v>
      </c>
    </row>
    <row r="131" spans="1:26" ht="15" customHeight="1">
      <c r="A131" s="1207"/>
      <c r="B131" s="667" t="s">
        <v>487</v>
      </c>
      <c r="C131" s="668">
        <v>6</v>
      </c>
      <c r="D131" s="669">
        <f t="shared" ref="D131" si="451">C131/C132</f>
        <v>1</v>
      </c>
      <c r="E131" s="749">
        <v>0.06</v>
      </c>
      <c r="F131" s="749">
        <f t="shared" ref="F131" si="452">E131/E132</f>
        <v>1</v>
      </c>
      <c r="G131" s="749">
        <v>0.06</v>
      </c>
      <c r="H131" s="749">
        <f t="shared" ref="H131" si="453">G131/G132</f>
        <v>1</v>
      </c>
      <c r="I131" s="389">
        <v>6</v>
      </c>
      <c r="J131" s="390">
        <f t="shared" ref="J131" si="454">I131/I132</f>
        <v>1</v>
      </c>
      <c r="K131" s="389">
        <v>6</v>
      </c>
      <c r="L131" s="390">
        <f t="shared" ref="L131" si="455">K131/K132</f>
        <v>1</v>
      </c>
      <c r="M131" s="389">
        <v>5</v>
      </c>
      <c r="N131" s="390">
        <f t="shared" ref="N131" si="456">M131/M132</f>
        <v>1</v>
      </c>
      <c r="O131" s="389">
        <v>6</v>
      </c>
      <c r="P131" s="390">
        <f t="shared" ref="P131" si="457">O131/O132</f>
        <v>1</v>
      </c>
      <c r="Q131" s="389"/>
      <c r="R131" s="390" t="e">
        <f t="shared" ref="R131" si="458">Q131/Q132</f>
        <v>#DIV/0!</v>
      </c>
      <c r="S131" s="389"/>
      <c r="T131" s="390" t="e">
        <f t="shared" ref="T131" si="459">S131/S132</f>
        <v>#DIV/0!</v>
      </c>
      <c r="U131" s="389"/>
      <c r="V131" s="390" t="e">
        <f t="shared" ref="V131" si="460">U131/U132</f>
        <v>#DIV/0!</v>
      </c>
      <c r="W131" s="389"/>
      <c r="X131" s="390" t="e">
        <f t="shared" ref="X131" si="461">W131/W132</f>
        <v>#DIV/0!</v>
      </c>
      <c r="Y131" s="389"/>
      <c r="Z131" s="433" t="e">
        <f t="shared" ref="Z131" si="462">Y131/Y132</f>
        <v>#DIV/0!</v>
      </c>
    </row>
    <row r="132" spans="1:26" ht="15" customHeight="1">
      <c r="A132" s="1207"/>
      <c r="B132" s="667" t="s">
        <v>488</v>
      </c>
      <c r="C132" s="668">
        <v>6</v>
      </c>
      <c r="D132" s="670">
        <v>1</v>
      </c>
      <c r="E132" s="670">
        <v>0.06</v>
      </c>
      <c r="F132" s="670">
        <v>1</v>
      </c>
      <c r="G132" s="670">
        <v>0.06</v>
      </c>
      <c r="H132" s="670">
        <v>1</v>
      </c>
      <c r="I132" s="389">
        <v>6</v>
      </c>
      <c r="J132" s="390"/>
      <c r="K132" s="389">
        <v>6</v>
      </c>
      <c r="L132" s="390"/>
      <c r="M132" s="389">
        <v>5</v>
      </c>
      <c r="N132" s="390"/>
      <c r="O132" s="389">
        <v>6</v>
      </c>
      <c r="P132" s="390"/>
      <c r="Q132" s="389"/>
      <c r="R132" s="390"/>
      <c r="S132" s="389"/>
      <c r="T132" s="390"/>
      <c r="U132" s="389"/>
      <c r="V132" s="390"/>
      <c r="W132" s="389"/>
      <c r="X132" s="390"/>
      <c r="Y132" s="389"/>
      <c r="Z132" s="433"/>
    </row>
    <row r="133" spans="1:26" ht="15" customHeight="1">
      <c r="A133" s="1208" t="s">
        <v>511</v>
      </c>
      <c r="B133" s="622" t="s">
        <v>486</v>
      </c>
      <c r="C133" s="623" t="s">
        <v>492</v>
      </c>
      <c r="D133" s="624">
        <v>1</v>
      </c>
      <c r="E133" s="625" t="s">
        <v>492</v>
      </c>
      <c r="F133" s="624">
        <v>1</v>
      </c>
      <c r="G133" s="625" t="s">
        <v>492</v>
      </c>
      <c r="H133" s="624">
        <v>1</v>
      </c>
      <c r="I133" s="625" t="s">
        <v>492</v>
      </c>
      <c r="J133" s="624">
        <v>0.8</v>
      </c>
      <c r="K133" s="625" t="s">
        <v>492</v>
      </c>
      <c r="L133" s="624">
        <v>0.8</v>
      </c>
      <c r="M133" s="625" t="s">
        <v>492</v>
      </c>
      <c r="N133" s="624">
        <v>0.8</v>
      </c>
      <c r="O133" s="625" t="s">
        <v>492</v>
      </c>
      <c r="P133" s="624">
        <v>1</v>
      </c>
      <c r="Q133" s="625" t="s">
        <v>492</v>
      </c>
      <c r="R133" s="624">
        <v>1</v>
      </c>
      <c r="S133" s="625" t="s">
        <v>492</v>
      </c>
      <c r="T133" s="624">
        <v>1</v>
      </c>
      <c r="U133" s="625" t="s">
        <v>492</v>
      </c>
      <c r="V133" s="624">
        <v>1</v>
      </c>
      <c r="W133" s="625" t="s">
        <v>492</v>
      </c>
      <c r="X133" s="624">
        <v>1</v>
      </c>
      <c r="Y133" s="625" t="s">
        <v>492</v>
      </c>
      <c r="Z133" s="626">
        <v>1</v>
      </c>
    </row>
    <row r="134" spans="1:26" ht="15" customHeight="1">
      <c r="A134" s="1208"/>
      <c r="B134" s="622" t="s">
        <v>487</v>
      </c>
      <c r="C134" s="623">
        <v>0</v>
      </c>
      <c r="D134" s="627" t="e">
        <f t="shared" ref="D134" si="463">C134/C135</f>
        <v>#DIV/0!</v>
      </c>
      <c r="E134" s="625">
        <v>0</v>
      </c>
      <c r="F134" s="627" t="e">
        <f t="shared" ref="F134" si="464">E134/E135</f>
        <v>#DIV/0!</v>
      </c>
      <c r="G134" s="625">
        <v>133</v>
      </c>
      <c r="H134" s="627">
        <f t="shared" ref="H134" si="465">G134/G135</f>
        <v>0.9779411764705882</v>
      </c>
      <c r="I134" s="625">
        <v>0</v>
      </c>
      <c r="J134" s="627">
        <v>1</v>
      </c>
      <c r="K134" s="625">
        <v>3</v>
      </c>
      <c r="L134" s="627">
        <f t="shared" ref="L134" si="466">K134/K135</f>
        <v>1</v>
      </c>
      <c r="M134" s="625">
        <v>6</v>
      </c>
      <c r="N134" s="627">
        <v>0.83</v>
      </c>
      <c r="O134" s="625">
        <v>0</v>
      </c>
      <c r="P134" s="627">
        <v>1</v>
      </c>
      <c r="Q134" s="625"/>
      <c r="R134" s="627" t="e">
        <f t="shared" ref="R134" si="467">Q134/Q135</f>
        <v>#DIV/0!</v>
      </c>
      <c r="S134" s="625"/>
      <c r="T134" s="627" t="e">
        <f t="shared" ref="T134" si="468">S134/S135</f>
        <v>#DIV/0!</v>
      </c>
      <c r="U134" s="625"/>
      <c r="V134" s="627" t="e">
        <f t="shared" ref="V134" si="469">U134/U135</f>
        <v>#DIV/0!</v>
      </c>
      <c r="W134" s="625"/>
      <c r="X134" s="627" t="e">
        <f t="shared" ref="X134" si="470">W134/W135</f>
        <v>#DIV/0!</v>
      </c>
      <c r="Y134" s="625"/>
      <c r="Z134" s="628" t="e">
        <f t="shared" ref="Z134" si="471">Y134/Y135</f>
        <v>#DIV/0!</v>
      </c>
    </row>
    <row r="135" spans="1:26" ht="15" customHeight="1" thickBot="1">
      <c r="A135" s="1208"/>
      <c r="B135" s="622" t="s">
        <v>488</v>
      </c>
      <c r="C135" s="623">
        <v>0</v>
      </c>
      <c r="D135" s="627">
        <v>1</v>
      </c>
      <c r="E135" s="625">
        <v>0</v>
      </c>
      <c r="F135" s="627">
        <v>1</v>
      </c>
      <c r="G135" s="625">
        <v>136</v>
      </c>
      <c r="H135" s="627">
        <v>1</v>
      </c>
      <c r="I135" s="625">
        <v>0</v>
      </c>
      <c r="J135" s="627"/>
      <c r="K135" s="625">
        <v>3</v>
      </c>
      <c r="L135" s="627"/>
      <c r="M135" s="625">
        <v>5</v>
      </c>
      <c r="N135" s="627"/>
      <c r="O135" s="625">
        <v>0</v>
      </c>
      <c r="P135" s="627"/>
      <c r="Q135" s="625"/>
      <c r="R135" s="627"/>
      <c r="S135" s="625"/>
      <c r="T135" s="627"/>
      <c r="U135" s="625"/>
      <c r="V135" s="627"/>
      <c r="W135" s="625"/>
      <c r="X135" s="627"/>
      <c r="Y135" s="625"/>
      <c r="Z135" s="628"/>
    </row>
    <row r="136" spans="1:26" ht="15" customHeight="1">
      <c r="A136" s="1209" t="s">
        <v>503</v>
      </c>
      <c r="B136" s="637" t="s">
        <v>486</v>
      </c>
      <c r="C136" s="638" t="s">
        <v>492</v>
      </c>
      <c r="D136" s="639" t="s">
        <v>573</v>
      </c>
      <c r="E136" s="639" t="s">
        <v>492</v>
      </c>
      <c r="F136" s="639">
        <v>0.01</v>
      </c>
      <c r="G136" s="639" t="s">
        <v>492</v>
      </c>
      <c r="H136" s="639">
        <v>0.01</v>
      </c>
      <c r="I136" s="618" t="s">
        <v>492</v>
      </c>
      <c r="J136" s="617">
        <v>0.01</v>
      </c>
      <c r="K136" s="618" t="s">
        <v>492</v>
      </c>
      <c r="L136" s="617">
        <v>0.01</v>
      </c>
      <c r="M136" s="618" t="s">
        <v>492</v>
      </c>
      <c r="N136" s="617">
        <v>0.01</v>
      </c>
      <c r="O136" s="618" t="s">
        <v>492</v>
      </c>
      <c r="P136" s="617">
        <v>0.01</v>
      </c>
      <c r="Q136" s="618" t="s">
        <v>492</v>
      </c>
      <c r="R136" s="617">
        <v>0.01</v>
      </c>
      <c r="S136" s="618" t="s">
        <v>492</v>
      </c>
      <c r="T136" s="617">
        <v>0.01</v>
      </c>
      <c r="U136" s="618" t="s">
        <v>492</v>
      </c>
      <c r="V136" s="617">
        <v>0.01</v>
      </c>
      <c r="W136" s="618" t="s">
        <v>492</v>
      </c>
      <c r="X136" s="617">
        <v>0.01</v>
      </c>
      <c r="Y136" s="618" t="s">
        <v>492</v>
      </c>
      <c r="Z136" s="619">
        <v>0.01</v>
      </c>
    </row>
    <row r="137" spans="1:26" ht="15" customHeight="1">
      <c r="A137" s="1209"/>
      <c r="B137" s="615" t="s">
        <v>487</v>
      </c>
      <c r="C137" s="616">
        <v>3</v>
      </c>
      <c r="D137" s="640">
        <f t="shared" ref="D137" si="472">C137/C138</f>
        <v>3.4482758620689655E-2</v>
      </c>
      <c r="E137" s="640">
        <v>0.05</v>
      </c>
      <c r="F137" s="640">
        <f t="shared" ref="F137" si="473">E137/E138</f>
        <v>5.2083333333333336E-2</v>
      </c>
      <c r="G137" s="640">
        <v>0.01</v>
      </c>
      <c r="H137" s="640">
        <f t="shared" ref="H137" si="474">G137/G138</f>
        <v>1.1363636363636364E-2</v>
      </c>
      <c r="I137" s="618">
        <v>0</v>
      </c>
      <c r="J137" s="618">
        <f t="shared" ref="J137" si="475">I137/I138</f>
        <v>0</v>
      </c>
      <c r="K137" s="618">
        <v>3</v>
      </c>
      <c r="L137" s="720">
        <f t="shared" ref="L137" si="476">K137/K138</f>
        <v>4.1095890410958902E-2</v>
      </c>
      <c r="M137" s="618">
        <v>2</v>
      </c>
      <c r="N137" s="720">
        <f t="shared" ref="N137" si="477">M137/M138</f>
        <v>1.9801980198019802E-2</v>
      </c>
      <c r="O137" s="618">
        <v>3</v>
      </c>
      <c r="P137" s="720">
        <f t="shared" ref="P137" si="478">O137/O138</f>
        <v>2.7027027027027029E-2</v>
      </c>
      <c r="Q137" s="618"/>
      <c r="R137" s="620" t="e">
        <f t="shared" ref="R137" si="479">Q137/Q138</f>
        <v>#DIV/0!</v>
      </c>
      <c r="S137" s="618"/>
      <c r="T137" s="620" t="e">
        <f t="shared" ref="T137" si="480">S137/S138</f>
        <v>#DIV/0!</v>
      </c>
      <c r="U137" s="618"/>
      <c r="V137" s="620" t="e">
        <f t="shared" ref="V137" si="481">U137/U138</f>
        <v>#DIV/0!</v>
      </c>
      <c r="W137" s="618"/>
      <c r="X137" s="620" t="e">
        <f t="shared" ref="X137" si="482">W137/W138</f>
        <v>#DIV/0!</v>
      </c>
      <c r="Y137" s="618"/>
      <c r="Z137" s="621" t="e">
        <f t="shared" ref="Z137" si="483">Y137/Y138</f>
        <v>#DIV/0!</v>
      </c>
    </row>
    <row r="138" spans="1:26" ht="15" customHeight="1">
      <c r="A138" s="1209"/>
      <c r="B138" s="615" t="s">
        <v>488</v>
      </c>
      <c r="C138" s="616">
        <v>87</v>
      </c>
      <c r="D138" s="620">
        <v>0</v>
      </c>
      <c r="E138" s="620">
        <v>0.96</v>
      </c>
      <c r="F138" s="720">
        <v>0</v>
      </c>
      <c r="G138" s="620">
        <v>0.88</v>
      </c>
      <c r="H138" s="620">
        <v>1</v>
      </c>
      <c r="I138" s="618">
        <v>89</v>
      </c>
      <c r="J138" s="620"/>
      <c r="K138" s="618">
        <v>73</v>
      </c>
      <c r="L138" s="620"/>
      <c r="M138" s="618">
        <v>101</v>
      </c>
      <c r="N138" s="620"/>
      <c r="O138" s="618">
        <v>111</v>
      </c>
      <c r="P138" s="620"/>
      <c r="Q138" s="618"/>
      <c r="R138" s="620"/>
      <c r="S138" s="618"/>
      <c r="T138" s="620"/>
      <c r="U138" s="618"/>
      <c r="V138" s="620"/>
      <c r="W138" s="618"/>
      <c r="X138" s="620"/>
      <c r="Y138" s="618"/>
      <c r="Z138" s="621"/>
    </row>
    <row r="139" spans="1:26" ht="15" customHeight="1">
      <c r="A139" s="1154" t="s">
        <v>504</v>
      </c>
      <c r="B139" s="683" t="s">
        <v>486</v>
      </c>
      <c r="C139" s="684" t="s">
        <v>492</v>
      </c>
      <c r="D139" s="708">
        <v>0.96</v>
      </c>
      <c r="E139" s="709" t="s">
        <v>492</v>
      </c>
      <c r="F139" s="708">
        <v>0.96</v>
      </c>
      <c r="G139" s="709" t="s">
        <v>492</v>
      </c>
      <c r="H139" s="708">
        <v>0.96</v>
      </c>
      <c r="I139" s="709" t="s">
        <v>492</v>
      </c>
      <c r="J139" s="708">
        <v>0.96</v>
      </c>
      <c r="K139" s="709" t="s">
        <v>492</v>
      </c>
      <c r="L139" s="708">
        <v>0.96</v>
      </c>
      <c r="M139" s="709" t="s">
        <v>492</v>
      </c>
      <c r="N139" s="708">
        <v>0.96</v>
      </c>
      <c r="O139" s="709" t="s">
        <v>492</v>
      </c>
      <c r="P139" s="708">
        <v>0.96</v>
      </c>
      <c r="Q139" s="709" t="s">
        <v>492</v>
      </c>
      <c r="R139" s="708">
        <v>0.96</v>
      </c>
      <c r="S139" s="709" t="s">
        <v>492</v>
      </c>
      <c r="T139" s="708">
        <v>0.96</v>
      </c>
      <c r="U139" s="709" t="s">
        <v>492</v>
      </c>
      <c r="V139" s="708">
        <v>0.96</v>
      </c>
      <c r="W139" s="709" t="s">
        <v>492</v>
      </c>
      <c r="X139" s="708">
        <v>0.96</v>
      </c>
      <c r="Y139" s="709" t="s">
        <v>492</v>
      </c>
      <c r="Z139" s="710">
        <v>0.96</v>
      </c>
    </row>
    <row r="140" spans="1:26" ht="15" customHeight="1">
      <c r="A140" s="1155"/>
      <c r="B140" s="683" t="s">
        <v>487</v>
      </c>
      <c r="C140" s="684">
        <v>56</v>
      </c>
      <c r="D140" s="685">
        <f t="shared" ref="D140" si="484">C140/C141</f>
        <v>1</v>
      </c>
      <c r="E140" s="709">
        <v>25</v>
      </c>
      <c r="F140" s="685">
        <f t="shared" ref="F140" si="485">E140/E141</f>
        <v>1</v>
      </c>
      <c r="G140" s="709">
        <v>35</v>
      </c>
      <c r="H140" s="685">
        <f t="shared" ref="H140" si="486">G140/G141</f>
        <v>1</v>
      </c>
      <c r="I140" s="709">
        <v>48</v>
      </c>
      <c r="J140" s="685">
        <f t="shared" ref="J140" si="487">I140/I141</f>
        <v>1</v>
      </c>
      <c r="K140" s="709">
        <v>47</v>
      </c>
      <c r="L140" s="685">
        <f t="shared" ref="L140" si="488">K140/K141</f>
        <v>1</v>
      </c>
      <c r="M140" s="709">
        <v>76</v>
      </c>
      <c r="N140" s="720">
        <f t="shared" ref="N140" si="489">M140/M141</f>
        <v>0.95</v>
      </c>
      <c r="O140" s="709">
        <v>99</v>
      </c>
      <c r="P140" s="685">
        <f t="shared" ref="P140" si="490">O140/O141</f>
        <v>1</v>
      </c>
      <c r="Q140" s="709"/>
      <c r="R140" s="685" t="e">
        <f t="shared" ref="R140" si="491">Q140/Q141</f>
        <v>#DIV/0!</v>
      </c>
      <c r="S140" s="709"/>
      <c r="T140" s="685" t="e">
        <f t="shared" ref="T140" si="492">S140/S141</f>
        <v>#DIV/0!</v>
      </c>
      <c r="U140" s="709"/>
      <c r="V140" s="685" t="e">
        <f t="shared" ref="V140" si="493">U140/U141</f>
        <v>#DIV/0!</v>
      </c>
      <c r="W140" s="709"/>
      <c r="X140" s="685" t="e">
        <f t="shared" ref="X140" si="494">W140/W141</f>
        <v>#DIV/0!</v>
      </c>
      <c r="Y140" s="709"/>
      <c r="Z140" s="686" t="e">
        <f t="shared" ref="Z140" si="495">Y140/Y141</f>
        <v>#DIV/0!</v>
      </c>
    </row>
    <row r="141" spans="1:26" ht="15" customHeight="1">
      <c r="A141" s="1156"/>
      <c r="B141" s="683" t="s">
        <v>488</v>
      </c>
      <c r="C141" s="684">
        <v>56</v>
      </c>
      <c r="D141" s="685">
        <v>1</v>
      </c>
      <c r="E141" s="709">
        <v>25</v>
      </c>
      <c r="F141" s="685">
        <v>1</v>
      </c>
      <c r="G141" s="709">
        <v>35</v>
      </c>
      <c r="H141" s="685">
        <v>1</v>
      </c>
      <c r="I141" s="709">
        <v>48</v>
      </c>
      <c r="J141" s="685"/>
      <c r="K141" s="709">
        <v>47</v>
      </c>
      <c r="L141" s="685"/>
      <c r="M141" s="709">
        <v>80</v>
      </c>
      <c r="N141" s="685"/>
      <c r="O141" s="709">
        <v>99</v>
      </c>
      <c r="P141" s="685"/>
      <c r="Q141" s="709"/>
      <c r="R141" s="685"/>
      <c r="S141" s="709"/>
      <c r="T141" s="685"/>
      <c r="U141" s="709"/>
      <c r="V141" s="685"/>
      <c r="W141" s="709"/>
      <c r="X141" s="685"/>
      <c r="Y141" s="709"/>
      <c r="Z141" s="686"/>
    </row>
    <row r="142" spans="1:26" ht="15" customHeight="1">
      <c r="A142" s="1157" t="s">
        <v>505</v>
      </c>
      <c r="B142" s="581" t="s">
        <v>486</v>
      </c>
      <c r="C142" s="582" t="s">
        <v>492</v>
      </c>
      <c r="D142" s="583">
        <v>0.03</v>
      </c>
      <c r="E142" s="584" t="s">
        <v>492</v>
      </c>
      <c r="F142" s="583">
        <v>0.03</v>
      </c>
      <c r="G142" s="584" t="s">
        <v>492</v>
      </c>
      <c r="H142" s="583">
        <v>0.03</v>
      </c>
      <c r="I142" s="584" t="s">
        <v>492</v>
      </c>
      <c r="J142" s="583">
        <v>0.98</v>
      </c>
      <c r="K142" s="584" t="s">
        <v>492</v>
      </c>
      <c r="L142" s="583">
        <v>0.98</v>
      </c>
      <c r="M142" s="584" t="s">
        <v>492</v>
      </c>
      <c r="N142" s="583">
        <v>0.98</v>
      </c>
      <c r="O142" s="584" t="s">
        <v>492</v>
      </c>
      <c r="P142" s="583">
        <v>0.98</v>
      </c>
      <c r="Q142" s="584" t="s">
        <v>492</v>
      </c>
      <c r="R142" s="583">
        <v>0.98</v>
      </c>
      <c r="S142" s="584" t="s">
        <v>492</v>
      </c>
      <c r="T142" s="583">
        <v>0.98</v>
      </c>
      <c r="U142" s="584" t="s">
        <v>492</v>
      </c>
      <c r="V142" s="583">
        <v>0.98</v>
      </c>
      <c r="W142" s="584" t="s">
        <v>492</v>
      </c>
      <c r="X142" s="583">
        <v>0.98</v>
      </c>
      <c r="Y142" s="584" t="s">
        <v>492</v>
      </c>
      <c r="Z142" s="585">
        <v>0.98</v>
      </c>
    </row>
    <row r="143" spans="1:26" ht="15" customHeight="1">
      <c r="A143" s="1158"/>
      <c r="B143" s="581" t="s">
        <v>487</v>
      </c>
      <c r="C143" s="582">
        <v>0</v>
      </c>
      <c r="D143" s="586" t="e">
        <f t="shared" ref="D143" si="496">C143/C144</f>
        <v>#DIV/0!</v>
      </c>
      <c r="E143" s="584">
        <v>0</v>
      </c>
      <c r="F143" s="586" t="e">
        <f t="shared" ref="F143" si="497">E143/E144</f>
        <v>#DIV/0!</v>
      </c>
      <c r="G143" s="584">
        <v>0</v>
      </c>
      <c r="H143" s="586" t="e">
        <f t="shared" ref="H143" si="498">G143/G144</f>
        <v>#DIV/0!</v>
      </c>
      <c r="I143" s="584">
        <v>0</v>
      </c>
      <c r="J143" s="586">
        <v>1</v>
      </c>
      <c r="K143" s="584">
        <v>0</v>
      </c>
      <c r="L143" s="586">
        <v>1</v>
      </c>
      <c r="M143" s="584">
        <v>0</v>
      </c>
      <c r="N143" s="586">
        <v>1</v>
      </c>
      <c r="O143" s="584">
        <v>0</v>
      </c>
      <c r="P143" s="586">
        <v>1</v>
      </c>
      <c r="Q143" s="584"/>
      <c r="R143" s="586" t="e">
        <f t="shared" ref="R143" si="499">Q143/Q144</f>
        <v>#DIV/0!</v>
      </c>
      <c r="S143" s="584"/>
      <c r="T143" s="586" t="e">
        <f t="shared" ref="T143" si="500">S143/S144</f>
        <v>#DIV/0!</v>
      </c>
      <c r="U143" s="584"/>
      <c r="V143" s="586" t="e">
        <f t="shared" ref="V143" si="501">U143/U144</f>
        <v>#DIV/0!</v>
      </c>
      <c r="W143" s="584"/>
      <c r="X143" s="586" t="e">
        <f t="shared" ref="X143" si="502">W143/W144</f>
        <v>#DIV/0!</v>
      </c>
      <c r="Y143" s="584"/>
      <c r="Z143" s="587" t="e">
        <f t="shared" ref="Z143" si="503">Y143/Y144</f>
        <v>#DIV/0!</v>
      </c>
    </row>
    <row r="144" spans="1:26" ht="15" customHeight="1" thickBot="1">
      <c r="A144" s="1159"/>
      <c r="B144" s="581" t="s">
        <v>488</v>
      </c>
      <c r="C144" s="582">
        <v>0</v>
      </c>
      <c r="D144" s="586">
        <v>1</v>
      </c>
      <c r="E144" s="584">
        <v>0</v>
      </c>
      <c r="F144" s="586">
        <v>1</v>
      </c>
      <c r="G144" s="584">
        <v>0</v>
      </c>
      <c r="H144" s="586">
        <v>1</v>
      </c>
      <c r="I144" s="584">
        <v>0</v>
      </c>
      <c r="J144" s="586"/>
      <c r="K144" s="584">
        <v>0</v>
      </c>
      <c r="L144" s="586"/>
      <c r="M144" s="584">
        <v>0</v>
      </c>
      <c r="N144" s="586"/>
      <c r="O144" s="584">
        <v>0</v>
      </c>
      <c r="P144" s="586"/>
      <c r="Q144" s="584"/>
      <c r="R144" s="586"/>
      <c r="S144" s="584"/>
      <c r="T144" s="586"/>
      <c r="U144" s="584"/>
      <c r="V144" s="586"/>
      <c r="W144" s="584"/>
      <c r="X144" s="586"/>
      <c r="Y144" s="584"/>
      <c r="Z144" s="587"/>
    </row>
    <row r="145" spans="1:26" ht="15" customHeight="1">
      <c r="A145" s="1214" t="s">
        <v>633</v>
      </c>
      <c r="B145" s="445" t="s">
        <v>486</v>
      </c>
      <c r="C145" s="446" t="s">
        <v>492</v>
      </c>
      <c r="D145" s="447">
        <v>0.03</v>
      </c>
      <c r="E145" s="447" t="s">
        <v>492</v>
      </c>
      <c r="F145" s="447">
        <v>0.03</v>
      </c>
      <c r="G145" s="447" t="s">
        <v>492</v>
      </c>
      <c r="H145" s="447">
        <v>0.03</v>
      </c>
      <c r="I145" s="804" t="s">
        <v>492</v>
      </c>
      <c r="J145" s="805">
        <v>0.98</v>
      </c>
      <c r="K145" s="804" t="s">
        <v>492</v>
      </c>
      <c r="L145" s="805">
        <v>0.98</v>
      </c>
      <c r="M145" s="804" t="s">
        <v>492</v>
      </c>
      <c r="N145" s="805">
        <v>0.98</v>
      </c>
      <c r="O145" s="804" t="s">
        <v>492</v>
      </c>
      <c r="P145" s="805">
        <v>0.98</v>
      </c>
      <c r="Q145" s="804" t="s">
        <v>492</v>
      </c>
      <c r="R145" s="805">
        <v>0.98</v>
      </c>
      <c r="S145" s="804" t="s">
        <v>492</v>
      </c>
      <c r="T145" s="805">
        <v>0.98</v>
      </c>
      <c r="U145" s="804" t="s">
        <v>492</v>
      </c>
      <c r="V145" s="805">
        <v>0.98</v>
      </c>
      <c r="W145" s="804" t="s">
        <v>492</v>
      </c>
      <c r="X145" s="805">
        <v>0.98</v>
      </c>
      <c r="Y145" s="804" t="s">
        <v>492</v>
      </c>
      <c r="Z145" s="806">
        <v>0.98</v>
      </c>
    </row>
    <row r="146" spans="1:26" ht="15" customHeight="1">
      <c r="A146" s="1215"/>
      <c r="B146" s="449" t="s">
        <v>487</v>
      </c>
      <c r="C146" s="399">
        <v>0</v>
      </c>
      <c r="D146" s="450" t="e">
        <f t="shared" ref="D146" si="504">C146/C147</f>
        <v>#DIV/0!</v>
      </c>
      <c r="E146" s="450">
        <v>0</v>
      </c>
      <c r="F146" s="450">
        <f t="shared" ref="F146" si="505">E146/E147</f>
        <v>0</v>
      </c>
      <c r="G146" s="450">
        <v>0</v>
      </c>
      <c r="H146" s="450">
        <f t="shared" ref="H146" si="506">G146/G147</f>
        <v>0</v>
      </c>
      <c r="I146" s="803">
        <v>3270</v>
      </c>
      <c r="J146" s="807">
        <f t="shared" ref="J146" si="507">I146/I147</f>
        <v>1</v>
      </c>
      <c r="K146" s="803">
        <v>3000</v>
      </c>
      <c r="L146" s="807">
        <f t="shared" ref="L146" si="508">K146/K147</f>
        <v>1</v>
      </c>
      <c r="M146" s="803">
        <v>2800</v>
      </c>
      <c r="N146" s="807">
        <f t="shared" ref="N146" si="509">M146/M147</f>
        <v>1</v>
      </c>
      <c r="O146" s="803">
        <v>3600</v>
      </c>
      <c r="P146" s="807">
        <f t="shared" ref="P146" si="510">O146/O147</f>
        <v>1</v>
      </c>
      <c r="Q146" s="803"/>
      <c r="R146" s="807" t="e">
        <f t="shared" ref="R146" si="511">Q146/Q147</f>
        <v>#DIV/0!</v>
      </c>
      <c r="S146" s="803"/>
      <c r="T146" s="807" t="e">
        <f t="shared" ref="T146" si="512">S146/S147</f>
        <v>#DIV/0!</v>
      </c>
      <c r="U146" s="803"/>
      <c r="V146" s="807" t="e">
        <f t="shared" ref="V146" si="513">U146/U147</f>
        <v>#DIV/0!</v>
      </c>
      <c r="W146" s="803"/>
      <c r="X146" s="807" t="e">
        <f t="shared" ref="X146" si="514">W146/W147</f>
        <v>#DIV/0!</v>
      </c>
      <c r="Y146" s="803"/>
      <c r="Z146" s="808" t="e">
        <f t="shared" ref="Z146" si="515">Y146/Y147</f>
        <v>#DIV/0!</v>
      </c>
    </row>
    <row r="147" spans="1:26" ht="15" customHeight="1">
      <c r="A147" s="1216"/>
      <c r="B147" s="453" t="s">
        <v>488</v>
      </c>
      <c r="C147" s="411">
        <v>0</v>
      </c>
      <c r="D147" s="412">
        <v>0</v>
      </c>
      <c r="E147" s="412">
        <v>31.95</v>
      </c>
      <c r="F147" s="412">
        <v>1</v>
      </c>
      <c r="G147" s="412">
        <v>1.94</v>
      </c>
      <c r="H147" s="412">
        <v>1</v>
      </c>
      <c r="I147" s="809">
        <v>3270</v>
      </c>
      <c r="J147" s="810"/>
      <c r="K147" s="809">
        <v>3000</v>
      </c>
      <c r="L147" s="810"/>
      <c r="M147" s="809">
        <v>2800</v>
      </c>
      <c r="N147" s="810"/>
      <c r="O147" s="809">
        <v>3600</v>
      </c>
      <c r="P147" s="810"/>
      <c r="Q147" s="809"/>
      <c r="R147" s="810"/>
      <c r="S147" s="809"/>
      <c r="T147" s="810"/>
      <c r="U147" s="809"/>
      <c r="V147" s="810"/>
      <c r="W147" s="809"/>
      <c r="X147" s="810"/>
      <c r="Y147" s="809"/>
      <c r="Z147" s="811"/>
    </row>
    <row r="148" spans="1:26" ht="15" customHeight="1">
      <c r="A148" s="1214" t="s">
        <v>634</v>
      </c>
      <c r="B148" s="812" t="s">
        <v>486</v>
      </c>
      <c r="C148" s="813" t="s">
        <v>492</v>
      </c>
      <c r="D148" s="805">
        <v>1</v>
      </c>
      <c r="E148" s="804" t="s">
        <v>492</v>
      </c>
      <c r="F148" s="805">
        <v>1</v>
      </c>
      <c r="G148" s="804" t="s">
        <v>492</v>
      </c>
      <c r="H148" s="805">
        <v>1</v>
      </c>
      <c r="I148" s="804" t="s">
        <v>492</v>
      </c>
      <c r="J148" s="805">
        <v>1</v>
      </c>
      <c r="K148" s="804" t="s">
        <v>492</v>
      </c>
      <c r="L148" s="805">
        <v>1</v>
      </c>
      <c r="M148" s="804" t="s">
        <v>492</v>
      </c>
      <c r="N148" s="805">
        <v>1</v>
      </c>
      <c r="O148" s="804" t="s">
        <v>492</v>
      </c>
      <c r="P148" s="805">
        <v>1</v>
      </c>
      <c r="Q148" s="804" t="s">
        <v>492</v>
      </c>
      <c r="R148" s="805">
        <v>1</v>
      </c>
      <c r="S148" s="804" t="s">
        <v>492</v>
      </c>
      <c r="T148" s="805">
        <v>1</v>
      </c>
      <c r="U148" s="804" t="s">
        <v>492</v>
      </c>
      <c r="V148" s="805">
        <v>1</v>
      </c>
      <c r="W148" s="804" t="s">
        <v>492</v>
      </c>
      <c r="X148" s="805">
        <v>1</v>
      </c>
      <c r="Y148" s="804" t="s">
        <v>492</v>
      </c>
      <c r="Z148" s="806">
        <v>1</v>
      </c>
    </row>
    <row r="149" spans="1:26" ht="15" customHeight="1">
      <c r="A149" s="1215"/>
      <c r="B149" s="449" t="s">
        <v>487</v>
      </c>
      <c r="C149" s="399">
        <v>56</v>
      </c>
      <c r="D149" s="807">
        <f t="shared" ref="D149" si="516">C149/C150</f>
        <v>1</v>
      </c>
      <c r="E149" s="803">
        <v>0</v>
      </c>
      <c r="F149" s="807">
        <f t="shared" ref="F149" si="517">E149/E150</f>
        <v>0</v>
      </c>
      <c r="G149" s="803">
        <v>0</v>
      </c>
      <c r="H149" s="807">
        <f t="shared" ref="H149" si="518">G149/G150</f>
        <v>0</v>
      </c>
      <c r="I149" s="803">
        <v>48</v>
      </c>
      <c r="J149" s="807">
        <f t="shared" ref="J149" si="519">I149/I150</f>
        <v>1</v>
      </c>
      <c r="K149" s="803">
        <v>47</v>
      </c>
      <c r="L149" s="807">
        <f t="shared" ref="L149" si="520">K149/K150</f>
        <v>1</v>
      </c>
      <c r="M149" s="803">
        <v>78</v>
      </c>
      <c r="N149" s="720">
        <f t="shared" ref="N149" si="521">M149/M150</f>
        <v>0.97499999999999998</v>
      </c>
      <c r="O149" s="803">
        <v>98</v>
      </c>
      <c r="P149" s="720">
        <f t="shared" ref="P149" si="522">O149/O150</f>
        <v>0.98989898989898994</v>
      </c>
      <c r="Q149" s="803"/>
      <c r="R149" s="807" t="e">
        <f t="shared" ref="R149" si="523">Q149/Q150</f>
        <v>#DIV/0!</v>
      </c>
      <c r="S149" s="803"/>
      <c r="T149" s="807" t="e">
        <f t="shared" ref="T149" si="524">S149/S150</f>
        <v>#DIV/0!</v>
      </c>
      <c r="U149" s="803"/>
      <c r="V149" s="807" t="e">
        <f t="shared" ref="V149" si="525">U149/U150</f>
        <v>#DIV/0!</v>
      </c>
      <c r="W149" s="803"/>
      <c r="X149" s="807" t="e">
        <f t="shared" ref="X149" si="526">W149/W150</f>
        <v>#DIV/0!</v>
      </c>
      <c r="Y149" s="803"/>
      <c r="Z149" s="808" t="e">
        <f t="shared" ref="Z149" si="527">Y149/Y150</f>
        <v>#DIV/0!</v>
      </c>
    </row>
    <row r="150" spans="1:26" ht="15" customHeight="1">
      <c r="A150" s="1216"/>
      <c r="B150" s="453" t="s">
        <v>488</v>
      </c>
      <c r="C150" s="411">
        <v>56</v>
      </c>
      <c r="D150" s="412"/>
      <c r="E150" s="814">
        <v>25</v>
      </c>
      <c r="F150" s="412">
        <v>1</v>
      </c>
      <c r="G150" s="814">
        <v>35</v>
      </c>
      <c r="H150" s="412">
        <v>1</v>
      </c>
      <c r="I150" s="814">
        <v>48</v>
      </c>
      <c r="J150" s="412"/>
      <c r="K150" s="814">
        <v>47</v>
      </c>
      <c r="L150" s="412"/>
      <c r="M150" s="814">
        <v>80</v>
      </c>
      <c r="N150" s="412"/>
      <c r="O150" s="814">
        <v>99</v>
      </c>
      <c r="P150" s="412"/>
      <c r="Q150" s="814"/>
      <c r="R150" s="412"/>
      <c r="S150" s="814"/>
      <c r="T150" s="412"/>
      <c r="U150" s="814"/>
      <c r="V150" s="412"/>
      <c r="W150" s="814"/>
      <c r="X150" s="412"/>
      <c r="Y150" s="814"/>
      <c r="Z150" s="410"/>
    </row>
    <row r="151" spans="1:26" ht="15" customHeight="1">
      <c r="A151" s="1214" t="s">
        <v>635</v>
      </c>
      <c r="B151" s="812" t="s">
        <v>486</v>
      </c>
      <c r="C151" s="813" t="s">
        <v>492</v>
      </c>
      <c r="D151" s="805">
        <v>0.05</v>
      </c>
      <c r="E151" s="804" t="s">
        <v>492</v>
      </c>
      <c r="F151" s="805">
        <v>0.05</v>
      </c>
      <c r="G151" s="804" t="s">
        <v>492</v>
      </c>
      <c r="H151" s="805">
        <v>0.05</v>
      </c>
      <c r="I151" s="804" t="s">
        <v>492</v>
      </c>
      <c r="J151" s="805">
        <v>1</v>
      </c>
      <c r="K151" s="804" t="s">
        <v>492</v>
      </c>
      <c r="L151" s="805">
        <v>1</v>
      </c>
      <c r="M151" s="804" t="s">
        <v>492</v>
      </c>
      <c r="N151" s="805">
        <v>1</v>
      </c>
      <c r="O151" s="804" t="s">
        <v>492</v>
      </c>
      <c r="P151" s="805">
        <v>1</v>
      </c>
      <c r="Q151" s="804" t="s">
        <v>492</v>
      </c>
      <c r="R151" s="805">
        <v>0.05</v>
      </c>
      <c r="S151" s="804" t="s">
        <v>492</v>
      </c>
      <c r="T151" s="805">
        <v>0.05</v>
      </c>
      <c r="U151" s="804" t="s">
        <v>492</v>
      </c>
      <c r="V151" s="805">
        <v>0.05</v>
      </c>
      <c r="W151" s="804" t="s">
        <v>492</v>
      </c>
      <c r="X151" s="805">
        <v>0.05</v>
      </c>
      <c r="Y151" s="804" t="s">
        <v>492</v>
      </c>
      <c r="Z151" s="806">
        <v>0.05</v>
      </c>
    </row>
    <row r="152" spans="1:26" ht="15" customHeight="1">
      <c r="A152" s="1215"/>
      <c r="B152" s="449" t="s">
        <v>487</v>
      </c>
      <c r="C152" s="399">
        <v>56</v>
      </c>
      <c r="D152" s="807">
        <f t="shared" ref="D152" si="528">C152/C153</f>
        <v>1</v>
      </c>
      <c r="E152" s="803">
        <v>0</v>
      </c>
      <c r="F152" s="807">
        <f t="shared" ref="F152" si="529">E152/E153</f>
        <v>0</v>
      </c>
      <c r="G152" s="803">
        <v>0</v>
      </c>
      <c r="H152" s="807">
        <f t="shared" ref="H152" si="530">G152/G153</f>
        <v>0</v>
      </c>
      <c r="I152" s="803">
        <v>48</v>
      </c>
      <c r="J152" s="807">
        <f t="shared" ref="J152" si="531">I152/I153</f>
        <v>1</v>
      </c>
      <c r="K152" s="803">
        <v>46</v>
      </c>
      <c r="L152" s="807">
        <f t="shared" ref="L152" si="532">K152/K153</f>
        <v>0.97872340425531912</v>
      </c>
      <c r="M152" s="803">
        <v>73</v>
      </c>
      <c r="N152" s="720">
        <f t="shared" ref="N152" si="533">M152/M153</f>
        <v>0.91249999999999998</v>
      </c>
      <c r="O152" s="803">
        <v>99</v>
      </c>
      <c r="P152" s="807">
        <f t="shared" ref="P152" si="534">O152/O153</f>
        <v>1</v>
      </c>
      <c r="Q152" s="803"/>
      <c r="R152" s="807" t="e">
        <f t="shared" ref="R152" si="535">Q152/Q153</f>
        <v>#DIV/0!</v>
      </c>
      <c r="S152" s="803"/>
      <c r="T152" s="807" t="e">
        <f t="shared" ref="T152" si="536">S152/S153</f>
        <v>#DIV/0!</v>
      </c>
      <c r="U152" s="803"/>
      <c r="V152" s="807" t="e">
        <f t="shared" ref="V152" si="537">U152/U153</f>
        <v>#DIV/0!</v>
      </c>
      <c r="W152" s="803"/>
      <c r="X152" s="807" t="e">
        <f t="shared" ref="X152" si="538">W152/W153</f>
        <v>#DIV/0!</v>
      </c>
      <c r="Y152" s="803"/>
      <c r="Z152" s="808" t="e">
        <f t="shared" ref="Z152" si="539">Y152/Y153</f>
        <v>#DIV/0!</v>
      </c>
    </row>
    <row r="153" spans="1:26" ht="15" customHeight="1">
      <c r="A153" s="1216"/>
      <c r="B153" s="453" t="s">
        <v>488</v>
      </c>
      <c r="C153" s="411">
        <v>56</v>
      </c>
      <c r="D153" s="412"/>
      <c r="E153" s="814">
        <v>25</v>
      </c>
      <c r="F153" s="412">
        <v>1</v>
      </c>
      <c r="G153" s="814">
        <v>35</v>
      </c>
      <c r="H153" s="412"/>
      <c r="I153" s="814">
        <v>48</v>
      </c>
      <c r="J153" s="412"/>
      <c r="K153" s="814">
        <v>47</v>
      </c>
      <c r="L153" s="412"/>
      <c r="M153" s="814">
        <v>80</v>
      </c>
      <c r="N153" s="412"/>
      <c r="O153" s="814">
        <v>99</v>
      </c>
      <c r="P153" s="412"/>
      <c r="Q153" s="814"/>
      <c r="R153" s="412"/>
      <c r="S153" s="814"/>
      <c r="T153" s="412"/>
      <c r="U153" s="814"/>
      <c r="V153" s="412"/>
      <c r="W153" s="814"/>
      <c r="X153" s="412"/>
      <c r="Y153" s="814"/>
      <c r="Z153" s="410"/>
    </row>
    <row r="154" spans="1:26" ht="15" customHeight="1">
      <c r="A154" s="1214" t="s">
        <v>506</v>
      </c>
      <c r="B154" s="812" t="s">
        <v>486</v>
      </c>
      <c r="C154" s="813" t="s">
        <v>492</v>
      </c>
      <c r="D154" s="805">
        <v>1</v>
      </c>
      <c r="E154" s="804" t="s">
        <v>492</v>
      </c>
      <c r="F154" s="805">
        <v>1</v>
      </c>
      <c r="G154" s="804" t="s">
        <v>492</v>
      </c>
      <c r="H154" s="805">
        <v>1</v>
      </c>
      <c r="I154" s="804" t="s">
        <v>492</v>
      </c>
      <c r="J154" s="805">
        <v>1</v>
      </c>
      <c r="K154" s="804" t="s">
        <v>492</v>
      </c>
      <c r="L154" s="805">
        <v>1</v>
      </c>
      <c r="M154" s="804" t="s">
        <v>492</v>
      </c>
      <c r="N154" s="805">
        <v>1</v>
      </c>
      <c r="O154" s="804" t="s">
        <v>492</v>
      </c>
      <c r="P154" s="805">
        <v>1</v>
      </c>
      <c r="Q154" s="804" t="s">
        <v>492</v>
      </c>
      <c r="R154" s="805">
        <v>1</v>
      </c>
      <c r="S154" s="804" t="s">
        <v>492</v>
      </c>
      <c r="T154" s="805">
        <v>1</v>
      </c>
      <c r="U154" s="804" t="s">
        <v>492</v>
      </c>
      <c r="V154" s="805">
        <v>1</v>
      </c>
      <c r="W154" s="804" t="s">
        <v>492</v>
      </c>
      <c r="X154" s="805">
        <v>1</v>
      </c>
      <c r="Y154" s="804" t="s">
        <v>492</v>
      </c>
      <c r="Z154" s="806">
        <v>1</v>
      </c>
    </row>
    <row r="155" spans="1:26" ht="15" customHeight="1">
      <c r="A155" s="1215"/>
      <c r="B155" s="449" t="s">
        <v>487</v>
      </c>
      <c r="C155" s="399">
        <v>28</v>
      </c>
      <c r="D155" s="807">
        <f t="shared" ref="D155" si="540">C155/C156</f>
        <v>1</v>
      </c>
      <c r="E155" s="803">
        <v>7</v>
      </c>
      <c r="F155" s="807">
        <f t="shared" ref="F155" si="541">E155/E156</f>
        <v>1</v>
      </c>
      <c r="G155" s="803">
        <v>8</v>
      </c>
      <c r="H155" s="807">
        <f t="shared" ref="H155" si="542">G155/G156</f>
        <v>1</v>
      </c>
      <c r="I155" s="803">
        <v>13</v>
      </c>
      <c r="J155" s="807">
        <f t="shared" ref="J155" si="543">I155/I156</f>
        <v>1</v>
      </c>
      <c r="K155" s="803">
        <v>13</v>
      </c>
      <c r="L155" s="807">
        <f t="shared" ref="L155" si="544">K155/K156</f>
        <v>1</v>
      </c>
      <c r="M155" s="803">
        <v>13</v>
      </c>
      <c r="N155" s="807">
        <f t="shared" ref="N155" si="545">M155/M156</f>
        <v>1</v>
      </c>
      <c r="O155" s="803">
        <v>99</v>
      </c>
      <c r="P155" s="807">
        <f t="shared" ref="P155" si="546">O155/O156</f>
        <v>1</v>
      </c>
      <c r="Q155" s="803"/>
      <c r="R155" s="807" t="e">
        <f t="shared" ref="R155" si="547">Q155/Q156</f>
        <v>#DIV/0!</v>
      </c>
      <c r="S155" s="803"/>
      <c r="T155" s="807" t="e">
        <f t="shared" ref="T155" si="548">S155/S156</f>
        <v>#DIV/0!</v>
      </c>
      <c r="U155" s="803"/>
      <c r="V155" s="807" t="e">
        <f t="shared" ref="V155" si="549">U155/U156</f>
        <v>#DIV/0!</v>
      </c>
      <c r="W155" s="803"/>
      <c r="X155" s="807" t="e">
        <f t="shared" ref="X155" si="550">W155/W156</f>
        <v>#DIV/0!</v>
      </c>
      <c r="Y155" s="803"/>
      <c r="Z155" s="808" t="e">
        <f t="shared" ref="Z155" si="551">Y155/Y156</f>
        <v>#DIV/0!</v>
      </c>
    </row>
    <row r="156" spans="1:26" ht="15" customHeight="1" thickBot="1">
      <c r="A156" s="1216"/>
      <c r="B156" s="453" t="s">
        <v>488</v>
      </c>
      <c r="C156" s="411">
        <v>28</v>
      </c>
      <c r="D156" s="412">
        <v>1</v>
      </c>
      <c r="E156" s="814">
        <v>7</v>
      </c>
      <c r="F156" s="412">
        <v>1</v>
      </c>
      <c r="G156" s="814">
        <v>8</v>
      </c>
      <c r="H156" s="412"/>
      <c r="I156" s="814">
        <v>13</v>
      </c>
      <c r="J156" s="412"/>
      <c r="K156" s="814">
        <v>13</v>
      </c>
      <c r="L156" s="412"/>
      <c r="M156" s="814">
        <v>13</v>
      </c>
      <c r="N156" s="412"/>
      <c r="O156" s="814">
        <v>99</v>
      </c>
      <c r="P156" s="412"/>
      <c r="Q156" s="814"/>
      <c r="R156" s="412"/>
      <c r="S156" s="814"/>
      <c r="T156" s="412"/>
      <c r="U156" s="814"/>
      <c r="V156" s="412"/>
      <c r="W156" s="814"/>
      <c r="X156" s="412"/>
      <c r="Y156" s="814"/>
      <c r="Z156" s="410"/>
    </row>
    <row r="157" spans="1:26" ht="15" customHeight="1">
      <c r="A157" s="443" t="s">
        <v>507</v>
      </c>
      <c r="B157" s="445"/>
      <c r="C157" s="446"/>
      <c r="D157" s="447">
        <v>0.2</v>
      </c>
      <c r="E157" s="447"/>
      <c r="F157" s="447">
        <v>0.21</v>
      </c>
      <c r="G157" s="447"/>
      <c r="H157" s="447">
        <v>0.21</v>
      </c>
      <c r="I157" s="447"/>
      <c r="J157" s="447">
        <v>0.23</v>
      </c>
      <c r="K157" s="447"/>
      <c r="L157" s="447">
        <v>0.21</v>
      </c>
      <c r="M157" s="447"/>
      <c r="N157" s="447">
        <v>0.18</v>
      </c>
      <c r="O157" s="447"/>
      <c r="P157" s="447">
        <v>0.19</v>
      </c>
      <c r="Q157" s="447"/>
      <c r="R157" s="447"/>
      <c r="S157" s="447"/>
      <c r="T157" s="447"/>
      <c r="U157" s="447"/>
      <c r="V157" s="447"/>
      <c r="W157" s="447"/>
      <c r="X157" s="447"/>
      <c r="Y157" s="447"/>
      <c r="Z157" s="448"/>
    </row>
    <row r="158" spans="1:26" ht="15" customHeight="1">
      <c r="A158" s="443" t="s">
        <v>489</v>
      </c>
      <c r="B158" s="449"/>
      <c r="C158" s="399"/>
      <c r="D158" s="450">
        <v>0.24</v>
      </c>
      <c r="E158" s="748"/>
      <c r="F158" s="748">
        <v>0.23</v>
      </c>
      <c r="G158" s="748">
        <v>1</v>
      </c>
      <c r="H158" s="748">
        <v>0.23</v>
      </c>
      <c r="I158" s="748"/>
      <c r="J158" s="748">
        <v>0.24</v>
      </c>
      <c r="K158" s="748"/>
      <c r="L158" s="748">
        <v>0.24</v>
      </c>
      <c r="M158" s="748"/>
      <c r="N158" s="748">
        <v>0.24</v>
      </c>
      <c r="O158" s="748"/>
      <c r="P158" s="748">
        <v>0.24</v>
      </c>
      <c r="Q158" s="748"/>
      <c r="R158" s="748"/>
      <c r="S158" s="748"/>
      <c r="T158" s="748"/>
      <c r="U158" s="748"/>
      <c r="V158" s="748"/>
      <c r="W158" s="748"/>
      <c r="X158" s="748"/>
      <c r="Y158" s="748"/>
      <c r="Z158" s="750"/>
    </row>
    <row r="159" spans="1:26" ht="15" customHeight="1" thickBot="1">
      <c r="A159" s="444" t="s">
        <v>490</v>
      </c>
      <c r="B159" s="453"/>
      <c r="C159" s="411"/>
      <c r="D159" s="412">
        <f>D157/D158</f>
        <v>0.83333333333333337</v>
      </c>
      <c r="E159" s="412"/>
      <c r="F159" s="412">
        <f t="shared" ref="F159" si="552">F157/F158</f>
        <v>0.91304347826086951</v>
      </c>
      <c r="G159" s="412"/>
      <c r="H159" s="412">
        <f t="shared" ref="H159" si="553">H157/H158</f>
        <v>0.91304347826086951</v>
      </c>
      <c r="I159" s="412"/>
      <c r="J159" s="412">
        <f t="shared" ref="J159" si="554">J157/J158</f>
        <v>0.95833333333333337</v>
      </c>
      <c r="K159" s="412"/>
      <c r="L159" s="412">
        <f t="shared" ref="L159" si="555">L157/L158</f>
        <v>0.875</v>
      </c>
      <c r="M159" s="412"/>
      <c r="N159" s="412">
        <f t="shared" ref="N159" si="556">N157/N158</f>
        <v>0.75</v>
      </c>
      <c r="O159" s="412"/>
      <c r="P159" s="412">
        <f t="shared" ref="P159" si="557">P157/P158</f>
        <v>0.79166666666666674</v>
      </c>
      <c r="Q159" s="412"/>
      <c r="R159" s="412" t="e">
        <f t="shared" ref="R159" si="558">R157/R158</f>
        <v>#DIV/0!</v>
      </c>
      <c r="S159" s="412"/>
      <c r="T159" s="412" t="e">
        <f t="shared" ref="T159" si="559">T157/T158</f>
        <v>#DIV/0!</v>
      </c>
      <c r="U159" s="412"/>
      <c r="V159" s="412" t="e">
        <f t="shared" ref="V159" si="560">V157/V158</f>
        <v>#DIV/0!</v>
      </c>
      <c r="W159" s="412"/>
      <c r="X159" s="412" t="e">
        <f t="shared" ref="X159" si="561">X157/X158</f>
        <v>#DIV/0!</v>
      </c>
      <c r="Y159" s="412"/>
      <c r="Z159" s="410" t="e">
        <f t="shared" ref="Z159" si="562">Z157/Z158</f>
        <v>#DIV/0!</v>
      </c>
    </row>
    <row r="160" spans="1:26" ht="27" hidden="1" customHeight="1" thickBot="1">
      <c r="A160" s="430" t="s">
        <v>508</v>
      </c>
      <c r="B160" s="431"/>
      <c r="C160" s="1219" t="s">
        <v>10</v>
      </c>
      <c r="D160" s="1220"/>
      <c r="E160" s="1219" t="s">
        <v>11</v>
      </c>
      <c r="F160" s="1220"/>
      <c r="G160" s="1219" t="s">
        <v>12</v>
      </c>
      <c r="H160" s="1220"/>
      <c r="I160" s="1219" t="s">
        <v>13</v>
      </c>
      <c r="J160" s="1220"/>
      <c r="K160" s="1219" t="s">
        <v>14</v>
      </c>
      <c r="L160" s="1220"/>
      <c r="M160" s="1219" t="s">
        <v>15</v>
      </c>
      <c r="N160" s="1220"/>
      <c r="O160" s="1219" t="s">
        <v>16</v>
      </c>
      <c r="P160" s="1220"/>
      <c r="Q160" s="1219" t="s">
        <v>17</v>
      </c>
      <c r="R160" s="1220"/>
      <c r="S160" s="1219" t="s">
        <v>18</v>
      </c>
      <c r="T160" s="1220"/>
      <c r="U160" s="1219" t="s">
        <v>19</v>
      </c>
      <c r="V160" s="1220"/>
      <c r="W160" s="1219" t="s">
        <v>20</v>
      </c>
      <c r="X160" s="1220"/>
      <c r="Y160" s="1219" t="s">
        <v>21</v>
      </c>
      <c r="Z160" s="1221"/>
    </row>
    <row r="161" spans="1:26" ht="15" hidden="1" customHeight="1">
      <c r="A161" s="1217" t="s">
        <v>562</v>
      </c>
      <c r="B161" s="536" t="s">
        <v>486</v>
      </c>
      <c r="C161" s="537" t="s">
        <v>492</v>
      </c>
      <c r="D161" s="538">
        <v>0.05</v>
      </c>
      <c r="E161" s="539" t="s">
        <v>492</v>
      </c>
      <c r="F161" s="538">
        <v>0.05</v>
      </c>
      <c r="G161" s="539" t="s">
        <v>492</v>
      </c>
      <c r="H161" s="538">
        <v>0.05</v>
      </c>
      <c r="I161" s="539" t="s">
        <v>492</v>
      </c>
      <c r="J161" s="538">
        <v>0.05</v>
      </c>
      <c r="K161" s="539" t="s">
        <v>492</v>
      </c>
      <c r="L161" s="538">
        <v>0.05</v>
      </c>
      <c r="M161" s="539" t="s">
        <v>492</v>
      </c>
      <c r="N161" s="538">
        <v>0.05</v>
      </c>
      <c r="O161" s="539" t="s">
        <v>492</v>
      </c>
      <c r="P161" s="538">
        <v>0.05</v>
      </c>
      <c r="Q161" s="539" t="s">
        <v>492</v>
      </c>
      <c r="R161" s="538">
        <v>0.05</v>
      </c>
      <c r="S161" s="539" t="s">
        <v>492</v>
      </c>
      <c r="T161" s="538">
        <v>0.05</v>
      </c>
      <c r="U161" s="539" t="s">
        <v>492</v>
      </c>
      <c r="V161" s="538">
        <v>0.05</v>
      </c>
      <c r="W161" s="539" t="s">
        <v>492</v>
      </c>
      <c r="X161" s="538">
        <v>0.05</v>
      </c>
      <c r="Y161" s="539" t="s">
        <v>492</v>
      </c>
      <c r="Z161" s="540">
        <v>0.05</v>
      </c>
    </row>
    <row r="162" spans="1:26" ht="15" hidden="1" customHeight="1">
      <c r="A162" s="1217"/>
      <c r="B162" s="425" t="s">
        <v>487</v>
      </c>
      <c r="C162" s="392">
        <v>0</v>
      </c>
      <c r="D162" s="388" t="e">
        <f t="shared" ref="D162" si="563">C162/C163</f>
        <v>#DIV/0!</v>
      </c>
      <c r="E162" s="392">
        <v>4</v>
      </c>
      <c r="F162" s="388">
        <f t="shared" ref="F162" si="564">E162/E163</f>
        <v>4.8326688413676455E-4</v>
      </c>
      <c r="G162" s="392">
        <v>25</v>
      </c>
      <c r="H162" s="388">
        <f t="shared" ref="H162" si="565">G162/G163</f>
        <v>2.8656579550664831E-3</v>
      </c>
      <c r="I162" s="392"/>
      <c r="J162" s="388" t="e">
        <f t="shared" ref="J162" si="566">I162/I163</f>
        <v>#DIV/0!</v>
      </c>
      <c r="K162" s="392"/>
      <c r="L162" s="388" t="e">
        <f t="shared" ref="L162" si="567">K162/K163</f>
        <v>#DIV/0!</v>
      </c>
      <c r="M162" s="392"/>
      <c r="N162" s="388" t="e">
        <f t="shared" ref="N162" si="568">M162/M163</f>
        <v>#DIV/0!</v>
      </c>
      <c r="O162" s="392"/>
      <c r="P162" s="388" t="e">
        <f t="shared" ref="P162" si="569">O162/O163</f>
        <v>#DIV/0!</v>
      </c>
      <c r="Q162" s="392"/>
      <c r="R162" s="388" t="e">
        <f t="shared" ref="R162" si="570">Q162/Q163</f>
        <v>#DIV/0!</v>
      </c>
      <c r="S162" s="392"/>
      <c r="T162" s="388" t="e">
        <f t="shared" ref="T162" si="571">S162/S163</f>
        <v>#DIV/0!</v>
      </c>
      <c r="U162" s="392"/>
      <c r="V162" s="388" t="e">
        <f t="shared" ref="V162" si="572">U162/U163</f>
        <v>#DIV/0!</v>
      </c>
      <c r="W162" s="392"/>
      <c r="X162" s="388" t="e">
        <f t="shared" ref="X162" si="573">W162/W163</f>
        <v>#DIV/0!</v>
      </c>
      <c r="Y162" s="392"/>
      <c r="Z162" s="388" t="e">
        <f t="shared" ref="Z162" si="574">Y162/Y163</f>
        <v>#DIV/0!</v>
      </c>
    </row>
    <row r="163" spans="1:26" ht="15" hidden="1" customHeight="1">
      <c r="A163" s="1217"/>
      <c r="B163" s="425" t="s">
        <v>488</v>
      </c>
      <c r="C163" s="392">
        <v>0</v>
      </c>
      <c r="D163" s="388">
        <v>0</v>
      </c>
      <c r="E163" s="392">
        <v>8277</v>
      </c>
      <c r="F163" s="388">
        <v>1</v>
      </c>
      <c r="G163" s="392">
        <v>8724</v>
      </c>
      <c r="H163" s="388">
        <v>1</v>
      </c>
      <c r="I163" s="392"/>
      <c r="J163" s="388"/>
      <c r="K163" s="392"/>
      <c r="L163" s="388"/>
      <c r="M163" s="392"/>
      <c r="N163" s="388"/>
      <c r="O163" s="392"/>
      <c r="P163" s="388"/>
      <c r="Q163" s="392"/>
      <c r="R163" s="388"/>
      <c r="S163" s="392"/>
      <c r="T163" s="388"/>
      <c r="U163" s="392"/>
      <c r="V163" s="388"/>
      <c r="W163" s="392"/>
      <c r="X163" s="388"/>
      <c r="Y163" s="392"/>
      <c r="Z163" s="388"/>
    </row>
    <row r="164" spans="1:26" ht="15" hidden="1" customHeight="1">
      <c r="A164" s="1206" t="s">
        <v>563</v>
      </c>
      <c r="B164" s="542" t="s">
        <v>486</v>
      </c>
      <c r="C164" s="543" t="s">
        <v>492</v>
      </c>
      <c r="D164" s="544">
        <v>0.05</v>
      </c>
      <c r="E164" s="545" t="s">
        <v>492</v>
      </c>
      <c r="F164" s="544">
        <v>0.05</v>
      </c>
      <c r="G164" s="545" t="s">
        <v>492</v>
      </c>
      <c r="H164" s="544">
        <v>0.05</v>
      </c>
      <c r="I164" s="545" t="s">
        <v>492</v>
      </c>
      <c r="J164" s="544">
        <v>0.05</v>
      </c>
      <c r="K164" s="545" t="s">
        <v>492</v>
      </c>
      <c r="L164" s="544">
        <v>0.05</v>
      </c>
      <c r="M164" s="545" t="s">
        <v>492</v>
      </c>
      <c r="N164" s="544">
        <v>0.05</v>
      </c>
      <c r="O164" s="545" t="s">
        <v>492</v>
      </c>
      <c r="P164" s="544">
        <v>0.05</v>
      </c>
      <c r="Q164" s="545" t="s">
        <v>492</v>
      </c>
      <c r="R164" s="544">
        <v>0.05</v>
      </c>
      <c r="S164" s="545" t="s">
        <v>492</v>
      </c>
      <c r="T164" s="544">
        <v>0.05</v>
      </c>
      <c r="U164" s="545" t="s">
        <v>492</v>
      </c>
      <c r="V164" s="544">
        <v>0.05</v>
      </c>
      <c r="W164" s="545" t="s">
        <v>492</v>
      </c>
      <c r="X164" s="544">
        <v>0.05</v>
      </c>
      <c r="Y164" s="545" t="s">
        <v>492</v>
      </c>
      <c r="Z164" s="546">
        <v>0.05</v>
      </c>
    </row>
    <row r="165" spans="1:26" ht="15" hidden="1" customHeight="1">
      <c r="A165" s="1206"/>
      <c r="B165" s="542" t="s">
        <v>487</v>
      </c>
      <c r="C165" s="543">
        <v>0</v>
      </c>
      <c r="D165" s="547" t="e">
        <f t="shared" ref="D165" si="575">C165/C166</f>
        <v>#DIV/0!</v>
      </c>
      <c r="E165" s="543">
        <v>97</v>
      </c>
      <c r="F165" s="547">
        <f t="shared" ref="F165" si="576">E165/E166</f>
        <v>7.9313164349959123E-2</v>
      </c>
      <c r="G165" s="543">
        <v>0</v>
      </c>
      <c r="H165" s="547" t="e">
        <f t="shared" ref="H165" si="577">G165/G166</f>
        <v>#DIV/0!</v>
      </c>
      <c r="I165" s="543">
        <v>0</v>
      </c>
      <c r="J165" s="547" t="e">
        <f t="shared" ref="J165" si="578">I165/I166</f>
        <v>#DIV/0!</v>
      </c>
      <c r="K165" s="543">
        <v>0</v>
      </c>
      <c r="L165" s="547" t="e">
        <f t="shared" ref="L165" si="579">K165/K166</f>
        <v>#DIV/0!</v>
      </c>
      <c r="M165" s="543">
        <v>0</v>
      </c>
      <c r="N165" s="547" t="e">
        <f t="shared" ref="N165" si="580">M165/M166</f>
        <v>#DIV/0!</v>
      </c>
      <c r="O165" s="543">
        <v>0</v>
      </c>
      <c r="P165" s="547" t="e">
        <f t="shared" ref="P165" si="581">O165/O166</f>
        <v>#DIV/0!</v>
      </c>
      <c r="Q165" s="543">
        <v>0</v>
      </c>
      <c r="R165" s="547" t="e">
        <f t="shared" ref="R165" si="582">Q165/Q166</f>
        <v>#DIV/0!</v>
      </c>
      <c r="S165" s="543">
        <v>0</v>
      </c>
      <c r="T165" s="547" t="e">
        <f t="shared" ref="T165" si="583">S165/S166</f>
        <v>#DIV/0!</v>
      </c>
      <c r="U165" s="543">
        <v>0</v>
      </c>
      <c r="V165" s="547" t="e">
        <f t="shared" ref="V165" si="584">U165/U166</f>
        <v>#DIV/0!</v>
      </c>
      <c r="W165" s="543">
        <v>0</v>
      </c>
      <c r="X165" s="547" t="e">
        <f t="shared" ref="X165" si="585">W165/W166</f>
        <v>#DIV/0!</v>
      </c>
      <c r="Y165" s="543">
        <v>0</v>
      </c>
      <c r="Z165" s="547" t="e">
        <f t="shared" ref="Z165" si="586">Y165/Y166</f>
        <v>#DIV/0!</v>
      </c>
    </row>
    <row r="166" spans="1:26" ht="15" hidden="1" customHeight="1">
      <c r="A166" s="1206"/>
      <c r="B166" s="542" t="s">
        <v>488</v>
      </c>
      <c r="C166" s="543">
        <v>0</v>
      </c>
      <c r="D166" s="547"/>
      <c r="E166" s="543">
        <v>1223</v>
      </c>
      <c r="F166" s="720">
        <v>0</v>
      </c>
      <c r="G166" s="543">
        <v>0</v>
      </c>
      <c r="H166" s="720">
        <v>0</v>
      </c>
      <c r="I166" s="543">
        <v>0</v>
      </c>
      <c r="J166" s="547"/>
      <c r="K166" s="543">
        <v>0</v>
      </c>
      <c r="L166" s="547"/>
      <c r="M166" s="543">
        <v>0</v>
      </c>
      <c r="N166" s="547"/>
      <c r="O166" s="543">
        <v>0</v>
      </c>
      <c r="P166" s="547"/>
      <c r="Q166" s="543">
        <v>0</v>
      </c>
      <c r="R166" s="547"/>
      <c r="S166" s="543">
        <v>0</v>
      </c>
      <c r="T166" s="547"/>
      <c r="U166" s="543">
        <v>0</v>
      </c>
      <c r="V166" s="547"/>
      <c r="W166" s="543">
        <v>0</v>
      </c>
      <c r="X166" s="547"/>
      <c r="Y166" s="543">
        <v>0</v>
      </c>
      <c r="Z166" s="547"/>
    </row>
    <row r="167" spans="1:26" ht="15" hidden="1" customHeight="1">
      <c r="A167" s="1191" t="s">
        <v>509</v>
      </c>
      <c r="B167" s="571" t="s">
        <v>486</v>
      </c>
      <c r="C167" s="572" t="s">
        <v>492</v>
      </c>
      <c r="D167" s="573" t="s">
        <v>541</v>
      </c>
      <c r="E167" s="572" t="s">
        <v>492</v>
      </c>
      <c r="F167" s="573" t="s">
        <v>541</v>
      </c>
      <c r="G167" s="572" t="s">
        <v>492</v>
      </c>
      <c r="H167" s="573" t="s">
        <v>541</v>
      </c>
      <c r="I167" s="572" t="s">
        <v>492</v>
      </c>
      <c r="J167" s="573" t="s">
        <v>541</v>
      </c>
      <c r="K167" s="572" t="s">
        <v>492</v>
      </c>
      <c r="L167" s="573" t="s">
        <v>541</v>
      </c>
      <c r="M167" s="572" t="s">
        <v>492</v>
      </c>
      <c r="N167" s="573" t="s">
        <v>541</v>
      </c>
      <c r="O167" s="572" t="s">
        <v>492</v>
      </c>
      <c r="P167" s="573" t="s">
        <v>542</v>
      </c>
      <c r="Q167" s="574" t="s">
        <v>492</v>
      </c>
      <c r="R167" s="573" t="s">
        <v>542</v>
      </c>
      <c r="S167" s="574" t="s">
        <v>492</v>
      </c>
      <c r="T167" s="573" t="s">
        <v>542</v>
      </c>
      <c r="U167" s="574" t="s">
        <v>492</v>
      </c>
      <c r="V167" s="573" t="s">
        <v>542</v>
      </c>
      <c r="W167" s="574" t="s">
        <v>492</v>
      </c>
      <c r="X167" s="573" t="s">
        <v>542</v>
      </c>
      <c r="Y167" s="574" t="s">
        <v>492</v>
      </c>
      <c r="Z167" s="575" t="s">
        <v>542</v>
      </c>
    </row>
    <row r="168" spans="1:26" ht="15" hidden="1" customHeight="1">
      <c r="A168" s="1191"/>
      <c r="B168" s="571" t="s">
        <v>487</v>
      </c>
      <c r="C168" s="572">
        <v>0</v>
      </c>
      <c r="D168" s="576">
        <f t="shared" ref="D168" si="587">C168/C169</f>
        <v>0</v>
      </c>
      <c r="E168" s="574">
        <v>0</v>
      </c>
      <c r="F168" s="576">
        <f t="shared" ref="F168" si="588">E168/E169</f>
        <v>0</v>
      </c>
      <c r="G168" s="574">
        <v>0</v>
      </c>
      <c r="H168" s="576">
        <f t="shared" ref="H168" si="589">G168/G169</f>
        <v>0</v>
      </c>
      <c r="I168" s="574"/>
      <c r="J168" s="576" t="e">
        <f t="shared" ref="J168" si="590">I168/I169</f>
        <v>#DIV/0!</v>
      </c>
      <c r="K168" s="574"/>
      <c r="L168" s="576" t="e">
        <f t="shared" ref="L168" si="591">K168/K169</f>
        <v>#DIV/0!</v>
      </c>
      <c r="M168" s="574"/>
      <c r="N168" s="576" t="e">
        <f t="shared" ref="N168" si="592">M168/M169</f>
        <v>#DIV/0!</v>
      </c>
      <c r="O168" s="574"/>
      <c r="P168" s="576" t="e">
        <f t="shared" ref="P168" si="593">O168/O169</f>
        <v>#DIV/0!</v>
      </c>
      <c r="Q168" s="574"/>
      <c r="R168" s="576" t="e">
        <f t="shared" ref="R168" si="594">Q168/Q169</f>
        <v>#DIV/0!</v>
      </c>
      <c r="S168" s="574"/>
      <c r="T168" s="576" t="e">
        <f t="shared" ref="T168" si="595">S168/S169</f>
        <v>#DIV/0!</v>
      </c>
      <c r="U168" s="574"/>
      <c r="V168" s="576" t="e">
        <f t="shared" ref="V168" si="596">U168/U169</f>
        <v>#DIV/0!</v>
      </c>
      <c r="W168" s="574"/>
      <c r="X168" s="576" t="e">
        <f t="shared" ref="X168" si="597">W168/W169</f>
        <v>#DIV/0!</v>
      </c>
      <c r="Y168" s="574"/>
      <c r="Z168" s="577" t="e">
        <f t="shared" ref="Z168" si="598">Y168/Y169</f>
        <v>#DIV/0!</v>
      </c>
    </row>
    <row r="169" spans="1:26" ht="15" hidden="1" customHeight="1">
      <c r="A169" s="1191"/>
      <c r="B169" s="571" t="s">
        <v>488</v>
      </c>
      <c r="C169" s="572">
        <v>7591</v>
      </c>
      <c r="D169" s="576">
        <v>1</v>
      </c>
      <c r="E169" s="727">
        <v>8277</v>
      </c>
      <c r="F169" s="576">
        <v>1</v>
      </c>
      <c r="G169" s="576">
        <v>87.24</v>
      </c>
      <c r="H169" s="576">
        <v>1</v>
      </c>
      <c r="I169" s="576"/>
      <c r="J169" s="576"/>
      <c r="K169" s="576"/>
      <c r="L169" s="576"/>
      <c r="M169" s="576"/>
      <c r="N169" s="576"/>
      <c r="O169" s="574"/>
      <c r="P169" s="576"/>
      <c r="Q169" s="576"/>
      <c r="R169" s="576"/>
      <c r="S169" s="576"/>
      <c r="T169" s="576"/>
      <c r="U169" s="576"/>
      <c r="V169" s="576"/>
      <c r="W169" s="576"/>
      <c r="X169" s="576"/>
      <c r="Y169" s="576"/>
      <c r="Z169" s="577"/>
    </row>
    <row r="170" spans="1:26" ht="15" hidden="1" customHeight="1">
      <c r="A170" s="1191" t="s">
        <v>564</v>
      </c>
      <c r="B170" s="571" t="s">
        <v>486</v>
      </c>
      <c r="C170" s="572" t="s">
        <v>492</v>
      </c>
      <c r="D170" s="573">
        <v>0.97</v>
      </c>
      <c r="E170" s="574" t="s">
        <v>492</v>
      </c>
      <c r="F170" s="573">
        <v>0.97</v>
      </c>
      <c r="G170" s="574" t="s">
        <v>492</v>
      </c>
      <c r="H170" s="573">
        <v>0</v>
      </c>
      <c r="I170" s="574" t="s">
        <v>492</v>
      </c>
      <c r="J170" s="573">
        <v>0</v>
      </c>
      <c r="K170" s="574" t="s">
        <v>492</v>
      </c>
      <c r="L170" s="573">
        <v>0</v>
      </c>
      <c r="M170" s="574" t="s">
        <v>492</v>
      </c>
      <c r="N170" s="573">
        <v>0</v>
      </c>
      <c r="O170" s="574" t="s">
        <v>492</v>
      </c>
      <c r="P170" s="573">
        <v>0</v>
      </c>
      <c r="Q170" s="574" t="s">
        <v>492</v>
      </c>
      <c r="R170" s="573">
        <v>0</v>
      </c>
      <c r="S170" s="574" t="s">
        <v>492</v>
      </c>
      <c r="T170" s="573">
        <v>0</v>
      </c>
      <c r="U170" s="574" t="s">
        <v>492</v>
      </c>
      <c r="V170" s="573">
        <v>0</v>
      </c>
      <c r="W170" s="574" t="s">
        <v>492</v>
      </c>
      <c r="X170" s="573">
        <v>0</v>
      </c>
      <c r="Y170" s="574" t="s">
        <v>492</v>
      </c>
      <c r="Z170" s="575">
        <v>0</v>
      </c>
    </row>
    <row r="171" spans="1:26" ht="15" hidden="1" customHeight="1">
      <c r="A171" s="1191"/>
      <c r="B171" s="571" t="s">
        <v>487</v>
      </c>
      <c r="C171" s="572"/>
      <c r="D171" s="576" t="e">
        <f t="shared" ref="D171" si="599">C171/C172</f>
        <v>#DIV/0!</v>
      </c>
      <c r="E171" s="574">
        <v>1198</v>
      </c>
      <c r="F171" s="576">
        <f t="shared" ref="F171" si="600">E171/E172</f>
        <v>0.97955846279640224</v>
      </c>
      <c r="G171" s="574">
        <v>956</v>
      </c>
      <c r="H171" s="576">
        <f t="shared" ref="H171" si="601">G171/G172</f>
        <v>0.94280078895463515</v>
      </c>
      <c r="I171" s="574"/>
      <c r="J171" s="576" t="e">
        <f t="shared" ref="J171" si="602">I171/I172</f>
        <v>#DIV/0!</v>
      </c>
      <c r="K171" s="574"/>
      <c r="L171" s="576" t="e">
        <f t="shared" ref="L171" si="603">K171/K172</f>
        <v>#DIV/0!</v>
      </c>
      <c r="M171" s="574"/>
      <c r="N171" s="576" t="e">
        <f t="shared" ref="N171" si="604">M171/M172</f>
        <v>#DIV/0!</v>
      </c>
      <c r="O171" s="574"/>
      <c r="P171" s="576" t="e">
        <f t="shared" ref="P171" si="605">O171/O172</f>
        <v>#DIV/0!</v>
      </c>
      <c r="Q171" s="574"/>
      <c r="R171" s="576" t="e">
        <f t="shared" ref="R171" si="606">Q171/Q172</f>
        <v>#DIV/0!</v>
      </c>
      <c r="S171" s="574"/>
      <c r="T171" s="576" t="e">
        <f t="shared" ref="T171" si="607">S171/S172</f>
        <v>#DIV/0!</v>
      </c>
      <c r="U171" s="574"/>
      <c r="V171" s="576" t="e">
        <f t="shared" ref="V171" si="608">U171/U172</f>
        <v>#DIV/0!</v>
      </c>
      <c r="W171" s="574"/>
      <c r="X171" s="576" t="e">
        <f t="shared" ref="X171" si="609">W171/W172</f>
        <v>#DIV/0!</v>
      </c>
      <c r="Y171" s="574"/>
      <c r="Z171" s="577" t="e">
        <f t="shared" ref="Z171" si="610">Y171/Y172</f>
        <v>#DIV/0!</v>
      </c>
    </row>
    <row r="172" spans="1:26" ht="15" hidden="1" customHeight="1">
      <c r="A172" s="1191"/>
      <c r="B172" s="571" t="s">
        <v>488</v>
      </c>
      <c r="C172" s="572"/>
      <c r="D172" s="576"/>
      <c r="E172" s="727">
        <v>1223</v>
      </c>
      <c r="F172" s="576">
        <v>1</v>
      </c>
      <c r="G172" s="727">
        <v>1014</v>
      </c>
      <c r="H172" s="720">
        <v>0.94</v>
      </c>
      <c r="I172" s="576"/>
      <c r="J172" s="576"/>
      <c r="K172" s="576"/>
      <c r="L172" s="576"/>
      <c r="M172" s="576"/>
      <c r="N172" s="576"/>
      <c r="O172" s="574"/>
      <c r="P172" s="576"/>
      <c r="Q172" s="576"/>
      <c r="R172" s="576"/>
      <c r="S172" s="576"/>
      <c r="T172" s="576"/>
      <c r="U172" s="576"/>
      <c r="V172" s="576"/>
      <c r="W172" s="576"/>
      <c r="X172" s="576"/>
      <c r="Y172" s="576"/>
      <c r="Z172" s="577"/>
    </row>
    <row r="173" spans="1:26" ht="15" hidden="1" customHeight="1">
      <c r="A173" s="1192" t="s">
        <v>565</v>
      </c>
      <c r="B173" s="549" t="s">
        <v>486</v>
      </c>
      <c r="C173" s="550" t="s">
        <v>492</v>
      </c>
      <c r="D173" s="551" t="s">
        <v>542</v>
      </c>
      <c r="E173" s="550" t="s">
        <v>492</v>
      </c>
      <c r="F173" s="551" t="s">
        <v>542</v>
      </c>
      <c r="G173" s="550" t="s">
        <v>492</v>
      </c>
      <c r="H173" s="551" t="s">
        <v>542</v>
      </c>
      <c r="I173" s="550" t="s">
        <v>492</v>
      </c>
      <c r="J173" s="551" t="s">
        <v>542</v>
      </c>
      <c r="K173" s="550" t="s">
        <v>492</v>
      </c>
      <c r="L173" s="551" t="s">
        <v>542</v>
      </c>
      <c r="M173" s="550" t="s">
        <v>492</v>
      </c>
      <c r="N173" s="551" t="s">
        <v>542</v>
      </c>
      <c r="O173" s="550" t="s">
        <v>492</v>
      </c>
      <c r="P173" s="551" t="s">
        <v>542</v>
      </c>
      <c r="Q173" s="550" t="s">
        <v>492</v>
      </c>
      <c r="R173" s="551" t="s">
        <v>542</v>
      </c>
      <c r="S173" s="550" t="s">
        <v>492</v>
      </c>
      <c r="T173" s="551" t="s">
        <v>542</v>
      </c>
      <c r="U173" s="550" t="s">
        <v>492</v>
      </c>
      <c r="V173" s="551" t="s">
        <v>542</v>
      </c>
      <c r="W173" s="550" t="s">
        <v>492</v>
      </c>
      <c r="X173" s="551" t="s">
        <v>542</v>
      </c>
      <c r="Y173" s="550" t="s">
        <v>492</v>
      </c>
      <c r="Z173" s="551" t="s">
        <v>542</v>
      </c>
    </row>
    <row r="174" spans="1:26" ht="15" hidden="1" customHeight="1">
      <c r="A174" s="1192"/>
      <c r="B174" s="549" t="s">
        <v>487</v>
      </c>
      <c r="C174" s="550">
        <v>0</v>
      </c>
      <c r="D174" s="552" t="e">
        <f t="shared" ref="D174" si="611">C174/C175</f>
        <v>#DIV/0!</v>
      </c>
      <c r="E174" s="553">
        <v>3</v>
      </c>
      <c r="F174" s="552">
        <f t="shared" ref="F174" si="612">E174/E175</f>
        <v>3.6245016310257339E-4</v>
      </c>
      <c r="G174" s="553">
        <v>18</v>
      </c>
      <c r="H174" s="552">
        <f t="shared" ref="H174" si="613">G174/G175</f>
        <v>2.0632737276478678E-3</v>
      </c>
      <c r="I174" s="553"/>
      <c r="J174" s="552" t="e">
        <f t="shared" ref="J174" si="614">I174/I175</f>
        <v>#DIV/0!</v>
      </c>
      <c r="K174" s="553"/>
      <c r="L174" s="552" t="e">
        <f t="shared" ref="L174" si="615">K174/K175</f>
        <v>#DIV/0!</v>
      </c>
      <c r="M174" s="553"/>
      <c r="N174" s="552" t="e">
        <f t="shared" ref="N174" si="616">M174/M175</f>
        <v>#DIV/0!</v>
      </c>
      <c r="O174" s="553"/>
      <c r="P174" s="552" t="e">
        <f t="shared" ref="P174" si="617">O174/O175</f>
        <v>#DIV/0!</v>
      </c>
      <c r="Q174" s="553"/>
      <c r="R174" s="552" t="e">
        <f t="shared" ref="R174" si="618">Q174/Q175</f>
        <v>#DIV/0!</v>
      </c>
      <c r="S174" s="553"/>
      <c r="T174" s="552" t="e">
        <f t="shared" ref="T174" si="619">S174/S175</f>
        <v>#DIV/0!</v>
      </c>
      <c r="U174" s="553"/>
      <c r="V174" s="552" t="e">
        <f t="shared" ref="V174" si="620">U174/U175</f>
        <v>#DIV/0!</v>
      </c>
      <c r="W174" s="553"/>
      <c r="X174" s="552" t="e">
        <f t="shared" ref="X174" si="621">W174/W175</f>
        <v>#DIV/0!</v>
      </c>
      <c r="Y174" s="553"/>
      <c r="Z174" s="554" t="e">
        <f t="shared" ref="Z174" si="622">Y174/Y175</f>
        <v>#DIV/0!</v>
      </c>
    </row>
    <row r="175" spans="1:26" ht="15" hidden="1" customHeight="1">
      <c r="A175" s="1192"/>
      <c r="B175" s="549" t="s">
        <v>488</v>
      </c>
      <c r="C175" s="550">
        <v>0</v>
      </c>
      <c r="D175" s="552"/>
      <c r="E175" s="728">
        <v>8277</v>
      </c>
      <c r="F175" s="552"/>
      <c r="G175" s="728">
        <v>8724</v>
      </c>
      <c r="H175" s="552">
        <v>1</v>
      </c>
      <c r="I175" s="552"/>
      <c r="J175" s="552"/>
      <c r="K175" s="552"/>
      <c r="L175" s="552"/>
      <c r="M175" s="552"/>
      <c r="N175" s="552"/>
      <c r="O175" s="553"/>
      <c r="P175" s="552"/>
      <c r="Q175" s="552"/>
      <c r="R175" s="552"/>
      <c r="S175" s="552"/>
      <c r="T175" s="552"/>
      <c r="U175" s="552"/>
      <c r="V175" s="552"/>
      <c r="W175" s="552"/>
      <c r="X175" s="552"/>
      <c r="Y175" s="552"/>
      <c r="Z175" s="554"/>
    </row>
    <row r="176" spans="1:26" ht="15" hidden="1" customHeight="1">
      <c r="A176" s="1212" t="s">
        <v>540</v>
      </c>
      <c r="B176" s="557" t="s">
        <v>486</v>
      </c>
      <c r="C176" s="558" t="s">
        <v>492</v>
      </c>
      <c r="D176" s="559">
        <v>0</v>
      </c>
      <c r="E176" s="560" t="s">
        <v>492</v>
      </c>
      <c r="F176" s="559">
        <v>0</v>
      </c>
      <c r="G176" s="560" t="s">
        <v>492</v>
      </c>
      <c r="H176" s="559">
        <v>0</v>
      </c>
      <c r="I176" s="560" t="s">
        <v>492</v>
      </c>
      <c r="J176" s="559">
        <v>0</v>
      </c>
      <c r="K176" s="560" t="s">
        <v>492</v>
      </c>
      <c r="L176" s="559">
        <v>0</v>
      </c>
      <c r="M176" s="560" t="s">
        <v>492</v>
      </c>
      <c r="N176" s="559">
        <v>0</v>
      </c>
      <c r="O176" s="560" t="s">
        <v>492</v>
      </c>
      <c r="P176" s="559">
        <v>0</v>
      </c>
      <c r="Q176" s="560" t="s">
        <v>492</v>
      </c>
      <c r="R176" s="559">
        <v>0</v>
      </c>
      <c r="S176" s="560" t="s">
        <v>492</v>
      </c>
      <c r="T176" s="559">
        <v>0</v>
      </c>
      <c r="U176" s="560" t="s">
        <v>492</v>
      </c>
      <c r="V176" s="559">
        <v>0</v>
      </c>
      <c r="W176" s="560" t="s">
        <v>492</v>
      </c>
      <c r="X176" s="559">
        <v>0</v>
      </c>
      <c r="Y176" s="560" t="s">
        <v>492</v>
      </c>
      <c r="Z176" s="561">
        <v>0</v>
      </c>
    </row>
    <row r="177" spans="1:26" ht="15" hidden="1" customHeight="1">
      <c r="A177" s="1212"/>
      <c r="B177" s="557" t="s">
        <v>487</v>
      </c>
      <c r="C177" s="558"/>
      <c r="D177" s="562" t="e">
        <f t="shared" ref="D177" si="623">C177/C178</f>
        <v>#DIV/0!</v>
      </c>
      <c r="E177" s="560">
        <v>0</v>
      </c>
      <c r="F177" s="562">
        <f t="shared" ref="F177" si="624">E177/E178</f>
        <v>0</v>
      </c>
      <c r="G177" s="560">
        <v>0</v>
      </c>
      <c r="H177" s="562">
        <f t="shared" ref="H177" si="625">G177/G178</f>
        <v>0</v>
      </c>
      <c r="I177" s="560"/>
      <c r="J177" s="562" t="e">
        <f t="shared" ref="J177" si="626">I177/I178</f>
        <v>#DIV/0!</v>
      </c>
      <c r="K177" s="560"/>
      <c r="L177" s="562" t="e">
        <f t="shared" ref="L177" si="627">K177/K178</f>
        <v>#DIV/0!</v>
      </c>
      <c r="M177" s="560"/>
      <c r="N177" s="562" t="e">
        <f t="shared" ref="N177" si="628">M177/M178</f>
        <v>#DIV/0!</v>
      </c>
      <c r="O177" s="560"/>
      <c r="P177" s="562" t="e">
        <f t="shared" ref="P177" si="629">O177/O178</f>
        <v>#DIV/0!</v>
      </c>
      <c r="Q177" s="560"/>
      <c r="R177" s="562" t="e">
        <f t="shared" ref="R177" si="630">Q177/Q178</f>
        <v>#DIV/0!</v>
      </c>
      <c r="S177" s="560"/>
      <c r="T177" s="562" t="e">
        <f t="shared" ref="T177" si="631">S177/S178</f>
        <v>#DIV/0!</v>
      </c>
      <c r="U177" s="560"/>
      <c r="V177" s="562" t="e">
        <f t="shared" ref="V177" si="632">U177/U178</f>
        <v>#DIV/0!</v>
      </c>
      <c r="W177" s="560"/>
      <c r="X177" s="562" t="e">
        <f t="shared" ref="X177" si="633">W177/W178</f>
        <v>#DIV/0!</v>
      </c>
      <c r="Y177" s="560"/>
      <c r="Z177" s="563" t="e">
        <f t="shared" ref="Z177" si="634">Y177/Y178</f>
        <v>#DIV/0!</v>
      </c>
    </row>
    <row r="178" spans="1:26" ht="15" hidden="1" customHeight="1">
      <c r="A178" s="1212"/>
      <c r="B178" s="557" t="s">
        <v>488</v>
      </c>
      <c r="C178" s="558"/>
      <c r="D178" s="562"/>
      <c r="E178" s="729">
        <v>7218</v>
      </c>
      <c r="F178" s="562">
        <v>1</v>
      </c>
      <c r="G178" s="729">
        <v>8323</v>
      </c>
      <c r="H178" s="562">
        <v>1</v>
      </c>
      <c r="I178" s="562"/>
      <c r="J178" s="562"/>
      <c r="K178" s="562"/>
      <c r="L178" s="562"/>
      <c r="M178" s="562"/>
      <c r="N178" s="562"/>
      <c r="O178" s="560"/>
      <c r="P178" s="562"/>
      <c r="Q178" s="562"/>
      <c r="R178" s="562"/>
      <c r="S178" s="562"/>
      <c r="T178" s="562"/>
      <c r="U178" s="562"/>
      <c r="V178" s="562"/>
      <c r="W178" s="562"/>
      <c r="X178" s="562"/>
      <c r="Y178" s="562"/>
      <c r="Z178" s="563"/>
    </row>
    <row r="179" spans="1:26" ht="15" hidden="1" customHeight="1">
      <c r="A179" s="1213" t="s">
        <v>528</v>
      </c>
      <c r="B179" s="564" t="s">
        <v>486</v>
      </c>
      <c r="C179" s="565" t="s">
        <v>492</v>
      </c>
      <c r="D179" s="566">
        <v>0</v>
      </c>
      <c r="E179" s="567" t="s">
        <v>492</v>
      </c>
      <c r="F179" s="566">
        <v>0</v>
      </c>
      <c r="G179" s="567" t="s">
        <v>492</v>
      </c>
      <c r="H179" s="566">
        <v>0</v>
      </c>
      <c r="I179" s="567" t="s">
        <v>492</v>
      </c>
      <c r="J179" s="566">
        <v>0</v>
      </c>
      <c r="K179" s="567" t="s">
        <v>492</v>
      </c>
      <c r="L179" s="566">
        <v>0</v>
      </c>
      <c r="M179" s="567" t="s">
        <v>492</v>
      </c>
      <c r="N179" s="566">
        <v>0</v>
      </c>
      <c r="O179" s="567" t="s">
        <v>492</v>
      </c>
      <c r="P179" s="566">
        <v>0</v>
      </c>
      <c r="Q179" s="567" t="s">
        <v>492</v>
      </c>
      <c r="R179" s="566">
        <v>0</v>
      </c>
      <c r="S179" s="567" t="s">
        <v>492</v>
      </c>
      <c r="T179" s="566">
        <v>0</v>
      </c>
      <c r="U179" s="567" t="s">
        <v>492</v>
      </c>
      <c r="V179" s="566">
        <v>0</v>
      </c>
      <c r="W179" s="567" t="s">
        <v>492</v>
      </c>
      <c r="X179" s="566">
        <v>0</v>
      </c>
      <c r="Y179" s="567" t="s">
        <v>492</v>
      </c>
      <c r="Z179" s="568">
        <v>0</v>
      </c>
    </row>
    <row r="180" spans="1:26" ht="15" hidden="1" customHeight="1">
      <c r="A180" s="1213"/>
      <c r="B180" s="564" t="s">
        <v>487</v>
      </c>
      <c r="C180" s="565"/>
      <c r="D180" s="569" t="e">
        <f t="shared" ref="D180" si="635">C180/C181</f>
        <v>#DIV/0!</v>
      </c>
      <c r="E180" s="567">
        <v>25</v>
      </c>
      <c r="F180" s="569">
        <f t="shared" ref="F180" si="636">E180/E181</f>
        <v>1</v>
      </c>
      <c r="G180" s="567">
        <v>100</v>
      </c>
      <c r="H180" s="569">
        <f t="shared" ref="H180" si="637">G180/G181</f>
        <v>100</v>
      </c>
      <c r="I180" s="567"/>
      <c r="J180" s="569" t="e">
        <f t="shared" ref="J180" si="638">I180/I181</f>
        <v>#DIV/0!</v>
      </c>
      <c r="K180" s="567"/>
      <c r="L180" s="569" t="e">
        <f t="shared" ref="L180" si="639">K180/K181</f>
        <v>#DIV/0!</v>
      </c>
      <c r="M180" s="567"/>
      <c r="N180" s="569" t="e">
        <f t="shared" ref="N180" si="640">M180/M181</f>
        <v>#DIV/0!</v>
      </c>
      <c r="O180" s="567"/>
      <c r="P180" s="569" t="e">
        <f t="shared" ref="P180" si="641">O180/O181</f>
        <v>#DIV/0!</v>
      </c>
      <c r="Q180" s="567"/>
      <c r="R180" s="569" t="e">
        <f t="shared" ref="R180" si="642">Q180/Q181</f>
        <v>#DIV/0!</v>
      </c>
      <c r="S180" s="567"/>
      <c r="T180" s="569" t="e">
        <f t="shared" ref="T180" si="643">S180/S181</f>
        <v>#DIV/0!</v>
      </c>
      <c r="U180" s="567"/>
      <c r="V180" s="569" t="e">
        <f t="shared" ref="V180" si="644">U180/U181</f>
        <v>#DIV/0!</v>
      </c>
      <c r="W180" s="567"/>
      <c r="X180" s="569" t="e">
        <f t="shared" ref="X180" si="645">W180/W181</f>
        <v>#DIV/0!</v>
      </c>
      <c r="Y180" s="567"/>
      <c r="Z180" s="570" t="e">
        <f t="shared" ref="Z180" si="646">Y180/Y181</f>
        <v>#DIV/0!</v>
      </c>
    </row>
    <row r="181" spans="1:26" ht="15" hidden="1" customHeight="1">
      <c r="A181" s="1213"/>
      <c r="B181" s="564" t="s">
        <v>488</v>
      </c>
      <c r="C181" s="565"/>
      <c r="D181" s="569"/>
      <c r="E181" s="730">
        <v>25</v>
      </c>
      <c r="F181" s="569">
        <v>1</v>
      </c>
      <c r="G181" s="569">
        <v>1</v>
      </c>
      <c r="H181" s="569">
        <v>1</v>
      </c>
      <c r="I181" s="569"/>
      <c r="J181" s="569"/>
      <c r="K181" s="569"/>
      <c r="L181" s="569"/>
      <c r="M181" s="569"/>
      <c r="N181" s="569"/>
      <c r="O181" s="567"/>
      <c r="P181" s="569"/>
      <c r="Q181" s="569"/>
      <c r="R181" s="569"/>
      <c r="S181" s="569"/>
      <c r="T181" s="569"/>
      <c r="U181" s="569"/>
      <c r="V181" s="569"/>
      <c r="W181" s="569"/>
      <c r="X181" s="569"/>
      <c r="Y181" s="569"/>
      <c r="Z181" s="570"/>
    </row>
    <row r="182" spans="1:26" ht="15" hidden="1" customHeight="1">
      <c r="A182" s="1197" t="s">
        <v>499</v>
      </c>
      <c r="B182" s="549" t="s">
        <v>486</v>
      </c>
      <c r="C182" s="550" t="s">
        <v>492</v>
      </c>
      <c r="D182" s="551">
        <v>0</v>
      </c>
      <c r="E182" s="553" t="s">
        <v>492</v>
      </c>
      <c r="F182" s="551">
        <v>0</v>
      </c>
      <c r="G182" s="553" t="s">
        <v>492</v>
      </c>
      <c r="H182" s="551">
        <v>0</v>
      </c>
      <c r="I182" s="553" t="s">
        <v>492</v>
      </c>
      <c r="J182" s="551">
        <v>0</v>
      </c>
      <c r="K182" s="553" t="s">
        <v>492</v>
      </c>
      <c r="L182" s="551">
        <v>0</v>
      </c>
      <c r="M182" s="553" t="s">
        <v>492</v>
      </c>
      <c r="N182" s="551">
        <v>0</v>
      </c>
      <c r="O182" s="553" t="s">
        <v>492</v>
      </c>
      <c r="P182" s="551">
        <v>0</v>
      </c>
      <c r="Q182" s="553" t="s">
        <v>492</v>
      </c>
      <c r="R182" s="551">
        <v>0</v>
      </c>
      <c r="S182" s="553" t="s">
        <v>492</v>
      </c>
      <c r="T182" s="551">
        <v>0</v>
      </c>
      <c r="U182" s="553" t="s">
        <v>492</v>
      </c>
      <c r="V182" s="551">
        <v>0</v>
      </c>
      <c r="W182" s="553" t="s">
        <v>492</v>
      </c>
      <c r="X182" s="551">
        <v>0</v>
      </c>
      <c r="Y182" s="553" t="s">
        <v>492</v>
      </c>
      <c r="Z182" s="578">
        <v>0</v>
      </c>
    </row>
    <row r="183" spans="1:26" ht="15" hidden="1" customHeight="1">
      <c r="A183" s="1198"/>
      <c r="B183" s="549" t="s">
        <v>487</v>
      </c>
      <c r="C183" s="550"/>
      <c r="D183" s="552" t="e">
        <f t="shared" ref="D183" si="647">C183/C184</f>
        <v>#DIV/0!</v>
      </c>
      <c r="E183" s="553">
        <v>2</v>
      </c>
      <c r="F183" s="552">
        <v>1</v>
      </c>
      <c r="G183" s="553">
        <v>3</v>
      </c>
      <c r="H183" s="552">
        <f t="shared" ref="H183" si="648">G183/G184</f>
        <v>100</v>
      </c>
      <c r="I183" s="553"/>
      <c r="J183" s="552" t="e">
        <f t="shared" ref="J183" si="649">I183/I184</f>
        <v>#DIV/0!</v>
      </c>
      <c r="K183" s="553"/>
      <c r="L183" s="552" t="e">
        <f t="shared" ref="L183" si="650">K183/K184</f>
        <v>#DIV/0!</v>
      </c>
      <c r="M183" s="553"/>
      <c r="N183" s="552" t="e">
        <f t="shared" ref="N183" si="651">M183/M184</f>
        <v>#DIV/0!</v>
      </c>
      <c r="O183" s="553"/>
      <c r="P183" s="552" t="e">
        <f t="shared" ref="P183" si="652">O183/O184</f>
        <v>#DIV/0!</v>
      </c>
      <c r="Q183" s="553"/>
      <c r="R183" s="552" t="e">
        <f t="shared" ref="R183" si="653">Q183/Q184</f>
        <v>#DIV/0!</v>
      </c>
      <c r="S183" s="553"/>
      <c r="T183" s="552" t="e">
        <f t="shared" ref="T183" si="654">S183/S184</f>
        <v>#DIV/0!</v>
      </c>
      <c r="U183" s="553"/>
      <c r="V183" s="552" t="e">
        <f t="shared" ref="V183" si="655">U183/U184</f>
        <v>#DIV/0!</v>
      </c>
      <c r="W183" s="553"/>
      <c r="X183" s="552" t="e">
        <f t="shared" ref="X183" si="656">W183/W184</f>
        <v>#DIV/0!</v>
      </c>
      <c r="Y183" s="553"/>
      <c r="Z183" s="554" t="e">
        <f t="shared" ref="Z183" si="657">Y183/Y184</f>
        <v>#DIV/0!</v>
      </c>
    </row>
    <row r="184" spans="1:26" ht="15" hidden="1" customHeight="1">
      <c r="A184" s="1199"/>
      <c r="B184" s="549" t="s">
        <v>488</v>
      </c>
      <c r="C184" s="550"/>
      <c r="D184" s="552"/>
      <c r="E184" s="728">
        <v>2</v>
      </c>
      <c r="F184" s="552">
        <v>1</v>
      </c>
      <c r="G184" s="552">
        <v>0.03</v>
      </c>
      <c r="H184" s="552">
        <v>1</v>
      </c>
      <c r="I184" s="552"/>
      <c r="J184" s="552"/>
      <c r="K184" s="552"/>
      <c r="L184" s="552"/>
      <c r="M184" s="552"/>
      <c r="N184" s="552"/>
      <c r="O184" s="553"/>
      <c r="P184" s="552"/>
      <c r="Q184" s="552"/>
      <c r="R184" s="552"/>
      <c r="S184" s="552"/>
      <c r="T184" s="552"/>
      <c r="U184" s="552"/>
      <c r="V184" s="552"/>
      <c r="W184" s="552"/>
      <c r="X184" s="552"/>
      <c r="Y184" s="552"/>
      <c r="Z184" s="554"/>
    </row>
    <row r="185" spans="1:26" ht="15" hidden="1" customHeight="1">
      <c r="A185" s="1200" t="s">
        <v>504</v>
      </c>
      <c r="B185" s="588" t="s">
        <v>486</v>
      </c>
      <c r="C185" s="589" t="s">
        <v>492</v>
      </c>
      <c r="D185" s="590">
        <v>0</v>
      </c>
      <c r="E185" s="591" t="s">
        <v>492</v>
      </c>
      <c r="F185" s="590">
        <v>0</v>
      </c>
      <c r="G185" s="591" t="s">
        <v>492</v>
      </c>
      <c r="H185" s="590">
        <v>0</v>
      </c>
      <c r="I185" s="591" t="s">
        <v>492</v>
      </c>
      <c r="J185" s="590">
        <v>0</v>
      </c>
      <c r="K185" s="591" t="s">
        <v>492</v>
      </c>
      <c r="L185" s="590">
        <v>0</v>
      </c>
      <c r="M185" s="591" t="s">
        <v>492</v>
      </c>
      <c r="N185" s="590">
        <v>0</v>
      </c>
      <c r="O185" s="591" t="s">
        <v>492</v>
      </c>
      <c r="P185" s="590">
        <v>0</v>
      </c>
      <c r="Q185" s="591" t="s">
        <v>492</v>
      </c>
      <c r="R185" s="590">
        <v>0</v>
      </c>
      <c r="S185" s="591" t="s">
        <v>492</v>
      </c>
      <c r="T185" s="590">
        <v>0</v>
      </c>
      <c r="U185" s="591" t="s">
        <v>492</v>
      </c>
      <c r="V185" s="590">
        <v>0</v>
      </c>
      <c r="W185" s="591" t="s">
        <v>492</v>
      </c>
      <c r="X185" s="590">
        <v>0</v>
      </c>
      <c r="Y185" s="591" t="s">
        <v>492</v>
      </c>
      <c r="Z185" s="592">
        <v>0</v>
      </c>
    </row>
    <row r="186" spans="1:26" ht="15" hidden="1" customHeight="1">
      <c r="A186" s="1201"/>
      <c r="B186" s="588" t="s">
        <v>487</v>
      </c>
      <c r="C186" s="589"/>
      <c r="D186" s="593" t="e">
        <f t="shared" ref="D186" si="658">C186/C187</f>
        <v>#DIV/0!</v>
      </c>
      <c r="E186" s="591">
        <v>1198</v>
      </c>
      <c r="F186" s="593">
        <f t="shared" ref="F186" si="659">E186/E187</f>
        <v>0.97955846279640224</v>
      </c>
      <c r="G186" s="591"/>
      <c r="H186" s="593">
        <f t="shared" ref="H186" si="660">G186/G187</f>
        <v>0</v>
      </c>
      <c r="I186" s="591"/>
      <c r="J186" s="593" t="e">
        <f t="shared" ref="J186" si="661">I186/I187</f>
        <v>#DIV/0!</v>
      </c>
      <c r="K186" s="591"/>
      <c r="L186" s="593" t="e">
        <f t="shared" ref="L186" si="662">K186/K187</f>
        <v>#DIV/0!</v>
      </c>
      <c r="M186" s="591"/>
      <c r="N186" s="593" t="e">
        <f t="shared" ref="N186" si="663">M186/M187</f>
        <v>#DIV/0!</v>
      </c>
      <c r="O186" s="591"/>
      <c r="P186" s="593" t="e">
        <f t="shared" ref="P186" si="664">O186/O187</f>
        <v>#DIV/0!</v>
      </c>
      <c r="Q186" s="591"/>
      <c r="R186" s="593" t="e">
        <f t="shared" ref="R186" si="665">Q186/Q187</f>
        <v>#DIV/0!</v>
      </c>
      <c r="S186" s="591"/>
      <c r="T186" s="593" t="e">
        <f t="shared" ref="T186" si="666">S186/S187</f>
        <v>#DIV/0!</v>
      </c>
      <c r="U186" s="591"/>
      <c r="V186" s="593" t="e">
        <f t="shared" ref="V186" si="667">U186/U187</f>
        <v>#DIV/0!</v>
      </c>
      <c r="W186" s="591"/>
      <c r="X186" s="593" t="e">
        <f t="shared" ref="X186" si="668">W186/W187</f>
        <v>#DIV/0!</v>
      </c>
      <c r="Y186" s="591"/>
      <c r="Z186" s="594" t="e">
        <f t="shared" ref="Z186" si="669">Y186/Y187</f>
        <v>#DIV/0!</v>
      </c>
    </row>
    <row r="187" spans="1:26" ht="15" hidden="1" customHeight="1">
      <c r="A187" s="1202"/>
      <c r="B187" s="588" t="s">
        <v>488</v>
      </c>
      <c r="C187" s="589"/>
      <c r="D187" s="593"/>
      <c r="E187" s="731">
        <v>1223</v>
      </c>
      <c r="F187" s="593">
        <v>1</v>
      </c>
      <c r="G187" s="731">
        <v>1014</v>
      </c>
      <c r="H187" s="593"/>
      <c r="I187" s="593"/>
      <c r="J187" s="593"/>
      <c r="K187" s="593"/>
      <c r="L187" s="593"/>
      <c r="M187" s="593"/>
      <c r="N187" s="593"/>
      <c r="O187" s="591"/>
      <c r="P187" s="593"/>
      <c r="Q187" s="593"/>
      <c r="R187" s="593"/>
      <c r="S187" s="593"/>
      <c r="T187" s="593"/>
      <c r="U187" s="593"/>
      <c r="V187" s="593"/>
      <c r="W187" s="593"/>
      <c r="X187" s="593"/>
      <c r="Y187" s="593"/>
      <c r="Z187" s="594"/>
    </row>
    <row r="188" spans="1:26" ht="15" hidden="1" customHeight="1">
      <c r="A188" s="1188" t="s">
        <v>505</v>
      </c>
      <c r="B188" s="581" t="s">
        <v>486</v>
      </c>
      <c r="C188" s="582" t="s">
        <v>492</v>
      </c>
      <c r="D188" s="583">
        <v>0</v>
      </c>
      <c r="E188" s="584" t="s">
        <v>492</v>
      </c>
      <c r="F188" s="583">
        <v>0</v>
      </c>
      <c r="G188" s="584" t="s">
        <v>492</v>
      </c>
      <c r="H188" s="583">
        <v>0</v>
      </c>
      <c r="I188" s="584" t="s">
        <v>492</v>
      </c>
      <c r="J188" s="583">
        <v>0</v>
      </c>
      <c r="K188" s="584" t="s">
        <v>492</v>
      </c>
      <c r="L188" s="583">
        <v>0</v>
      </c>
      <c r="M188" s="584" t="s">
        <v>492</v>
      </c>
      <c r="N188" s="583">
        <v>0</v>
      </c>
      <c r="O188" s="584" t="s">
        <v>492</v>
      </c>
      <c r="P188" s="583">
        <v>0</v>
      </c>
      <c r="Q188" s="584" t="s">
        <v>492</v>
      </c>
      <c r="R188" s="583">
        <v>0</v>
      </c>
      <c r="S188" s="584" t="s">
        <v>492</v>
      </c>
      <c r="T188" s="583">
        <v>0</v>
      </c>
      <c r="U188" s="584" t="s">
        <v>492</v>
      </c>
      <c r="V188" s="583">
        <v>0</v>
      </c>
      <c r="W188" s="584" t="s">
        <v>492</v>
      </c>
      <c r="X188" s="583">
        <v>0</v>
      </c>
      <c r="Y188" s="584" t="s">
        <v>492</v>
      </c>
      <c r="Z188" s="585">
        <v>0</v>
      </c>
    </row>
    <row r="189" spans="1:26" ht="15" hidden="1" customHeight="1">
      <c r="A189" s="1189"/>
      <c r="B189" s="581" t="s">
        <v>487</v>
      </c>
      <c r="C189" s="582"/>
      <c r="D189" s="586" t="e">
        <f t="shared" ref="D189" si="670">C189/C190</f>
        <v>#DIV/0!</v>
      </c>
      <c r="E189" s="584">
        <v>0</v>
      </c>
      <c r="F189" s="586">
        <f t="shared" ref="F189" si="671">E189/E190</f>
        <v>0</v>
      </c>
      <c r="G189" s="584">
        <v>0</v>
      </c>
      <c r="H189" s="586" t="e">
        <f t="shared" ref="H189" si="672">G189/G190</f>
        <v>#DIV/0!</v>
      </c>
      <c r="I189" s="584"/>
      <c r="J189" s="586" t="e">
        <f t="shared" ref="J189" si="673">I189/I190</f>
        <v>#DIV/0!</v>
      </c>
      <c r="K189" s="584"/>
      <c r="L189" s="586" t="e">
        <f t="shared" ref="L189" si="674">K189/K190</f>
        <v>#DIV/0!</v>
      </c>
      <c r="M189" s="584"/>
      <c r="N189" s="586" t="e">
        <f t="shared" ref="N189" si="675">M189/M190</f>
        <v>#DIV/0!</v>
      </c>
      <c r="O189" s="584"/>
      <c r="P189" s="586" t="e">
        <f t="shared" ref="P189" si="676">O189/O190</f>
        <v>#DIV/0!</v>
      </c>
      <c r="Q189" s="584"/>
      <c r="R189" s="586" t="e">
        <f t="shared" ref="R189" si="677">Q189/Q190</f>
        <v>#DIV/0!</v>
      </c>
      <c r="S189" s="584"/>
      <c r="T189" s="586" t="e">
        <f t="shared" ref="T189" si="678">S189/S190</f>
        <v>#DIV/0!</v>
      </c>
      <c r="U189" s="584"/>
      <c r="V189" s="586" t="e">
        <f t="shared" ref="V189" si="679">U189/U190</f>
        <v>#DIV/0!</v>
      </c>
      <c r="W189" s="584"/>
      <c r="X189" s="586" t="e">
        <f t="shared" ref="X189" si="680">W189/W190</f>
        <v>#DIV/0!</v>
      </c>
      <c r="Y189" s="584"/>
      <c r="Z189" s="587" t="e">
        <f t="shared" ref="Z189" si="681">Y189/Y190</f>
        <v>#DIV/0!</v>
      </c>
    </row>
    <row r="190" spans="1:26" ht="15" hidden="1" customHeight="1">
      <c r="A190" s="1190"/>
      <c r="B190" s="581" t="s">
        <v>488</v>
      </c>
      <c r="C190" s="582"/>
      <c r="D190" s="586"/>
      <c r="E190" s="586">
        <v>7.0000000000000007E-2</v>
      </c>
      <c r="F190" s="586">
        <v>1</v>
      </c>
      <c r="G190" s="586">
        <v>0</v>
      </c>
      <c r="H190" s="586">
        <v>1</v>
      </c>
      <c r="I190" s="586"/>
      <c r="J190" s="586"/>
      <c r="K190" s="586"/>
      <c r="L190" s="586"/>
      <c r="M190" s="586"/>
      <c r="N190" s="586"/>
      <c r="O190" s="584"/>
      <c r="P190" s="586"/>
      <c r="Q190" s="586"/>
      <c r="R190" s="586"/>
      <c r="S190" s="586"/>
      <c r="T190" s="586"/>
      <c r="U190" s="586"/>
      <c r="V190" s="586"/>
      <c r="W190" s="586"/>
      <c r="X190" s="586"/>
      <c r="Y190" s="586"/>
      <c r="Z190" s="587"/>
    </row>
    <row r="191" spans="1:26" ht="15" hidden="1" customHeight="1">
      <c r="A191" s="1187" t="s">
        <v>603</v>
      </c>
      <c r="B191" s="441" t="s">
        <v>486</v>
      </c>
      <c r="C191" s="416" t="s">
        <v>492</v>
      </c>
      <c r="D191" s="432">
        <v>0</v>
      </c>
      <c r="E191" s="415" t="s">
        <v>492</v>
      </c>
      <c r="F191" s="432">
        <v>0</v>
      </c>
      <c r="G191" s="415" t="s">
        <v>492</v>
      </c>
      <c r="H191" s="432">
        <v>0</v>
      </c>
      <c r="I191" s="415" t="s">
        <v>492</v>
      </c>
      <c r="J191" s="432">
        <v>0</v>
      </c>
      <c r="K191" s="415" t="s">
        <v>492</v>
      </c>
      <c r="L191" s="432">
        <v>0</v>
      </c>
      <c r="M191" s="415" t="s">
        <v>492</v>
      </c>
      <c r="N191" s="432">
        <v>0</v>
      </c>
      <c r="O191" s="415" t="s">
        <v>492</v>
      </c>
      <c r="P191" s="432">
        <v>0</v>
      </c>
      <c r="Q191" s="415" t="s">
        <v>492</v>
      </c>
      <c r="R191" s="432">
        <v>0</v>
      </c>
      <c r="S191" s="415" t="s">
        <v>492</v>
      </c>
      <c r="T191" s="432">
        <v>0</v>
      </c>
      <c r="U191" s="415" t="s">
        <v>492</v>
      </c>
      <c r="V191" s="432">
        <v>0</v>
      </c>
      <c r="W191" s="415" t="s">
        <v>492</v>
      </c>
      <c r="X191" s="432">
        <v>0</v>
      </c>
      <c r="Y191" s="415" t="s">
        <v>492</v>
      </c>
      <c r="Z191" s="434">
        <v>0</v>
      </c>
    </row>
    <row r="192" spans="1:26" ht="15" hidden="1" customHeight="1">
      <c r="A192" s="1187"/>
      <c r="B192" s="439" t="s">
        <v>487</v>
      </c>
      <c r="C192" s="400"/>
      <c r="D192" s="403" t="e">
        <f t="shared" ref="D192" si="682">C192/C193</f>
        <v>#DIV/0!</v>
      </c>
      <c r="E192" s="401"/>
      <c r="F192" s="403" t="e">
        <f t="shared" ref="F192" si="683">E192/E193</f>
        <v>#DIV/0!</v>
      </c>
      <c r="G192" s="401">
        <v>0</v>
      </c>
      <c r="H192" s="403">
        <f t="shared" ref="H192" si="684">G192/G193</f>
        <v>0</v>
      </c>
      <c r="I192" s="401"/>
      <c r="J192" s="403" t="e">
        <f t="shared" ref="J192" si="685">I192/I193</f>
        <v>#DIV/0!</v>
      </c>
      <c r="K192" s="401"/>
      <c r="L192" s="403" t="e">
        <f t="shared" ref="L192" si="686">K192/K193</f>
        <v>#DIV/0!</v>
      </c>
      <c r="M192" s="401"/>
      <c r="N192" s="403" t="e">
        <f t="shared" ref="N192" si="687">M192/M193</f>
        <v>#DIV/0!</v>
      </c>
      <c r="O192" s="401"/>
      <c r="P192" s="403" t="e">
        <f t="shared" ref="P192" si="688">O192/O193</f>
        <v>#DIV/0!</v>
      </c>
      <c r="Q192" s="401"/>
      <c r="R192" s="403" t="e">
        <f t="shared" ref="R192" si="689">Q192/Q193</f>
        <v>#DIV/0!</v>
      </c>
      <c r="S192" s="401"/>
      <c r="T192" s="403" t="e">
        <f t="shared" ref="T192" si="690">S192/S193</f>
        <v>#DIV/0!</v>
      </c>
      <c r="U192" s="401"/>
      <c r="V192" s="403" t="e">
        <f t="shared" ref="V192" si="691">U192/U193</f>
        <v>#DIV/0!</v>
      </c>
      <c r="W192" s="401"/>
      <c r="X192" s="403" t="e">
        <f t="shared" ref="X192" si="692">W192/W193</f>
        <v>#DIV/0!</v>
      </c>
      <c r="Y192" s="401"/>
      <c r="Z192" s="403" t="e">
        <f t="shared" ref="Z192" si="693">Y192/Y193</f>
        <v>#DIV/0!</v>
      </c>
    </row>
    <row r="193" spans="1:26" ht="15" hidden="1" customHeight="1">
      <c r="A193" s="1187"/>
      <c r="B193" s="440" t="s">
        <v>488</v>
      </c>
      <c r="C193" s="413"/>
      <c r="D193" s="390"/>
      <c r="E193" s="390"/>
      <c r="F193" s="390"/>
      <c r="G193" s="754">
        <v>8724</v>
      </c>
      <c r="H193" s="390">
        <v>1</v>
      </c>
      <c r="I193" s="390"/>
      <c r="J193" s="390"/>
      <c r="K193" s="390"/>
      <c r="L193" s="390"/>
      <c r="M193" s="390"/>
      <c r="N193" s="390"/>
      <c r="O193" s="390"/>
      <c r="P193" s="390"/>
      <c r="Q193" s="390"/>
      <c r="R193" s="390"/>
      <c r="S193" s="390"/>
      <c r="T193" s="390"/>
      <c r="U193" s="390"/>
      <c r="V193" s="390"/>
      <c r="W193" s="390"/>
      <c r="X193" s="390"/>
      <c r="Y193" s="390"/>
      <c r="Z193" s="390"/>
    </row>
    <row r="194" spans="1:26" ht="12.75" hidden="1" customHeight="1">
      <c r="A194" s="454" t="s">
        <v>507</v>
      </c>
      <c r="B194" s="441"/>
      <c r="C194" s="416"/>
      <c r="D194" s="432"/>
      <c r="E194" s="415">
        <v>9</v>
      </c>
      <c r="F194" s="432">
        <v>0.09</v>
      </c>
      <c r="G194" s="415">
        <v>9</v>
      </c>
      <c r="H194" s="432">
        <v>0.09</v>
      </c>
      <c r="I194" s="415"/>
      <c r="J194" s="432"/>
      <c r="K194" s="415"/>
      <c r="L194" s="432"/>
      <c r="M194" s="415"/>
      <c r="N194" s="432"/>
      <c r="O194" s="415"/>
      <c r="P194" s="432"/>
      <c r="Q194" s="415"/>
      <c r="R194" s="432"/>
      <c r="S194" s="415"/>
      <c r="T194" s="432"/>
      <c r="U194" s="415"/>
      <c r="V194" s="432"/>
      <c r="W194" s="415"/>
      <c r="X194" s="432"/>
      <c r="Y194" s="415"/>
      <c r="Z194" s="434"/>
    </row>
    <row r="195" spans="1:26" ht="12.75" hidden="1" customHeight="1">
      <c r="A195" s="454" t="s">
        <v>489</v>
      </c>
      <c r="B195" s="439"/>
      <c r="C195" s="400"/>
      <c r="D195" s="403"/>
      <c r="E195" s="401">
        <v>10</v>
      </c>
      <c r="F195" s="403">
        <v>0.1</v>
      </c>
      <c r="G195" s="401">
        <v>11</v>
      </c>
      <c r="H195" s="403">
        <v>0.11</v>
      </c>
      <c r="I195" s="401"/>
      <c r="J195" s="403"/>
      <c r="K195" s="401"/>
      <c r="L195" s="403"/>
      <c r="M195" s="401"/>
      <c r="N195" s="403"/>
      <c r="O195" s="401"/>
      <c r="P195" s="403"/>
      <c r="Q195" s="401"/>
      <c r="R195" s="403"/>
      <c r="S195" s="401"/>
      <c r="T195" s="403"/>
      <c r="U195" s="401"/>
      <c r="V195" s="403"/>
      <c r="W195" s="401"/>
      <c r="X195" s="403"/>
      <c r="Y195" s="401"/>
      <c r="Z195" s="402"/>
    </row>
    <row r="196" spans="1:26" ht="13.5" hidden="1" customHeight="1" thickBot="1">
      <c r="A196" s="455" t="s">
        <v>490</v>
      </c>
      <c r="B196" s="442"/>
      <c r="C196" s="438"/>
      <c r="D196" s="436" t="e">
        <f t="shared" ref="D196:Z196" si="694">D194/D195</f>
        <v>#DIV/0!</v>
      </c>
      <c r="E196" s="436"/>
      <c r="F196" s="436">
        <f t="shared" si="694"/>
        <v>0.89999999999999991</v>
      </c>
      <c r="G196" s="436"/>
      <c r="H196" s="436">
        <f t="shared" si="694"/>
        <v>0.81818181818181812</v>
      </c>
      <c r="I196" s="436"/>
      <c r="J196" s="436" t="e">
        <f t="shared" si="694"/>
        <v>#DIV/0!</v>
      </c>
      <c r="K196" s="436"/>
      <c r="L196" s="436" t="e">
        <f t="shared" si="694"/>
        <v>#DIV/0!</v>
      </c>
      <c r="M196" s="436"/>
      <c r="N196" s="436" t="e">
        <f t="shared" si="694"/>
        <v>#DIV/0!</v>
      </c>
      <c r="O196" s="435"/>
      <c r="P196" s="436" t="e">
        <f t="shared" si="694"/>
        <v>#DIV/0!</v>
      </c>
      <c r="Q196" s="436"/>
      <c r="R196" s="436" t="e">
        <f t="shared" si="694"/>
        <v>#DIV/0!</v>
      </c>
      <c r="S196" s="436"/>
      <c r="T196" s="436" t="e">
        <f t="shared" si="694"/>
        <v>#DIV/0!</v>
      </c>
      <c r="U196" s="436"/>
      <c r="V196" s="436" t="e">
        <f t="shared" si="694"/>
        <v>#DIV/0!</v>
      </c>
      <c r="W196" s="436"/>
      <c r="X196" s="436" t="e">
        <f t="shared" si="694"/>
        <v>#DIV/0!</v>
      </c>
      <c r="Y196" s="436"/>
      <c r="Z196" s="437" t="e">
        <f t="shared" si="694"/>
        <v>#DIV/0!</v>
      </c>
    </row>
  </sheetData>
  <mergeCells count="98">
    <mergeCell ref="A1:Z1"/>
    <mergeCell ref="M160:N160"/>
    <mergeCell ref="O160:P160"/>
    <mergeCell ref="Q160:R160"/>
    <mergeCell ref="S160:T160"/>
    <mergeCell ref="U160:V160"/>
    <mergeCell ref="W160:X160"/>
    <mergeCell ref="Q84:R84"/>
    <mergeCell ref="S84:T84"/>
    <mergeCell ref="U84:V84"/>
    <mergeCell ref="W84:X84"/>
    <mergeCell ref="Y84:Z84"/>
    <mergeCell ref="C160:D160"/>
    <mergeCell ref="W2:X2"/>
    <mergeCell ref="Y2:Z2"/>
    <mergeCell ref="E160:F160"/>
    <mergeCell ref="Q2:R2"/>
    <mergeCell ref="S2:T2"/>
    <mergeCell ref="I84:J84"/>
    <mergeCell ref="K84:L84"/>
    <mergeCell ref="Y160:Z160"/>
    <mergeCell ref="M84:N84"/>
    <mergeCell ref="O84:P84"/>
    <mergeCell ref="I2:J2"/>
    <mergeCell ref="K2:L2"/>
    <mergeCell ref="M2:N2"/>
    <mergeCell ref="O2:P2"/>
    <mergeCell ref="U2:V2"/>
    <mergeCell ref="I160:J160"/>
    <mergeCell ref="K160:L160"/>
    <mergeCell ref="G2:H2"/>
    <mergeCell ref="A176:A178"/>
    <mergeCell ref="A179:A181"/>
    <mergeCell ref="A145:A147"/>
    <mergeCell ref="A148:A150"/>
    <mergeCell ref="A151:A153"/>
    <mergeCell ref="A154:A156"/>
    <mergeCell ref="A161:A163"/>
    <mergeCell ref="G84:H84"/>
    <mergeCell ref="A118:A120"/>
    <mergeCell ref="A121:A123"/>
    <mergeCell ref="A124:A126"/>
    <mergeCell ref="C2:D2"/>
    <mergeCell ref="E2:F2"/>
    <mergeCell ref="G160:H160"/>
    <mergeCell ref="C84:D84"/>
    <mergeCell ref="E84:F84"/>
    <mergeCell ref="A182:A184"/>
    <mergeCell ref="A185:A187"/>
    <mergeCell ref="A85:A87"/>
    <mergeCell ref="A164:A166"/>
    <mergeCell ref="A130:A132"/>
    <mergeCell ref="A133:A135"/>
    <mergeCell ref="A136:A138"/>
    <mergeCell ref="A139:A141"/>
    <mergeCell ref="A142:A144"/>
    <mergeCell ref="A103:A105"/>
    <mergeCell ref="A112:A114"/>
    <mergeCell ref="A115:A117"/>
    <mergeCell ref="A127:A129"/>
    <mergeCell ref="A191:A193"/>
    <mergeCell ref="A72:A74"/>
    <mergeCell ref="A75:A77"/>
    <mergeCell ref="A78:A80"/>
    <mergeCell ref="A188:A190"/>
    <mergeCell ref="A167:A169"/>
    <mergeCell ref="A170:A172"/>
    <mergeCell ref="A173:A175"/>
    <mergeCell ref="A91:A93"/>
    <mergeCell ref="A97:A99"/>
    <mergeCell ref="A100:A102"/>
    <mergeCell ref="A106:A108"/>
    <mergeCell ref="A109:A111"/>
    <mergeCell ref="A88:A90"/>
    <mergeCell ref="A94:A96"/>
    <mergeCell ref="A42:A44"/>
    <mergeCell ref="A3:A5"/>
    <mergeCell ref="A6:A8"/>
    <mergeCell ref="A9:A11"/>
    <mergeCell ref="A15:A17"/>
    <mergeCell ref="A18:A20"/>
    <mergeCell ref="A24:A26"/>
    <mergeCell ref="A21:A23"/>
    <mergeCell ref="A27:A29"/>
    <mergeCell ref="A30:A32"/>
    <mergeCell ref="A33:A35"/>
    <mergeCell ref="A36:A38"/>
    <mergeCell ref="A39:A41"/>
    <mergeCell ref="A12:A14"/>
    <mergeCell ref="A45:A47"/>
    <mergeCell ref="A51:A53"/>
    <mergeCell ref="A54:A56"/>
    <mergeCell ref="A57:A59"/>
    <mergeCell ref="A69:A71"/>
    <mergeCell ref="A60:A62"/>
    <mergeCell ref="A63:A65"/>
    <mergeCell ref="A66:A68"/>
    <mergeCell ref="A48:A50"/>
  </mergeCells>
  <pageMargins left="0.7" right="0.7" top="0.75" bottom="0.75" header="0.3" footer="0.3"/>
  <pageSetup orientation="portrait"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98"/>
  <sheetViews>
    <sheetView topLeftCell="A43" zoomScale="70" zoomScaleNormal="70" workbookViewId="0">
      <selection activeCell="I53" sqref="I53"/>
    </sheetView>
  </sheetViews>
  <sheetFormatPr baseColWidth="10" defaultRowHeight="15.75"/>
  <cols>
    <col min="1" max="1" width="11.125" customWidth="1"/>
    <col min="3" max="3" width="20.5" customWidth="1"/>
    <col min="4" max="4" width="15.375" customWidth="1"/>
    <col min="5" max="5" width="14.625" customWidth="1"/>
    <col min="6" max="7" width="13.375" bestFit="1" customWidth="1"/>
    <col min="8" max="9" width="12.625" bestFit="1" customWidth="1"/>
    <col min="10" max="14" width="11.125" bestFit="1" customWidth="1"/>
    <col min="15" max="15" width="14.625" bestFit="1" customWidth="1"/>
  </cols>
  <sheetData>
    <row r="1" spans="1:15" ht="41.25" customHeight="1">
      <c r="A1" s="1238" t="s">
        <v>579</v>
      </c>
      <c r="B1" s="1238"/>
      <c r="C1" s="1238"/>
      <c r="D1" s="1238"/>
      <c r="E1" s="1238"/>
      <c r="F1" s="1238"/>
      <c r="G1" s="1238"/>
      <c r="H1" s="1238"/>
      <c r="I1" s="1238"/>
      <c r="J1" s="1238"/>
      <c r="K1" s="1238"/>
      <c r="L1" s="1238"/>
      <c r="M1" s="1238"/>
      <c r="N1" s="1238"/>
      <c r="O1" s="1238"/>
    </row>
    <row r="2" spans="1:15">
      <c r="A2" s="1227" t="s">
        <v>580</v>
      </c>
      <c r="B2" s="1239"/>
      <c r="C2" s="732" t="s">
        <v>581</v>
      </c>
      <c r="D2" s="732" t="s">
        <v>582</v>
      </c>
      <c r="E2" s="732" t="s">
        <v>583</v>
      </c>
      <c r="F2" s="732" t="s">
        <v>584</v>
      </c>
      <c r="G2" s="732" t="s">
        <v>585</v>
      </c>
      <c r="H2" s="732" t="s">
        <v>586</v>
      </c>
      <c r="I2" s="732" t="s">
        <v>587</v>
      </c>
      <c r="J2" s="732" t="s">
        <v>588</v>
      </c>
      <c r="K2" s="732" t="s">
        <v>589</v>
      </c>
      <c r="L2" s="732" t="s">
        <v>590</v>
      </c>
      <c r="M2" s="732" t="s">
        <v>591</v>
      </c>
      <c r="N2" s="732" t="s">
        <v>592</v>
      </c>
      <c r="O2" s="732" t="s">
        <v>593</v>
      </c>
    </row>
    <row r="3" spans="1:15">
      <c r="A3" s="1236" t="s">
        <v>594</v>
      </c>
      <c r="B3" s="1236"/>
      <c r="C3" s="733"/>
      <c r="D3" s="733"/>
      <c r="E3" s="733"/>
      <c r="F3" s="733"/>
      <c r="G3" s="733"/>
      <c r="H3" s="733"/>
      <c r="I3" s="733"/>
      <c r="J3" s="733"/>
      <c r="K3" s="733"/>
      <c r="L3" s="733"/>
      <c r="M3" s="733"/>
      <c r="N3" s="733"/>
      <c r="O3" s="733"/>
    </row>
    <row r="4" spans="1:15">
      <c r="A4" s="1231" t="s">
        <v>595</v>
      </c>
      <c r="B4" s="1237"/>
      <c r="C4" s="733">
        <v>6963408</v>
      </c>
      <c r="D4" s="733">
        <v>2248362</v>
      </c>
      <c r="E4" s="733">
        <v>1763589.5</v>
      </c>
      <c r="F4" s="733">
        <v>156035</v>
      </c>
      <c r="G4" s="733">
        <v>499000</v>
      </c>
      <c r="H4" s="733">
        <v>43492</v>
      </c>
      <c r="I4" s="733">
        <v>1058680</v>
      </c>
      <c r="J4" s="733"/>
      <c r="K4" s="733"/>
      <c r="L4" s="733"/>
      <c r="M4" s="733"/>
      <c r="N4" s="733"/>
      <c r="O4" s="733"/>
    </row>
    <row r="6" spans="1:15">
      <c r="A6" s="1235" t="s">
        <v>580</v>
      </c>
      <c r="B6" s="1235"/>
      <c r="C6" s="732" t="s">
        <v>581</v>
      </c>
      <c r="D6" s="732" t="s">
        <v>582</v>
      </c>
      <c r="E6" s="732" t="s">
        <v>583</v>
      </c>
      <c r="F6" s="732" t="s">
        <v>584</v>
      </c>
      <c r="G6" s="732" t="s">
        <v>585</v>
      </c>
      <c r="H6" s="732" t="s">
        <v>586</v>
      </c>
      <c r="I6" s="732" t="s">
        <v>587</v>
      </c>
      <c r="J6" s="732" t="s">
        <v>588</v>
      </c>
      <c r="K6" s="732" t="s">
        <v>589</v>
      </c>
      <c r="L6" s="732" t="s">
        <v>590</v>
      </c>
      <c r="M6" s="732" t="s">
        <v>591</v>
      </c>
      <c r="N6" s="732" t="s">
        <v>592</v>
      </c>
      <c r="O6" s="732" t="s">
        <v>593</v>
      </c>
    </row>
    <row r="7" spans="1:15">
      <c r="A7" s="1236" t="s">
        <v>596</v>
      </c>
      <c r="B7" s="1236"/>
      <c r="C7" s="733"/>
      <c r="D7" s="733"/>
      <c r="E7" s="733"/>
      <c r="F7" s="733"/>
      <c r="G7" s="733"/>
      <c r="H7" s="733"/>
      <c r="I7" s="733"/>
      <c r="J7" s="733"/>
      <c r="K7" s="733"/>
      <c r="L7" s="733"/>
      <c r="M7" s="733"/>
      <c r="N7" s="733"/>
      <c r="O7" s="733"/>
    </row>
    <row r="8" spans="1:15">
      <c r="A8" s="1231" t="s">
        <v>595</v>
      </c>
      <c r="B8" s="1232"/>
      <c r="C8" s="786">
        <v>48372</v>
      </c>
      <c r="D8" s="733">
        <v>1728864</v>
      </c>
      <c r="E8" s="786">
        <v>2775068</v>
      </c>
      <c r="F8" s="793" t="s">
        <v>624</v>
      </c>
      <c r="G8" s="786">
        <v>500000</v>
      </c>
      <c r="H8" s="786">
        <v>1201760</v>
      </c>
      <c r="I8" s="733">
        <v>13195000</v>
      </c>
      <c r="J8" s="733"/>
      <c r="K8" s="733"/>
      <c r="L8" s="733"/>
      <c r="M8" s="733"/>
      <c r="N8" s="733"/>
      <c r="O8" s="733"/>
    </row>
    <row r="9" spans="1:15">
      <c r="A9" s="735"/>
      <c r="B9" s="735"/>
      <c r="C9" s="736"/>
      <c r="D9" s="736"/>
      <c r="E9" s="736"/>
      <c r="F9" s="736"/>
      <c r="G9" s="736"/>
      <c r="H9" s="736"/>
      <c r="I9" s="736"/>
      <c r="J9" s="736"/>
      <c r="K9" s="736"/>
      <c r="L9" s="736"/>
      <c r="M9" s="736"/>
      <c r="N9" s="736"/>
      <c r="O9" s="736"/>
    </row>
    <row r="10" spans="1:15">
      <c r="A10" s="1235" t="s">
        <v>580</v>
      </c>
      <c r="B10" s="1235"/>
      <c r="C10" s="732" t="s">
        <v>581</v>
      </c>
      <c r="D10" s="732" t="s">
        <v>582</v>
      </c>
      <c r="E10" s="732" t="s">
        <v>583</v>
      </c>
      <c r="F10" s="732" t="s">
        <v>584</v>
      </c>
      <c r="G10" s="732" t="s">
        <v>585</v>
      </c>
      <c r="H10" s="732" t="s">
        <v>586</v>
      </c>
      <c r="I10" s="732" t="s">
        <v>587</v>
      </c>
      <c r="J10" s="732" t="s">
        <v>588</v>
      </c>
      <c r="K10" s="732" t="s">
        <v>589</v>
      </c>
      <c r="L10" s="732" t="s">
        <v>590</v>
      </c>
      <c r="M10" s="732" t="s">
        <v>591</v>
      </c>
      <c r="N10" s="732" t="s">
        <v>592</v>
      </c>
      <c r="O10" s="737" t="s">
        <v>593</v>
      </c>
    </row>
    <row r="11" spans="1:15">
      <c r="A11" s="1236" t="s">
        <v>597</v>
      </c>
      <c r="B11" s="1236"/>
      <c r="C11" s="733"/>
      <c r="D11" s="733"/>
      <c r="E11" s="733"/>
      <c r="F11" s="733"/>
      <c r="G11" s="733"/>
      <c r="H11" s="733"/>
      <c r="I11" s="733"/>
      <c r="J11" s="733"/>
      <c r="K11" s="733"/>
      <c r="L11" s="733"/>
      <c r="M11" s="733"/>
      <c r="N11" s="733"/>
      <c r="O11" s="733"/>
    </row>
    <row r="12" spans="1:15">
      <c r="A12" s="1231" t="s">
        <v>595</v>
      </c>
      <c r="B12" s="1232"/>
      <c r="C12" s="733">
        <v>44765590.210000001</v>
      </c>
      <c r="D12" s="733">
        <v>59401053.480000004</v>
      </c>
      <c r="E12" s="733">
        <v>51148491</v>
      </c>
      <c r="F12" s="793" t="s">
        <v>625</v>
      </c>
      <c r="G12" s="733">
        <v>57667283</v>
      </c>
      <c r="H12" s="733">
        <v>42505614</v>
      </c>
      <c r="I12" s="836" t="s">
        <v>649</v>
      </c>
      <c r="J12" s="733"/>
      <c r="K12" s="733"/>
      <c r="L12" s="733"/>
      <c r="M12" s="733"/>
      <c r="N12" s="733"/>
      <c r="O12" s="733"/>
    </row>
    <row r="14" spans="1:15">
      <c r="A14" s="1235" t="s">
        <v>580</v>
      </c>
      <c r="B14" s="1235"/>
      <c r="C14" s="732" t="s">
        <v>581</v>
      </c>
      <c r="D14" s="732" t="s">
        <v>582</v>
      </c>
      <c r="E14" s="732" t="s">
        <v>583</v>
      </c>
      <c r="F14" s="732" t="s">
        <v>584</v>
      </c>
      <c r="G14" s="732" t="s">
        <v>585</v>
      </c>
      <c r="H14" s="732" t="s">
        <v>586</v>
      </c>
      <c r="I14" s="732" t="s">
        <v>587</v>
      </c>
      <c r="J14" s="732" t="s">
        <v>588</v>
      </c>
      <c r="K14" s="732" t="s">
        <v>589</v>
      </c>
      <c r="L14" s="732" t="s">
        <v>590</v>
      </c>
      <c r="M14" s="732" t="s">
        <v>591</v>
      </c>
      <c r="N14" s="732" t="s">
        <v>592</v>
      </c>
      <c r="O14" s="737" t="s">
        <v>593</v>
      </c>
    </row>
    <row r="15" spans="1:15">
      <c r="A15" s="1236" t="s">
        <v>598</v>
      </c>
      <c r="B15" s="1236"/>
      <c r="C15" s="733"/>
      <c r="D15" s="733"/>
      <c r="E15" s="733"/>
      <c r="F15" s="733"/>
      <c r="G15" s="733"/>
      <c r="H15" s="733"/>
      <c r="I15" s="733"/>
      <c r="J15" s="733"/>
      <c r="K15" s="733"/>
      <c r="L15" s="733"/>
      <c r="M15" s="733"/>
      <c r="N15" s="733"/>
      <c r="O15" s="733"/>
    </row>
    <row r="16" spans="1:15">
      <c r="A16" s="1231" t="s">
        <v>595</v>
      </c>
      <c r="B16" s="1232"/>
      <c r="C16" s="733">
        <v>84089749.085466981</v>
      </c>
      <c r="D16" s="733">
        <v>82333696.33384119</v>
      </c>
      <c r="E16" s="786">
        <v>87167162.531584978</v>
      </c>
      <c r="F16" s="790">
        <v>94456569</v>
      </c>
      <c r="G16" s="733">
        <v>94624574</v>
      </c>
      <c r="H16" s="733" t="s">
        <v>646</v>
      </c>
      <c r="I16" s="733" t="s">
        <v>650</v>
      </c>
      <c r="J16" s="733"/>
      <c r="K16" s="733"/>
      <c r="L16" s="733"/>
      <c r="M16" s="733"/>
      <c r="N16" s="733"/>
      <c r="O16" s="733"/>
    </row>
    <row r="17" spans="1:18">
      <c r="R17" s="787"/>
    </row>
    <row r="18" spans="1:18">
      <c r="A18" s="1227" t="s">
        <v>580</v>
      </c>
      <c r="B18" s="1228"/>
      <c r="C18" s="732" t="s">
        <v>581</v>
      </c>
      <c r="D18" s="732" t="s">
        <v>582</v>
      </c>
      <c r="E18" s="732" t="s">
        <v>583</v>
      </c>
      <c r="F18" s="732" t="s">
        <v>584</v>
      </c>
      <c r="G18" s="732" t="s">
        <v>585</v>
      </c>
      <c r="H18" s="732" t="s">
        <v>586</v>
      </c>
      <c r="I18" s="732" t="s">
        <v>587</v>
      </c>
      <c r="J18" s="732" t="s">
        <v>588</v>
      </c>
      <c r="K18" s="732" t="s">
        <v>589</v>
      </c>
      <c r="L18" s="732" t="s">
        <v>590</v>
      </c>
      <c r="M18" s="732" t="s">
        <v>591</v>
      </c>
      <c r="N18" s="732" t="s">
        <v>592</v>
      </c>
      <c r="O18" s="732" t="s">
        <v>593</v>
      </c>
    </row>
    <row r="19" spans="1:18">
      <c r="A19" s="1233" t="s">
        <v>599</v>
      </c>
      <c r="B19" s="1234"/>
      <c r="C19" s="733"/>
      <c r="D19" s="733"/>
      <c r="E19" s="733"/>
      <c r="F19" s="733"/>
      <c r="G19" s="733"/>
      <c r="H19" s="733"/>
      <c r="I19" s="733"/>
      <c r="J19" s="733"/>
      <c r="K19" s="733"/>
      <c r="L19" s="733"/>
      <c r="M19" s="733"/>
      <c r="N19" s="733"/>
      <c r="O19" s="733"/>
    </row>
    <row r="20" spans="1:18">
      <c r="A20" s="1231" t="s">
        <v>595</v>
      </c>
      <c r="B20" s="1232"/>
      <c r="C20" s="733">
        <v>55093161.68</v>
      </c>
      <c r="D20" s="733">
        <v>58365606.159999996</v>
      </c>
      <c r="E20" s="733">
        <v>57683724.339999989</v>
      </c>
      <c r="F20" s="791">
        <v>63228829</v>
      </c>
      <c r="G20" s="733" t="s">
        <v>644</v>
      </c>
      <c r="H20" s="733">
        <v>57190301</v>
      </c>
      <c r="I20" s="733" t="s">
        <v>651</v>
      </c>
      <c r="J20" s="733"/>
      <c r="K20" s="733"/>
      <c r="L20" s="733"/>
      <c r="M20" s="733"/>
      <c r="N20" s="733"/>
      <c r="O20" s="733"/>
    </row>
    <row r="21" spans="1:18">
      <c r="C21" s="738"/>
    </row>
    <row r="22" spans="1:18">
      <c r="A22" s="1227" t="s">
        <v>580</v>
      </c>
      <c r="B22" s="1228"/>
      <c r="C22" s="732" t="s">
        <v>581</v>
      </c>
      <c r="D22" s="732" t="s">
        <v>582</v>
      </c>
      <c r="E22" s="732" t="s">
        <v>583</v>
      </c>
      <c r="F22" s="732" t="s">
        <v>584</v>
      </c>
      <c r="G22" s="732" t="s">
        <v>585</v>
      </c>
      <c r="H22" s="732" t="s">
        <v>586</v>
      </c>
      <c r="I22" s="732" t="s">
        <v>587</v>
      </c>
      <c r="J22" s="732" t="s">
        <v>588</v>
      </c>
      <c r="K22" s="732" t="s">
        <v>589</v>
      </c>
      <c r="L22" s="732" t="s">
        <v>590</v>
      </c>
      <c r="M22" s="732" t="s">
        <v>591</v>
      </c>
      <c r="N22" s="732" t="s">
        <v>592</v>
      </c>
      <c r="O22" s="732" t="s">
        <v>593</v>
      </c>
    </row>
    <row r="23" spans="1:18">
      <c r="A23" s="1233" t="s">
        <v>600</v>
      </c>
      <c r="B23" s="1234"/>
      <c r="C23" s="733"/>
      <c r="D23" s="733"/>
      <c r="E23" s="733"/>
      <c r="F23" s="733"/>
      <c r="G23" s="733"/>
      <c r="H23" s="733"/>
      <c r="I23" s="733"/>
      <c r="J23" s="733"/>
      <c r="K23" s="733"/>
      <c r="L23" s="733"/>
      <c r="M23" s="733"/>
      <c r="N23" s="733"/>
      <c r="O23" s="733"/>
      <c r="P23" t="s">
        <v>573</v>
      </c>
    </row>
    <row r="24" spans="1:18">
      <c r="A24" s="1231" t="s">
        <v>595</v>
      </c>
      <c r="B24" s="1232"/>
      <c r="C24" s="733"/>
      <c r="D24" s="733"/>
      <c r="E24" s="733"/>
      <c r="F24" s="733"/>
      <c r="G24" s="733"/>
      <c r="H24" s="733"/>
      <c r="I24" s="733"/>
      <c r="J24" s="733"/>
      <c r="K24" s="733"/>
      <c r="L24" s="733"/>
      <c r="M24" s="733"/>
      <c r="N24" s="733"/>
      <c r="O24" s="733"/>
      <c r="P24" t="s">
        <v>573</v>
      </c>
      <c r="Q24" t="s">
        <v>573</v>
      </c>
    </row>
    <row r="26" spans="1:18">
      <c r="A26" s="1227" t="s">
        <v>580</v>
      </c>
      <c r="B26" s="1228"/>
      <c r="C26" s="732" t="s">
        <v>581</v>
      </c>
      <c r="D26" s="732" t="s">
        <v>582</v>
      </c>
      <c r="E26" s="732" t="s">
        <v>583</v>
      </c>
      <c r="F26" s="732" t="s">
        <v>584</v>
      </c>
      <c r="G26" s="732" t="s">
        <v>585</v>
      </c>
      <c r="H26" s="732" t="s">
        <v>586</v>
      </c>
      <c r="I26" s="732" t="s">
        <v>587</v>
      </c>
      <c r="J26" s="732" t="s">
        <v>588</v>
      </c>
      <c r="K26" s="732" t="s">
        <v>589</v>
      </c>
      <c r="L26" s="732" t="s">
        <v>590</v>
      </c>
      <c r="M26" s="732" t="s">
        <v>591</v>
      </c>
      <c r="N26" s="732" t="s">
        <v>592</v>
      </c>
      <c r="O26" s="732" t="s">
        <v>593</v>
      </c>
    </row>
    <row r="27" spans="1:18">
      <c r="A27" s="1229" t="s">
        <v>601</v>
      </c>
      <c r="B27" s="1230"/>
      <c r="C27" s="733">
        <f t="shared" ref="C27:N27" si="0">C23-C31</f>
        <v>0</v>
      </c>
      <c r="D27" s="733">
        <f t="shared" si="0"/>
        <v>0</v>
      </c>
      <c r="E27" s="733">
        <f t="shared" si="0"/>
        <v>0</v>
      </c>
      <c r="F27" s="733">
        <f t="shared" si="0"/>
        <v>0</v>
      </c>
      <c r="G27" s="733">
        <f t="shared" si="0"/>
        <v>0</v>
      </c>
      <c r="H27" s="733">
        <f t="shared" si="0"/>
        <v>0</v>
      </c>
      <c r="I27" s="733">
        <f t="shared" si="0"/>
        <v>0</v>
      </c>
      <c r="J27" s="733">
        <f t="shared" si="0"/>
        <v>0</v>
      </c>
      <c r="K27" s="733">
        <f t="shared" si="0"/>
        <v>0</v>
      </c>
      <c r="L27" s="733">
        <f t="shared" si="0"/>
        <v>0</v>
      </c>
      <c r="M27" s="733">
        <f t="shared" si="0"/>
        <v>0</v>
      </c>
      <c r="N27" s="733">
        <f t="shared" si="0"/>
        <v>0</v>
      </c>
      <c r="O27" s="733">
        <f>C27+D27+E27+F27+G27+H27+I27+J27+K27+L27+M27+N27</f>
        <v>0</v>
      </c>
      <c r="P27" s="738"/>
    </row>
    <row r="28" spans="1:18">
      <c r="A28" s="1231" t="s">
        <v>595</v>
      </c>
      <c r="B28" s="1232"/>
      <c r="C28" s="733">
        <f t="shared" ref="C28:N28" si="1">C24-C32</f>
        <v>-183996872.975467</v>
      </c>
      <c r="D28" s="733">
        <f t="shared" si="1"/>
        <v>-201829219.97384119</v>
      </c>
      <c r="E28" s="733">
        <f t="shared" si="1"/>
        <v>-198774445.87158495</v>
      </c>
      <c r="F28" s="733" t="e">
        <f t="shared" si="1"/>
        <v>#VALUE!</v>
      </c>
      <c r="G28" s="733" t="e">
        <f t="shared" si="1"/>
        <v>#VALUE!</v>
      </c>
      <c r="H28" s="733" t="e">
        <f t="shared" si="1"/>
        <v>#VALUE!</v>
      </c>
      <c r="I28" s="733" t="e">
        <f t="shared" si="1"/>
        <v>#REF!</v>
      </c>
      <c r="J28" s="733">
        <f t="shared" si="1"/>
        <v>0</v>
      </c>
      <c r="K28" s="733">
        <f t="shared" si="1"/>
        <v>0</v>
      </c>
      <c r="L28" s="733">
        <f t="shared" si="1"/>
        <v>0</v>
      </c>
      <c r="M28" s="733">
        <f t="shared" si="1"/>
        <v>0</v>
      </c>
      <c r="N28" s="733">
        <f t="shared" si="1"/>
        <v>0</v>
      </c>
      <c r="O28" s="733" t="e">
        <f>C28+D28+E28+F28+G28+H28+I28+J28+K28+L28+M28+N28</f>
        <v>#VALUE!</v>
      </c>
      <c r="P28" s="738"/>
    </row>
    <row r="30" spans="1:18">
      <c r="A30" s="1227" t="s">
        <v>580</v>
      </c>
      <c r="B30" s="1228"/>
      <c r="C30" s="732" t="s">
        <v>581</v>
      </c>
      <c r="D30" s="732" t="s">
        <v>582</v>
      </c>
      <c r="E30" s="732" t="s">
        <v>583</v>
      </c>
      <c r="F30" s="732" t="s">
        <v>584</v>
      </c>
      <c r="G30" s="732" t="s">
        <v>585</v>
      </c>
      <c r="H30" s="732" t="s">
        <v>586</v>
      </c>
      <c r="I30" s="732" t="s">
        <v>587</v>
      </c>
      <c r="J30" s="732" t="s">
        <v>588</v>
      </c>
      <c r="K30" s="732" t="s">
        <v>589</v>
      </c>
      <c r="L30" s="732" t="s">
        <v>590</v>
      </c>
      <c r="M30" s="732" t="s">
        <v>591</v>
      </c>
      <c r="N30" s="732" t="s">
        <v>592</v>
      </c>
      <c r="O30" s="732" t="s">
        <v>593</v>
      </c>
    </row>
    <row r="31" spans="1:18">
      <c r="A31" s="1229" t="s">
        <v>602</v>
      </c>
      <c r="B31" s="1230"/>
      <c r="C31" s="733">
        <f>C7+C11+C15+C19+C3</f>
        <v>0</v>
      </c>
      <c r="D31" s="733">
        <f t="shared" ref="D31:N31" si="2">D7+D11+D15+D19+D3</f>
        <v>0</v>
      </c>
      <c r="E31" s="733">
        <f t="shared" si="2"/>
        <v>0</v>
      </c>
      <c r="F31" s="733">
        <f t="shared" si="2"/>
        <v>0</v>
      </c>
      <c r="G31" s="733">
        <f t="shared" si="2"/>
        <v>0</v>
      </c>
      <c r="H31" s="733">
        <f t="shared" si="2"/>
        <v>0</v>
      </c>
      <c r="I31" s="733">
        <f t="shared" si="2"/>
        <v>0</v>
      </c>
      <c r="J31" s="733">
        <f t="shared" si="2"/>
        <v>0</v>
      </c>
      <c r="K31" s="733">
        <f t="shared" si="2"/>
        <v>0</v>
      </c>
      <c r="L31" s="733">
        <f t="shared" si="2"/>
        <v>0</v>
      </c>
      <c r="M31" s="733">
        <f t="shared" si="2"/>
        <v>0</v>
      </c>
      <c r="N31" s="733">
        <f t="shared" si="2"/>
        <v>0</v>
      </c>
      <c r="O31" s="733">
        <f>C31+D31+E31+F31+G31+H31+I31+J31+K31+L31+M31+N31</f>
        <v>0</v>
      </c>
    </row>
    <row r="32" spans="1:18">
      <c r="A32" s="1231" t="s">
        <v>595</v>
      </c>
      <c r="B32" s="1232"/>
      <c r="C32" s="733">
        <f>C8+C12+C16+C20</f>
        <v>183996872.975467</v>
      </c>
      <c r="D32" s="733">
        <f t="shared" ref="D32:N32" si="3">D8+D12+D16+D20</f>
        <v>201829219.97384119</v>
      </c>
      <c r="E32" s="733">
        <f t="shared" si="3"/>
        <v>198774445.87158495</v>
      </c>
      <c r="F32" s="733" t="e">
        <f t="shared" si="3"/>
        <v>#VALUE!</v>
      </c>
      <c r="G32" s="733" t="e">
        <f t="shared" si="3"/>
        <v>#VALUE!</v>
      </c>
      <c r="H32" s="733" t="e">
        <f t="shared" si="3"/>
        <v>#VALUE!</v>
      </c>
      <c r="I32" s="733" t="e">
        <f>#REF!+I12+I16+I20</f>
        <v>#REF!</v>
      </c>
      <c r="J32" s="733">
        <f t="shared" si="3"/>
        <v>0</v>
      </c>
      <c r="K32" s="733">
        <f t="shared" si="3"/>
        <v>0</v>
      </c>
      <c r="L32" s="733">
        <f t="shared" si="3"/>
        <v>0</v>
      </c>
      <c r="M32" s="733">
        <f t="shared" si="3"/>
        <v>0</v>
      </c>
      <c r="N32" s="733">
        <f t="shared" si="3"/>
        <v>0</v>
      </c>
      <c r="O32" s="733" t="e">
        <f>C32+D32+E32+F32+G32+H32+I32+J32+K32+L32+M32+N32</f>
        <v>#VALUE!</v>
      </c>
    </row>
    <row r="34" spans="1:15" ht="36">
      <c r="A34" s="1238" t="s">
        <v>491</v>
      </c>
      <c r="B34" s="1238"/>
      <c r="C34" s="1238"/>
      <c r="D34" s="1238"/>
      <c r="E34" s="1238"/>
      <c r="F34" s="1238"/>
      <c r="G34" s="1238"/>
      <c r="H34" s="1238"/>
      <c r="I34" s="1238"/>
      <c r="J34" s="1238"/>
      <c r="K34" s="1238"/>
      <c r="L34" s="1238"/>
      <c r="M34" s="1238"/>
      <c r="N34" s="1238"/>
      <c r="O34" s="1238"/>
    </row>
    <row r="35" spans="1:15">
      <c r="A35" s="1227" t="s">
        <v>580</v>
      </c>
      <c r="B35" s="1239"/>
      <c r="C35" s="732" t="s">
        <v>581</v>
      </c>
      <c r="D35" s="732" t="s">
        <v>582</v>
      </c>
      <c r="E35" s="732" t="s">
        <v>583</v>
      </c>
      <c r="F35" s="732" t="s">
        <v>584</v>
      </c>
      <c r="G35" s="732" t="s">
        <v>585</v>
      </c>
      <c r="H35" s="732" t="s">
        <v>586</v>
      </c>
      <c r="I35" s="732" t="s">
        <v>587</v>
      </c>
      <c r="J35" s="732" t="s">
        <v>588</v>
      </c>
      <c r="K35" s="732" t="s">
        <v>589</v>
      </c>
      <c r="L35" s="732" t="s">
        <v>590</v>
      </c>
      <c r="M35" s="732" t="s">
        <v>591</v>
      </c>
      <c r="N35" s="732" t="s">
        <v>592</v>
      </c>
      <c r="O35" s="732" t="s">
        <v>593</v>
      </c>
    </row>
    <row r="36" spans="1:15">
      <c r="A36" s="1236" t="s">
        <v>594</v>
      </c>
      <c r="B36" s="1236"/>
      <c r="C36" s="733"/>
      <c r="D36" s="733"/>
      <c r="E36" s="733"/>
      <c r="F36" s="733"/>
      <c r="G36" s="733"/>
      <c r="H36" s="733"/>
      <c r="I36" s="733"/>
      <c r="J36" s="733"/>
      <c r="K36" s="733"/>
      <c r="L36" s="733"/>
      <c r="M36" s="733"/>
      <c r="N36" s="733"/>
      <c r="O36" s="733"/>
    </row>
    <row r="37" spans="1:15">
      <c r="A37" s="1231" t="s">
        <v>595</v>
      </c>
      <c r="B37" s="1237"/>
      <c r="C37" s="733">
        <v>537119</v>
      </c>
      <c r="D37" s="733">
        <v>775613</v>
      </c>
      <c r="E37" s="733">
        <v>1804222.5</v>
      </c>
      <c r="F37" s="733">
        <v>156035</v>
      </c>
      <c r="G37" s="733">
        <v>35000</v>
      </c>
      <c r="H37" s="733">
        <v>65021</v>
      </c>
      <c r="I37" s="733">
        <v>577680</v>
      </c>
      <c r="J37" s="733"/>
      <c r="K37" s="733"/>
      <c r="L37" s="733"/>
      <c r="M37" s="733"/>
      <c r="N37" s="733"/>
      <c r="O37" s="733"/>
    </row>
    <row r="39" spans="1:15">
      <c r="A39" s="1235" t="s">
        <v>580</v>
      </c>
      <c r="B39" s="1235"/>
      <c r="C39" s="732" t="s">
        <v>581</v>
      </c>
      <c r="D39" s="732" t="s">
        <v>582</v>
      </c>
      <c r="E39" s="732" t="s">
        <v>583</v>
      </c>
      <c r="F39" s="732" t="s">
        <v>584</v>
      </c>
      <c r="G39" s="732" t="s">
        <v>585</v>
      </c>
      <c r="H39" s="732" t="s">
        <v>586</v>
      </c>
      <c r="I39" s="732" t="s">
        <v>587</v>
      </c>
      <c r="J39" s="732" t="s">
        <v>588</v>
      </c>
      <c r="K39" s="732" t="s">
        <v>589</v>
      </c>
      <c r="L39" s="732" t="s">
        <v>590</v>
      </c>
      <c r="M39" s="732" t="s">
        <v>591</v>
      </c>
      <c r="N39" s="732" t="s">
        <v>592</v>
      </c>
      <c r="O39" s="732" t="s">
        <v>593</v>
      </c>
    </row>
    <row r="40" spans="1:15">
      <c r="A40" s="1236" t="s">
        <v>596</v>
      </c>
      <c r="B40" s="1236"/>
      <c r="C40" s="733"/>
      <c r="D40" s="733"/>
      <c r="E40" s="733"/>
      <c r="F40" s="733"/>
      <c r="G40" s="733"/>
      <c r="H40" s="733"/>
      <c r="I40" s="733"/>
      <c r="J40" s="733"/>
      <c r="K40" s="733"/>
      <c r="L40" s="733"/>
      <c r="M40" s="733"/>
      <c r="N40" s="733"/>
      <c r="O40" s="733"/>
    </row>
    <row r="41" spans="1:15">
      <c r="A41" s="1231" t="s">
        <v>595</v>
      </c>
      <c r="B41" s="1232"/>
      <c r="C41" s="733">
        <v>1927572</v>
      </c>
      <c r="D41" s="733">
        <v>7888000</v>
      </c>
      <c r="E41" s="733">
        <v>2253300</v>
      </c>
      <c r="F41" s="733">
        <v>0</v>
      </c>
      <c r="G41" s="733">
        <v>670600</v>
      </c>
      <c r="H41" s="733">
        <v>3905720</v>
      </c>
      <c r="I41" s="733" t="s">
        <v>652</v>
      </c>
      <c r="J41" s="733"/>
      <c r="K41" s="733"/>
      <c r="L41" s="733"/>
      <c r="M41" s="733"/>
      <c r="N41" s="733"/>
      <c r="O41" s="733"/>
    </row>
    <row r="42" spans="1:15">
      <c r="A42" s="735"/>
      <c r="B42" s="735"/>
      <c r="C42" s="736"/>
      <c r="D42" s="736"/>
      <c r="E42" s="736"/>
      <c r="F42" s="736"/>
      <c r="G42" s="736"/>
      <c r="H42" s="736"/>
      <c r="I42" s="736"/>
      <c r="J42" s="736"/>
      <c r="K42" s="736"/>
      <c r="L42" s="736"/>
      <c r="M42" s="736"/>
      <c r="N42" s="736"/>
      <c r="O42" s="736"/>
    </row>
    <row r="43" spans="1:15">
      <c r="A43" s="1235" t="s">
        <v>580</v>
      </c>
      <c r="B43" s="1235"/>
      <c r="C43" s="732" t="s">
        <v>581</v>
      </c>
      <c r="D43" s="732" t="s">
        <v>582</v>
      </c>
      <c r="E43" s="732" t="s">
        <v>583</v>
      </c>
      <c r="F43" s="732" t="s">
        <v>584</v>
      </c>
      <c r="G43" s="732" t="s">
        <v>585</v>
      </c>
      <c r="H43" s="732" t="s">
        <v>586</v>
      </c>
      <c r="I43" s="732" t="s">
        <v>587</v>
      </c>
      <c r="J43" s="732" t="s">
        <v>588</v>
      </c>
      <c r="K43" s="732" t="s">
        <v>589</v>
      </c>
      <c r="L43" s="732" t="s">
        <v>590</v>
      </c>
      <c r="M43" s="732" t="s">
        <v>591</v>
      </c>
      <c r="N43" s="732" t="s">
        <v>592</v>
      </c>
      <c r="O43" s="737" t="s">
        <v>593</v>
      </c>
    </row>
    <row r="44" spans="1:15">
      <c r="A44" s="1236" t="s">
        <v>597</v>
      </c>
      <c r="B44" s="1236"/>
      <c r="C44" s="733"/>
      <c r="D44" s="733"/>
      <c r="E44" s="733"/>
      <c r="F44" s="733"/>
      <c r="G44" s="733"/>
      <c r="H44" s="733"/>
      <c r="I44" s="733"/>
      <c r="J44" s="733"/>
      <c r="K44" s="733"/>
      <c r="L44" s="733"/>
      <c r="M44" s="733"/>
      <c r="N44" s="733"/>
      <c r="O44" s="733"/>
    </row>
    <row r="45" spans="1:15">
      <c r="A45" s="1231" t="s">
        <v>595</v>
      </c>
      <c r="B45" s="1232"/>
      <c r="C45" s="733">
        <v>92099981.439999998</v>
      </c>
      <c r="D45" s="733">
        <v>120562044.09</v>
      </c>
      <c r="E45" s="821">
        <v>69162024</v>
      </c>
      <c r="F45" s="794" t="s">
        <v>626</v>
      </c>
      <c r="G45" s="794" t="s">
        <v>645</v>
      </c>
      <c r="H45" s="794">
        <v>53750754</v>
      </c>
      <c r="I45" s="733" t="s">
        <v>653</v>
      </c>
      <c r="J45" s="733"/>
      <c r="K45" s="733"/>
      <c r="L45" s="733"/>
      <c r="M45" s="733"/>
      <c r="N45" s="733"/>
      <c r="O45" s="733"/>
    </row>
    <row r="47" spans="1:15">
      <c r="A47" s="1235" t="s">
        <v>580</v>
      </c>
      <c r="B47" s="1235"/>
      <c r="C47" s="732" t="s">
        <v>581</v>
      </c>
      <c r="D47" s="732" t="s">
        <v>582</v>
      </c>
      <c r="E47" s="732" t="s">
        <v>583</v>
      </c>
      <c r="F47" s="732" t="s">
        <v>584</v>
      </c>
      <c r="G47" s="732" t="s">
        <v>585</v>
      </c>
      <c r="H47" s="732" t="s">
        <v>586</v>
      </c>
      <c r="I47" s="732" t="s">
        <v>587</v>
      </c>
      <c r="J47" s="732" t="s">
        <v>588</v>
      </c>
      <c r="K47" s="732" t="s">
        <v>589</v>
      </c>
      <c r="L47" s="732" t="s">
        <v>590</v>
      </c>
      <c r="M47" s="732" t="s">
        <v>591</v>
      </c>
      <c r="N47" s="732" t="s">
        <v>592</v>
      </c>
      <c r="O47" s="737" t="s">
        <v>593</v>
      </c>
    </row>
    <row r="48" spans="1:15">
      <c r="A48" s="1236" t="s">
        <v>598</v>
      </c>
      <c r="B48" s="1236"/>
      <c r="C48" s="733"/>
      <c r="D48" s="733"/>
      <c r="E48" s="733"/>
      <c r="F48" s="733"/>
      <c r="G48" s="733"/>
      <c r="H48" s="733"/>
      <c r="I48" s="733"/>
      <c r="J48" s="733"/>
      <c r="K48" s="733"/>
      <c r="L48" s="733"/>
      <c r="M48" s="733"/>
      <c r="N48" s="733"/>
      <c r="O48" s="733"/>
    </row>
    <row r="49" spans="1:15">
      <c r="A49" s="1231" t="s">
        <v>595</v>
      </c>
      <c r="B49" s="1232"/>
      <c r="C49" s="733">
        <v>107752025.117735</v>
      </c>
      <c r="D49" s="733">
        <v>120793395.5923852</v>
      </c>
      <c r="E49" s="733">
        <v>123387338.55929698</v>
      </c>
      <c r="F49" s="792" t="s">
        <v>627</v>
      </c>
      <c r="G49" s="733">
        <v>116997354</v>
      </c>
      <c r="H49" s="733" t="s">
        <v>647</v>
      </c>
      <c r="I49" s="733">
        <v>119166351</v>
      </c>
      <c r="J49" s="733"/>
      <c r="K49" s="733"/>
      <c r="L49" s="733"/>
      <c r="M49" s="733"/>
      <c r="N49" s="733"/>
      <c r="O49" s="733"/>
    </row>
    <row r="51" spans="1:15">
      <c r="A51" s="1227" t="s">
        <v>580</v>
      </c>
      <c r="B51" s="1228"/>
      <c r="C51" s="732" t="s">
        <v>581</v>
      </c>
      <c r="D51" s="732" t="s">
        <v>582</v>
      </c>
      <c r="E51" s="732" t="s">
        <v>583</v>
      </c>
      <c r="F51" s="732" t="s">
        <v>584</v>
      </c>
      <c r="G51" s="732" t="s">
        <v>585</v>
      </c>
      <c r="H51" s="732" t="s">
        <v>586</v>
      </c>
      <c r="I51" s="732" t="s">
        <v>587</v>
      </c>
      <c r="J51" s="732" t="s">
        <v>588</v>
      </c>
      <c r="K51" s="732" t="s">
        <v>589</v>
      </c>
      <c r="L51" s="732" t="s">
        <v>590</v>
      </c>
      <c r="M51" s="732" t="s">
        <v>591</v>
      </c>
      <c r="N51" s="732" t="s">
        <v>592</v>
      </c>
      <c r="O51" s="732" t="s">
        <v>593</v>
      </c>
    </row>
    <row r="52" spans="1:15">
      <c r="A52" s="1233" t="s">
        <v>599</v>
      </c>
      <c r="B52" s="1234"/>
      <c r="C52" s="733"/>
      <c r="D52" s="733"/>
      <c r="E52" s="733"/>
      <c r="F52" s="733"/>
      <c r="G52" s="733"/>
      <c r="H52" s="733"/>
      <c r="I52" s="733"/>
      <c r="J52" s="733"/>
      <c r="K52" s="733"/>
      <c r="L52" s="733"/>
      <c r="M52" s="733"/>
      <c r="N52" s="733"/>
      <c r="O52" s="733"/>
    </row>
    <row r="53" spans="1:15">
      <c r="A53" s="1231" t="s">
        <v>595</v>
      </c>
      <c r="B53" s="1232"/>
      <c r="C53" s="733">
        <v>60614119.560000002</v>
      </c>
      <c r="D53" s="733">
        <v>60700638.93</v>
      </c>
      <c r="E53" s="733">
        <v>63259309.5</v>
      </c>
      <c r="F53" s="792" t="s">
        <v>628</v>
      </c>
      <c r="G53" s="733">
        <v>73425200</v>
      </c>
      <c r="H53" s="733">
        <v>77534491</v>
      </c>
      <c r="I53" s="733" t="s">
        <v>654</v>
      </c>
      <c r="J53" s="733"/>
      <c r="K53" s="733"/>
      <c r="L53" s="733"/>
      <c r="M53" s="733"/>
      <c r="N53" s="733"/>
      <c r="O53" s="733"/>
    </row>
    <row r="54" spans="1:15">
      <c r="C54" s="738"/>
    </row>
    <row r="55" spans="1:15">
      <c r="A55" s="1227" t="s">
        <v>580</v>
      </c>
      <c r="B55" s="1228"/>
      <c r="C55" s="732" t="s">
        <v>581</v>
      </c>
      <c r="D55" s="732" t="s">
        <v>582</v>
      </c>
      <c r="E55" s="732" t="s">
        <v>583</v>
      </c>
      <c r="F55" s="732" t="s">
        <v>584</v>
      </c>
      <c r="G55" s="732" t="s">
        <v>585</v>
      </c>
      <c r="H55" s="732" t="s">
        <v>586</v>
      </c>
      <c r="I55" s="732" t="s">
        <v>587</v>
      </c>
      <c r="J55" s="732" t="s">
        <v>588</v>
      </c>
      <c r="K55" s="732" t="s">
        <v>589</v>
      </c>
      <c r="L55" s="732" t="s">
        <v>590</v>
      </c>
      <c r="M55" s="732" t="s">
        <v>591</v>
      </c>
      <c r="N55" s="732" t="s">
        <v>592</v>
      </c>
      <c r="O55" s="732" t="s">
        <v>593</v>
      </c>
    </row>
    <row r="56" spans="1:15">
      <c r="A56" s="1233" t="s">
        <v>600</v>
      </c>
      <c r="B56" s="1234"/>
      <c r="C56" s="733"/>
      <c r="D56" s="733"/>
      <c r="E56" s="733"/>
      <c r="F56" s="733"/>
      <c r="G56" s="733"/>
      <c r="H56" s="733"/>
      <c r="I56" s="733"/>
      <c r="J56" s="733"/>
      <c r="K56" s="733"/>
      <c r="L56" s="733"/>
      <c r="M56" s="733"/>
      <c r="N56" s="733"/>
      <c r="O56" s="733"/>
    </row>
    <row r="57" spans="1:15">
      <c r="A57" s="1231" t="s">
        <v>595</v>
      </c>
      <c r="B57" s="1232"/>
      <c r="C57" s="733"/>
      <c r="D57" s="733"/>
      <c r="E57" s="733"/>
      <c r="F57" s="733"/>
      <c r="G57" s="733"/>
      <c r="H57" s="733"/>
      <c r="I57" s="733"/>
      <c r="J57" s="733"/>
      <c r="K57" s="733"/>
      <c r="L57" s="733"/>
      <c r="M57" s="733"/>
      <c r="N57" s="733"/>
      <c r="O57" s="733"/>
    </row>
    <row r="59" spans="1:15">
      <c r="A59" s="1227" t="s">
        <v>580</v>
      </c>
      <c r="B59" s="1228"/>
      <c r="C59" s="732" t="s">
        <v>581</v>
      </c>
      <c r="D59" s="732" t="s">
        <v>582</v>
      </c>
      <c r="E59" s="732" t="s">
        <v>583</v>
      </c>
      <c r="F59" s="732" t="s">
        <v>584</v>
      </c>
      <c r="G59" s="732" t="s">
        <v>585</v>
      </c>
      <c r="H59" s="732" t="s">
        <v>586</v>
      </c>
      <c r="I59" s="732" t="s">
        <v>587</v>
      </c>
      <c r="J59" s="732" t="s">
        <v>588</v>
      </c>
      <c r="K59" s="732" t="s">
        <v>589</v>
      </c>
      <c r="L59" s="732" t="s">
        <v>590</v>
      </c>
      <c r="M59" s="732" t="s">
        <v>591</v>
      </c>
      <c r="N59" s="732" t="s">
        <v>592</v>
      </c>
      <c r="O59" s="732" t="s">
        <v>593</v>
      </c>
    </row>
    <row r="60" spans="1:15">
      <c r="A60" s="1229" t="s">
        <v>601</v>
      </c>
      <c r="B60" s="1230"/>
      <c r="C60" s="733">
        <f t="shared" ref="C60:N60" si="4">C56-C64</f>
        <v>0</v>
      </c>
      <c r="D60" s="733">
        <f t="shared" si="4"/>
        <v>0</v>
      </c>
      <c r="E60" s="733">
        <f t="shared" si="4"/>
        <v>0</v>
      </c>
      <c r="F60" s="733">
        <f t="shared" si="4"/>
        <v>0</v>
      </c>
      <c r="G60" s="733">
        <f t="shared" si="4"/>
        <v>0</v>
      </c>
      <c r="H60" s="733">
        <f t="shared" si="4"/>
        <v>0</v>
      </c>
      <c r="I60" s="733">
        <f t="shared" si="4"/>
        <v>0</v>
      </c>
      <c r="J60" s="733">
        <f t="shared" si="4"/>
        <v>0</v>
      </c>
      <c r="K60" s="733">
        <f t="shared" si="4"/>
        <v>0</v>
      </c>
      <c r="L60" s="733">
        <f t="shared" si="4"/>
        <v>0</v>
      </c>
      <c r="M60" s="733">
        <f t="shared" si="4"/>
        <v>0</v>
      </c>
      <c r="N60" s="733">
        <f t="shared" si="4"/>
        <v>0</v>
      </c>
      <c r="O60" s="733">
        <f>C60+D60+E60+F60+G60+H60+I60+J60+K60+L60+M60+N60</f>
        <v>0</v>
      </c>
    </row>
    <row r="61" spans="1:15">
      <c r="A61" s="1231" t="s">
        <v>595</v>
      </c>
      <c r="B61" s="1232"/>
      <c r="C61" s="733">
        <f t="shared" ref="C61:N61" si="5">C57-C65</f>
        <v>-262393698.117735</v>
      </c>
      <c r="D61" s="733">
        <f t="shared" si="5"/>
        <v>-309944078.61238521</v>
      </c>
      <c r="E61" s="733">
        <f t="shared" si="5"/>
        <v>-258061972.05929697</v>
      </c>
      <c r="F61" s="733" t="e">
        <f t="shared" si="5"/>
        <v>#VALUE!</v>
      </c>
      <c r="G61" s="733" t="e">
        <f t="shared" si="5"/>
        <v>#VALUE!</v>
      </c>
      <c r="H61" s="733" t="e">
        <f t="shared" si="5"/>
        <v>#VALUE!</v>
      </c>
      <c r="I61" s="733" t="e">
        <f t="shared" si="5"/>
        <v>#VALUE!</v>
      </c>
      <c r="J61" s="733">
        <f t="shared" si="5"/>
        <v>0</v>
      </c>
      <c r="K61" s="733">
        <f t="shared" si="5"/>
        <v>0</v>
      </c>
      <c r="L61" s="733">
        <f t="shared" si="5"/>
        <v>0</v>
      </c>
      <c r="M61" s="733">
        <f t="shared" si="5"/>
        <v>0</v>
      </c>
      <c r="N61" s="733">
        <f t="shared" si="5"/>
        <v>0</v>
      </c>
      <c r="O61" s="733" t="e">
        <f>C61+D61+E61+F61+G61+H61+I61+J61+K61+L61+M61+N61</f>
        <v>#VALUE!</v>
      </c>
    </row>
    <row r="63" spans="1:15">
      <c r="A63" s="1227" t="s">
        <v>580</v>
      </c>
      <c r="B63" s="1228"/>
      <c r="C63" s="732" t="s">
        <v>581</v>
      </c>
      <c r="D63" s="732" t="s">
        <v>582</v>
      </c>
      <c r="E63" s="732" t="s">
        <v>583</v>
      </c>
      <c r="F63" s="732" t="s">
        <v>584</v>
      </c>
      <c r="G63" s="732" t="s">
        <v>585</v>
      </c>
      <c r="H63" s="732" t="s">
        <v>586</v>
      </c>
      <c r="I63" s="732" t="s">
        <v>587</v>
      </c>
      <c r="J63" s="732" t="s">
        <v>588</v>
      </c>
      <c r="K63" s="732" t="s">
        <v>589</v>
      </c>
      <c r="L63" s="732" t="s">
        <v>590</v>
      </c>
      <c r="M63" s="732" t="s">
        <v>591</v>
      </c>
      <c r="N63" s="732" t="s">
        <v>592</v>
      </c>
      <c r="O63" s="732" t="s">
        <v>593</v>
      </c>
    </row>
    <row r="64" spans="1:15">
      <c r="A64" s="1229" t="s">
        <v>602</v>
      </c>
      <c r="B64" s="1230"/>
      <c r="C64" s="733">
        <f>C40+C44+C48+C52+C36</f>
        <v>0</v>
      </c>
      <c r="D64" s="733">
        <f t="shared" ref="D64:N64" si="6">D40+D44+D48+D52+D36</f>
        <v>0</v>
      </c>
      <c r="E64" s="733">
        <f t="shared" si="6"/>
        <v>0</v>
      </c>
      <c r="F64" s="733">
        <f t="shared" si="6"/>
        <v>0</v>
      </c>
      <c r="G64" s="733">
        <f t="shared" si="6"/>
        <v>0</v>
      </c>
      <c r="H64" s="733">
        <f t="shared" si="6"/>
        <v>0</v>
      </c>
      <c r="I64" s="733">
        <f t="shared" si="6"/>
        <v>0</v>
      </c>
      <c r="J64" s="733">
        <f t="shared" si="6"/>
        <v>0</v>
      </c>
      <c r="K64" s="733">
        <f t="shared" si="6"/>
        <v>0</v>
      </c>
      <c r="L64" s="733">
        <f t="shared" si="6"/>
        <v>0</v>
      </c>
      <c r="M64" s="733">
        <f t="shared" si="6"/>
        <v>0</v>
      </c>
      <c r="N64" s="733">
        <f t="shared" si="6"/>
        <v>0</v>
      </c>
      <c r="O64" s="733">
        <f>C64+D64+E64+F64+G64+H64+I64+J64+K64+L64+M64+N64</f>
        <v>0</v>
      </c>
    </row>
    <row r="65" spans="1:15">
      <c r="A65" s="1231" t="s">
        <v>595</v>
      </c>
      <c r="B65" s="1232"/>
      <c r="C65" s="733">
        <f>C41+C45+C49+C53</f>
        <v>262393698.117735</v>
      </c>
      <c r="D65" s="733">
        <f t="shared" ref="D65:N65" si="7">D41+D45+D49+D53</f>
        <v>309944078.61238521</v>
      </c>
      <c r="E65" s="733">
        <f t="shared" si="7"/>
        <v>258061972.05929697</v>
      </c>
      <c r="F65" s="733" t="e">
        <f t="shared" si="7"/>
        <v>#VALUE!</v>
      </c>
      <c r="G65" s="733" t="e">
        <f t="shared" si="7"/>
        <v>#VALUE!</v>
      </c>
      <c r="H65" s="733" t="e">
        <f t="shared" si="7"/>
        <v>#VALUE!</v>
      </c>
      <c r="I65" s="733" t="e">
        <f t="shared" si="7"/>
        <v>#VALUE!</v>
      </c>
      <c r="J65" s="733">
        <f t="shared" si="7"/>
        <v>0</v>
      </c>
      <c r="K65" s="733">
        <f t="shared" si="7"/>
        <v>0</v>
      </c>
      <c r="L65" s="733">
        <f t="shared" si="7"/>
        <v>0</v>
      </c>
      <c r="M65" s="733">
        <f t="shared" si="7"/>
        <v>0</v>
      </c>
      <c r="N65" s="733">
        <f t="shared" si="7"/>
        <v>0</v>
      </c>
      <c r="O65" s="733" t="e">
        <f>C65+D65+E65+F65+G65+H65+I65+J65+K65+L65+M65+N65</f>
        <v>#VALUE!</v>
      </c>
    </row>
    <row r="67" spans="1:15" ht="36" hidden="1">
      <c r="A67" s="1238" t="s">
        <v>185</v>
      </c>
      <c r="B67" s="1238"/>
      <c r="C67" s="1238"/>
      <c r="D67" s="1238"/>
      <c r="E67" s="1238"/>
      <c r="F67" s="1238"/>
      <c r="G67" s="1238"/>
      <c r="H67" s="1238"/>
      <c r="I67" s="1238"/>
      <c r="J67" s="1238"/>
      <c r="K67" s="1238"/>
      <c r="L67" s="1238"/>
      <c r="M67" s="1238"/>
      <c r="N67" s="1238"/>
      <c r="O67" s="1238"/>
    </row>
    <row r="68" spans="1:15" hidden="1">
      <c r="A68" s="1227" t="s">
        <v>580</v>
      </c>
      <c r="B68" s="1239"/>
      <c r="C68" s="732" t="s">
        <v>581</v>
      </c>
      <c r="D68" s="732" t="s">
        <v>582</v>
      </c>
      <c r="E68" s="732" t="s">
        <v>583</v>
      </c>
      <c r="F68" s="732" t="s">
        <v>584</v>
      </c>
      <c r="G68" s="732" t="s">
        <v>585</v>
      </c>
      <c r="H68" s="732" t="s">
        <v>586</v>
      </c>
      <c r="I68" s="732" t="s">
        <v>587</v>
      </c>
      <c r="J68" s="732" t="s">
        <v>588</v>
      </c>
      <c r="K68" s="732" t="s">
        <v>589</v>
      </c>
      <c r="L68" s="732" t="s">
        <v>590</v>
      </c>
      <c r="M68" s="732" t="s">
        <v>591</v>
      </c>
      <c r="N68" s="732" t="s">
        <v>592</v>
      </c>
      <c r="O68" s="732" t="s">
        <v>593</v>
      </c>
    </row>
    <row r="69" spans="1:15" hidden="1">
      <c r="A69" s="1236" t="s">
        <v>594</v>
      </c>
      <c r="B69" s="1236"/>
      <c r="C69" s="733"/>
      <c r="D69" s="733"/>
      <c r="E69" s="733"/>
      <c r="F69" s="733"/>
      <c r="G69" s="733"/>
      <c r="H69" s="733"/>
      <c r="I69" s="733"/>
      <c r="J69" s="733"/>
      <c r="K69" s="733"/>
      <c r="L69" s="733"/>
      <c r="M69" s="733"/>
      <c r="N69" s="733"/>
      <c r="O69" s="733"/>
    </row>
    <row r="70" spans="1:15" hidden="1">
      <c r="A70" s="1231" t="s">
        <v>595</v>
      </c>
      <c r="B70" s="1237"/>
      <c r="C70" s="733">
        <v>175662</v>
      </c>
      <c r="D70" s="733">
        <v>40000</v>
      </c>
      <c r="E70" s="733">
        <v>0</v>
      </c>
      <c r="F70" s="733"/>
      <c r="G70" s="733"/>
      <c r="H70" s="733"/>
      <c r="I70" s="733"/>
      <c r="J70" s="733"/>
      <c r="K70" s="733"/>
      <c r="L70" s="733"/>
      <c r="M70" s="733"/>
      <c r="N70" s="733"/>
      <c r="O70" s="733"/>
    </row>
    <row r="71" spans="1:15" hidden="1"/>
    <row r="72" spans="1:15" hidden="1">
      <c r="A72" s="1235" t="s">
        <v>580</v>
      </c>
      <c r="B72" s="1235"/>
      <c r="C72" s="732" t="s">
        <v>581</v>
      </c>
      <c r="D72" s="732" t="s">
        <v>582</v>
      </c>
      <c r="E72" s="732" t="s">
        <v>583</v>
      </c>
      <c r="F72" s="732" t="s">
        <v>584</v>
      </c>
      <c r="G72" s="732" t="s">
        <v>585</v>
      </c>
      <c r="H72" s="732" t="s">
        <v>586</v>
      </c>
      <c r="I72" s="732" t="s">
        <v>587</v>
      </c>
      <c r="J72" s="732" t="s">
        <v>588</v>
      </c>
      <c r="K72" s="732" t="s">
        <v>589</v>
      </c>
      <c r="L72" s="732" t="s">
        <v>590</v>
      </c>
      <c r="M72" s="732" t="s">
        <v>591</v>
      </c>
      <c r="N72" s="732" t="s">
        <v>592</v>
      </c>
      <c r="O72" s="732" t="s">
        <v>593</v>
      </c>
    </row>
    <row r="73" spans="1:15" hidden="1">
      <c r="A73" s="1236" t="s">
        <v>596</v>
      </c>
      <c r="B73" s="1236"/>
      <c r="C73" s="733"/>
      <c r="D73" s="733"/>
      <c r="E73" s="733"/>
      <c r="F73" s="733"/>
      <c r="G73" s="733"/>
      <c r="H73" s="733"/>
      <c r="I73" s="733"/>
      <c r="J73" s="733"/>
      <c r="K73" s="733"/>
      <c r="L73" s="733"/>
      <c r="M73" s="733"/>
      <c r="N73" s="733"/>
      <c r="O73" s="733"/>
    </row>
    <row r="74" spans="1:15" hidden="1">
      <c r="A74" s="1231" t="s">
        <v>595</v>
      </c>
      <c r="B74" s="1232"/>
      <c r="C74" s="733">
        <v>1698000</v>
      </c>
      <c r="D74" s="733">
        <v>440800</v>
      </c>
      <c r="E74" s="733">
        <v>0</v>
      </c>
      <c r="F74" s="733"/>
      <c r="G74" s="734"/>
      <c r="H74" s="734"/>
      <c r="I74" s="733"/>
      <c r="J74" s="733"/>
      <c r="K74" s="733"/>
      <c r="L74" s="733"/>
      <c r="M74" s="733"/>
      <c r="N74" s="733"/>
      <c r="O74" s="733"/>
    </row>
    <row r="75" spans="1:15" hidden="1">
      <c r="A75" s="735"/>
      <c r="B75" s="735"/>
      <c r="C75" s="736"/>
      <c r="D75" s="736"/>
      <c r="E75" s="736"/>
      <c r="F75" s="736"/>
      <c r="G75" s="736"/>
      <c r="H75" s="736"/>
      <c r="I75" s="736"/>
      <c r="J75" s="736"/>
      <c r="K75" s="736"/>
      <c r="L75" s="736"/>
      <c r="M75" s="736"/>
      <c r="N75" s="736"/>
      <c r="O75" s="736"/>
    </row>
    <row r="76" spans="1:15" hidden="1">
      <c r="A76" s="1235" t="s">
        <v>580</v>
      </c>
      <c r="B76" s="1235"/>
      <c r="C76" s="732" t="s">
        <v>581</v>
      </c>
      <c r="D76" s="732" t="s">
        <v>582</v>
      </c>
      <c r="E76" s="732" t="s">
        <v>583</v>
      </c>
      <c r="F76" s="732" t="s">
        <v>584</v>
      </c>
      <c r="G76" s="732" t="s">
        <v>585</v>
      </c>
      <c r="H76" s="732" t="s">
        <v>586</v>
      </c>
      <c r="I76" s="732" t="s">
        <v>587</v>
      </c>
      <c r="J76" s="732" t="s">
        <v>588</v>
      </c>
      <c r="K76" s="732" t="s">
        <v>589</v>
      </c>
      <c r="L76" s="732" t="s">
        <v>590</v>
      </c>
      <c r="M76" s="732" t="s">
        <v>591</v>
      </c>
      <c r="N76" s="732" t="s">
        <v>592</v>
      </c>
      <c r="O76" s="737" t="s">
        <v>593</v>
      </c>
    </row>
    <row r="77" spans="1:15" hidden="1">
      <c r="A77" s="1236" t="s">
        <v>597</v>
      </c>
      <c r="B77" s="1236"/>
      <c r="C77" s="733"/>
      <c r="D77" s="733"/>
      <c r="E77" s="733"/>
      <c r="F77" s="733"/>
      <c r="G77" s="733"/>
      <c r="H77" s="733"/>
      <c r="I77" s="733"/>
      <c r="J77" s="733"/>
      <c r="K77" s="733"/>
      <c r="L77" s="733"/>
      <c r="M77" s="733"/>
      <c r="N77" s="733"/>
      <c r="O77" s="733"/>
    </row>
    <row r="78" spans="1:15" hidden="1">
      <c r="A78" s="1231" t="s">
        <v>595</v>
      </c>
      <c r="B78" s="1232"/>
      <c r="C78" s="733">
        <v>1312464.02</v>
      </c>
      <c r="D78" s="733">
        <v>1551416.35</v>
      </c>
      <c r="E78" s="733">
        <v>2007142.84</v>
      </c>
      <c r="F78" s="734"/>
      <c r="G78" s="733"/>
      <c r="H78" s="733"/>
      <c r="I78" s="733"/>
      <c r="J78" s="733"/>
      <c r="K78" s="733"/>
      <c r="L78" s="733"/>
      <c r="M78" s="733"/>
      <c r="N78" s="733"/>
      <c r="O78" s="733"/>
    </row>
    <row r="79" spans="1:15" hidden="1"/>
    <row r="80" spans="1:15" hidden="1">
      <c r="A80" s="1235" t="s">
        <v>580</v>
      </c>
      <c r="B80" s="1235"/>
      <c r="C80" s="732" t="s">
        <v>581</v>
      </c>
      <c r="D80" s="732" t="s">
        <v>582</v>
      </c>
      <c r="E80" s="732" t="s">
        <v>583</v>
      </c>
      <c r="F80" s="732" t="s">
        <v>584</v>
      </c>
      <c r="G80" s="732" t="s">
        <v>585</v>
      </c>
      <c r="H80" s="732" t="s">
        <v>586</v>
      </c>
      <c r="I80" s="732" t="s">
        <v>587</v>
      </c>
      <c r="J80" s="732" t="s">
        <v>588</v>
      </c>
      <c r="K80" s="732" t="s">
        <v>589</v>
      </c>
      <c r="L80" s="732" t="s">
        <v>590</v>
      </c>
      <c r="M80" s="732" t="s">
        <v>591</v>
      </c>
      <c r="N80" s="732" t="s">
        <v>592</v>
      </c>
      <c r="O80" s="737" t="s">
        <v>593</v>
      </c>
    </row>
    <row r="81" spans="1:15" hidden="1">
      <c r="A81" s="1236" t="s">
        <v>598</v>
      </c>
      <c r="B81" s="1236"/>
      <c r="C81" s="733"/>
      <c r="D81" s="733"/>
      <c r="E81" s="733"/>
      <c r="F81" s="733"/>
      <c r="G81" s="733"/>
      <c r="H81" s="733"/>
      <c r="I81" s="733"/>
      <c r="J81" s="733"/>
      <c r="K81" s="733"/>
      <c r="L81" s="733"/>
      <c r="M81" s="733"/>
      <c r="N81" s="733"/>
      <c r="O81" s="733"/>
    </row>
    <row r="82" spans="1:15" hidden="1">
      <c r="A82" s="1231" t="s">
        <v>595</v>
      </c>
      <c r="B82" s="1232"/>
      <c r="C82" s="733">
        <v>202793620.17283002</v>
      </c>
      <c r="D82" s="733">
        <v>226188110.18540001</v>
      </c>
      <c r="E82" s="733">
        <v>226918028.90561998</v>
      </c>
      <c r="F82" s="733"/>
      <c r="G82" s="733"/>
      <c r="H82" s="733"/>
      <c r="I82" s="733"/>
      <c r="J82" s="733"/>
      <c r="K82" s="733"/>
      <c r="L82" s="733"/>
      <c r="M82" s="733"/>
      <c r="N82" s="733"/>
      <c r="O82" s="733"/>
    </row>
    <row r="83" spans="1:15" hidden="1"/>
    <row r="84" spans="1:15" hidden="1">
      <c r="A84" s="1227" t="s">
        <v>580</v>
      </c>
      <c r="B84" s="1228"/>
      <c r="C84" s="732" t="s">
        <v>581</v>
      </c>
      <c r="D84" s="732" t="s">
        <v>582</v>
      </c>
      <c r="E84" s="732" t="s">
        <v>583</v>
      </c>
      <c r="F84" s="732" t="s">
        <v>584</v>
      </c>
      <c r="G84" s="732" t="s">
        <v>585</v>
      </c>
      <c r="H84" s="732" t="s">
        <v>586</v>
      </c>
      <c r="I84" s="732" t="s">
        <v>587</v>
      </c>
      <c r="J84" s="732" t="s">
        <v>588</v>
      </c>
      <c r="K84" s="732" t="s">
        <v>589</v>
      </c>
      <c r="L84" s="732" t="s">
        <v>590</v>
      </c>
      <c r="M84" s="732" t="s">
        <v>591</v>
      </c>
      <c r="N84" s="732" t="s">
        <v>592</v>
      </c>
      <c r="O84" s="732" t="s">
        <v>593</v>
      </c>
    </row>
    <row r="85" spans="1:15" hidden="1">
      <c r="A85" s="1233" t="s">
        <v>599</v>
      </c>
      <c r="B85" s="1234"/>
      <c r="C85" s="733"/>
      <c r="D85" s="733"/>
      <c r="E85" s="733"/>
      <c r="F85" s="733"/>
      <c r="G85" s="733"/>
      <c r="H85" s="733"/>
      <c r="I85" s="733"/>
      <c r="J85" s="733"/>
      <c r="K85" s="733"/>
      <c r="L85" s="733"/>
      <c r="M85" s="733"/>
      <c r="N85" s="733"/>
      <c r="O85" s="733"/>
    </row>
    <row r="86" spans="1:15" hidden="1">
      <c r="A86" s="1231" t="s">
        <v>595</v>
      </c>
      <c r="B86" s="1232"/>
      <c r="C86" s="733">
        <v>128215501.23</v>
      </c>
      <c r="D86" s="733">
        <v>132481002.95</v>
      </c>
      <c r="E86" s="733">
        <v>127757423.38</v>
      </c>
      <c r="F86" s="733"/>
      <c r="G86" s="733"/>
      <c r="H86" s="733"/>
      <c r="I86" s="733"/>
      <c r="J86" s="733"/>
      <c r="K86" s="733"/>
      <c r="L86" s="733"/>
      <c r="M86" s="733"/>
      <c r="N86" s="733"/>
      <c r="O86" s="733"/>
    </row>
    <row r="87" spans="1:15" hidden="1">
      <c r="C87" s="738"/>
    </row>
    <row r="88" spans="1:15" hidden="1">
      <c r="A88" s="1227" t="s">
        <v>580</v>
      </c>
      <c r="B88" s="1228"/>
      <c r="C88" s="732" t="s">
        <v>581</v>
      </c>
      <c r="D88" s="732" t="s">
        <v>582</v>
      </c>
      <c r="E88" s="732" t="s">
        <v>583</v>
      </c>
      <c r="F88" s="732" t="s">
        <v>584</v>
      </c>
      <c r="G88" s="732" t="s">
        <v>585</v>
      </c>
      <c r="H88" s="732" t="s">
        <v>586</v>
      </c>
      <c r="I88" s="732" t="s">
        <v>587</v>
      </c>
      <c r="J88" s="732" t="s">
        <v>588</v>
      </c>
      <c r="K88" s="732" t="s">
        <v>589</v>
      </c>
      <c r="L88" s="732" t="s">
        <v>590</v>
      </c>
      <c r="M88" s="732" t="s">
        <v>591</v>
      </c>
      <c r="N88" s="732" t="s">
        <v>592</v>
      </c>
      <c r="O88" s="732" t="s">
        <v>593</v>
      </c>
    </row>
    <row r="89" spans="1:15" hidden="1">
      <c r="A89" s="1233" t="s">
        <v>600</v>
      </c>
      <c r="B89" s="1234"/>
      <c r="C89" s="733"/>
      <c r="D89" s="733"/>
      <c r="E89" s="733"/>
      <c r="F89" s="733"/>
      <c r="G89" s="733"/>
      <c r="H89" s="733"/>
      <c r="I89" s="733"/>
      <c r="J89" s="733"/>
      <c r="K89" s="733"/>
      <c r="L89" s="733"/>
      <c r="M89" s="733"/>
      <c r="N89" s="733"/>
      <c r="O89" s="733"/>
    </row>
    <row r="90" spans="1:15" hidden="1">
      <c r="A90" s="1231" t="s">
        <v>595</v>
      </c>
      <c r="B90" s="1232"/>
      <c r="C90" s="733"/>
      <c r="D90" s="733"/>
      <c r="E90" s="733"/>
      <c r="F90" s="733"/>
      <c r="G90" s="733"/>
      <c r="H90" s="733"/>
      <c r="I90" s="733"/>
      <c r="J90" s="733"/>
      <c r="K90" s="733"/>
      <c r="L90" s="733"/>
      <c r="M90" s="733"/>
      <c r="N90" s="733"/>
      <c r="O90" s="733"/>
    </row>
    <row r="91" spans="1:15" hidden="1"/>
    <row r="92" spans="1:15" hidden="1">
      <c r="A92" s="1227" t="s">
        <v>580</v>
      </c>
      <c r="B92" s="1228"/>
      <c r="C92" s="732" t="s">
        <v>581</v>
      </c>
      <c r="D92" s="732" t="s">
        <v>582</v>
      </c>
      <c r="E92" s="732" t="s">
        <v>583</v>
      </c>
      <c r="F92" s="732" t="s">
        <v>584</v>
      </c>
      <c r="G92" s="732" t="s">
        <v>585</v>
      </c>
      <c r="H92" s="732" t="s">
        <v>586</v>
      </c>
      <c r="I92" s="732" t="s">
        <v>587</v>
      </c>
      <c r="J92" s="732" t="s">
        <v>588</v>
      </c>
      <c r="K92" s="732" t="s">
        <v>589</v>
      </c>
      <c r="L92" s="732" t="s">
        <v>590</v>
      </c>
      <c r="M92" s="732" t="s">
        <v>591</v>
      </c>
      <c r="N92" s="732" t="s">
        <v>592</v>
      </c>
      <c r="O92" s="732" t="s">
        <v>593</v>
      </c>
    </row>
    <row r="93" spans="1:15" hidden="1">
      <c r="A93" s="1229" t="s">
        <v>601</v>
      </c>
      <c r="B93" s="1230"/>
      <c r="C93" s="733">
        <f t="shared" ref="C93:N93" si="8">C89-C97</f>
        <v>0</v>
      </c>
      <c r="D93" s="733">
        <f t="shared" si="8"/>
        <v>0</v>
      </c>
      <c r="E93" s="733">
        <f t="shared" si="8"/>
        <v>0</v>
      </c>
      <c r="F93" s="733">
        <f t="shared" si="8"/>
        <v>0</v>
      </c>
      <c r="G93" s="733">
        <f t="shared" si="8"/>
        <v>0</v>
      </c>
      <c r="H93" s="733">
        <f t="shared" si="8"/>
        <v>0</v>
      </c>
      <c r="I93" s="733">
        <f t="shared" si="8"/>
        <v>0</v>
      </c>
      <c r="J93" s="733">
        <f t="shared" si="8"/>
        <v>0</v>
      </c>
      <c r="K93" s="733">
        <f t="shared" si="8"/>
        <v>0</v>
      </c>
      <c r="L93" s="733">
        <f t="shared" si="8"/>
        <v>0</v>
      </c>
      <c r="M93" s="733">
        <f t="shared" si="8"/>
        <v>0</v>
      </c>
      <c r="N93" s="733">
        <f t="shared" si="8"/>
        <v>0</v>
      </c>
      <c r="O93" s="733">
        <f>C93+D93+E93+F93+G93+H93+I93+J93+K93+L93+M93+N93</f>
        <v>0</v>
      </c>
    </row>
    <row r="94" spans="1:15" hidden="1">
      <c r="A94" s="1231" t="s">
        <v>595</v>
      </c>
      <c r="B94" s="1232"/>
      <c r="C94" s="733">
        <f t="shared" ref="C94:N94" si="9">C90-C98</f>
        <v>-334019585.42283005</v>
      </c>
      <c r="D94" s="733">
        <f t="shared" si="9"/>
        <v>-360661329.48540002</v>
      </c>
      <c r="E94" s="733">
        <f t="shared" si="9"/>
        <v>-356682595.12562001</v>
      </c>
      <c r="F94" s="733">
        <f t="shared" si="9"/>
        <v>0</v>
      </c>
      <c r="G94" s="733">
        <f t="shared" si="9"/>
        <v>0</v>
      </c>
      <c r="H94" s="733">
        <f t="shared" si="9"/>
        <v>0</v>
      </c>
      <c r="I94" s="733">
        <f t="shared" si="9"/>
        <v>0</v>
      </c>
      <c r="J94" s="733">
        <f t="shared" si="9"/>
        <v>0</v>
      </c>
      <c r="K94" s="733">
        <f t="shared" si="9"/>
        <v>0</v>
      </c>
      <c r="L94" s="733">
        <f t="shared" si="9"/>
        <v>0</v>
      </c>
      <c r="M94" s="733">
        <f t="shared" si="9"/>
        <v>0</v>
      </c>
      <c r="N94" s="733">
        <f t="shared" si="9"/>
        <v>0</v>
      </c>
      <c r="O94" s="733">
        <f>C94+D94+E94+F94+G94+H94+I94+J94+K94+L94+M94+N94</f>
        <v>-1051363510.0338501</v>
      </c>
    </row>
    <row r="95" spans="1:15" hidden="1"/>
    <row r="96" spans="1:15" hidden="1">
      <c r="A96" s="1227" t="s">
        <v>580</v>
      </c>
      <c r="B96" s="1228"/>
      <c r="C96" s="732" t="s">
        <v>581</v>
      </c>
      <c r="D96" s="732" t="s">
        <v>582</v>
      </c>
      <c r="E96" s="732" t="s">
        <v>583</v>
      </c>
      <c r="F96" s="732" t="s">
        <v>584</v>
      </c>
      <c r="G96" s="732" t="s">
        <v>585</v>
      </c>
      <c r="H96" s="732" t="s">
        <v>586</v>
      </c>
      <c r="I96" s="732" t="s">
        <v>587</v>
      </c>
      <c r="J96" s="732" t="s">
        <v>588</v>
      </c>
      <c r="K96" s="732" t="s">
        <v>589</v>
      </c>
      <c r="L96" s="732" t="s">
        <v>590</v>
      </c>
      <c r="M96" s="732" t="s">
        <v>591</v>
      </c>
      <c r="N96" s="732" t="s">
        <v>592</v>
      </c>
      <c r="O96" s="732" t="s">
        <v>593</v>
      </c>
    </row>
    <row r="97" spans="1:15" hidden="1">
      <c r="A97" s="1229" t="s">
        <v>602</v>
      </c>
      <c r="B97" s="1230"/>
      <c r="C97" s="733">
        <f>C73+C77+C81+C85+C69</f>
        <v>0</v>
      </c>
      <c r="D97" s="733">
        <f t="shared" ref="D97:N97" si="10">D73+D77+D81+D85+D69</f>
        <v>0</v>
      </c>
      <c r="E97" s="733">
        <f t="shared" si="10"/>
        <v>0</v>
      </c>
      <c r="F97" s="733">
        <f t="shared" si="10"/>
        <v>0</v>
      </c>
      <c r="G97" s="733">
        <f t="shared" si="10"/>
        <v>0</v>
      </c>
      <c r="H97" s="733">
        <f t="shared" si="10"/>
        <v>0</v>
      </c>
      <c r="I97" s="733">
        <f t="shared" si="10"/>
        <v>0</v>
      </c>
      <c r="J97" s="733">
        <f t="shared" si="10"/>
        <v>0</v>
      </c>
      <c r="K97" s="733">
        <f t="shared" si="10"/>
        <v>0</v>
      </c>
      <c r="L97" s="733">
        <f t="shared" si="10"/>
        <v>0</v>
      </c>
      <c r="M97" s="733">
        <f t="shared" si="10"/>
        <v>0</v>
      </c>
      <c r="N97" s="733">
        <f t="shared" si="10"/>
        <v>0</v>
      </c>
      <c r="O97" s="733">
        <f>C97+D97+E97+F97+G97+H97+I97+J97+K97+L97+M97+N97</f>
        <v>0</v>
      </c>
    </row>
    <row r="98" spans="1:15" hidden="1">
      <c r="A98" s="1231" t="s">
        <v>595</v>
      </c>
      <c r="B98" s="1232"/>
      <c r="C98" s="733">
        <f>C74+C78+C82+C86</f>
        <v>334019585.42283005</v>
      </c>
      <c r="D98" s="733">
        <f t="shared" ref="D98:N98" si="11">D74+D78+D82+D86</f>
        <v>360661329.48540002</v>
      </c>
      <c r="E98" s="733">
        <f t="shared" si="11"/>
        <v>356682595.12562001</v>
      </c>
      <c r="F98" s="733">
        <f t="shared" si="11"/>
        <v>0</v>
      </c>
      <c r="G98" s="733">
        <f t="shared" si="11"/>
        <v>0</v>
      </c>
      <c r="H98" s="733">
        <f t="shared" si="11"/>
        <v>0</v>
      </c>
      <c r="I98" s="733">
        <f t="shared" si="11"/>
        <v>0</v>
      </c>
      <c r="J98" s="733">
        <f t="shared" si="11"/>
        <v>0</v>
      </c>
      <c r="K98" s="733">
        <f t="shared" si="11"/>
        <v>0</v>
      </c>
      <c r="L98" s="733">
        <f t="shared" si="11"/>
        <v>0</v>
      </c>
      <c r="M98" s="733">
        <f t="shared" si="11"/>
        <v>0</v>
      </c>
      <c r="N98" s="733">
        <f t="shared" si="11"/>
        <v>0</v>
      </c>
      <c r="O98" s="733">
        <f>C98+D98+E98+F98+G98+H98+I98+J98+K98+L98+M98+N98</f>
        <v>1051363510.0338501</v>
      </c>
    </row>
  </sheetData>
  <mergeCells count="75">
    <mergeCell ref="A7:B7"/>
    <mergeCell ref="A1:O1"/>
    <mergeCell ref="A2:B2"/>
    <mergeCell ref="A3:B3"/>
    <mergeCell ref="A4:B4"/>
    <mergeCell ref="A6:B6"/>
    <mergeCell ref="A23:B23"/>
    <mergeCell ref="A8:B8"/>
    <mergeCell ref="A10:B10"/>
    <mergeCell ref="A11:B11"/>
    <mergeCell ref="A12:B12"/>
    <mergeCell ref="A14:B14"/>
    <mergeCell ref="A15:B15"/>
    <mergeCell ref="A16:B16"/>
    <mergeCell ref="A18:B18"/>
    <mergeCell ref="A19:B19"/>
    <mergeCell ref="A20:B20"/>
    <mergeCell ref="A22:B22"/>
    <mergeCell ref="A39:B39"/>
    <mergeCell ref="A24:B24"/>
    <mergeCell ref="A26:B26"/>
    <mergeCell ref="A27:B27"/>
    <mergeCell ref="A28:B28"/>
    <mergeCell ref="A30:B30"/>
    <mergeCell ref="A31:B31"/>
    <mergeCell ref="A32:B32"/>
    <mergeCell ref="A34:O34"/>
    <mergeCell ref="A35:B35"/>
    <mergeCell ref="A36:B36"/>
    <mergeCell ref="A37:B37"/>
    <mergeCell ref="A55:B55"/>
    <mergeCell ref="A40:B40"/>
    <mergeCell ref="A41:B41"/>
    <mergeCell ref="A43:B43"/>
    <mergeCell ref="A44:B44"/>
    <mergeCell ref="A45:B45"/>
    <mergeCell ref="A47:B47"/>
    <mergeCell ref="A48:B48"/>
    <mergeCell ref="A49:B49"/>
    <mergeCell ref="A51:B51"/>
    <mergeCell ref="A52:B52"/>
    <mergeCell ref="A53:B53"/>
    <mergeCell ref="A70:B70"/>
    <mergeCell ref="A56:B56"/>
    <mergeCell ref="A57:B57"/>
    <mergeCell ref="A59:B59"/>
    <mergeCell ref="A60:B60"/>
    <mergeCell ref="A61:B61"/>
    <mergeCell ref="A63:B63"/>
    <mergeCell ref="A64:B64"/>
    <mergeCell ref="A65:B65"/>
    <mergeCell ref="A67:O67"/>
    <mergeCell ref="A68:B68"/>
    <mergeCell ref="A69:B69"/>
    <mergeCell ref="A86:B86"/>
    <mergeCell ref="A72:B72"/>
    <mergeCell ref="A73:B73"/>
    <mergeCell ref="A74:B74"/>
    <mergeCell ref="A76:B76"/>
    <mergeCell ref="A77:B77"/>
    <mergeCell ref="A78:B78"/>
    <mergeCell ref="A80:B80"/>
    <mergeCell ref="A81:B81"/>
    <mergeCell ref="A82:B82"/>
    <mergeCell ref="A84:B84"/>
    <mergeCell ref="A85:B85"/>
    <mergeCell ref="A96:B96"/>
    <mergeCell ref="A97:B97"/>
    <mergeCell ref="A98:B98"/>
    <mergeCell ref="A88:B88"/>
    <mergeCell ref="A89:B89"/>
    <mergeCell ref="A90:B90"/>
    <mergeCell ref="A92:B92"/>
    <mergeCell ref="A93:B93"/>
    <mergeCell ref="A94:B94"/>
  </mergeCells>
  <hyperlinks>
    <hyperlink ref="A7:B7" location="'ACTIVOS HOSP'!A1" display="TOTAL  ACTIVOS FIJOS"/>
    <hyperlink ref="A11:B11" location="'SUMINISTROS HOSP'!A1" display="TOTAL SUMINISTROS"/>
    <hyperlink ref="A15:B15" location="'NÓMINA HOSP'!A1" display="TOTAL NÓMINA"/>
    <hyperlink ref="A19:B19" location="'GENERALES HOSP'!A1" display="TOTAL GASTOS GENERALES"/>
    <hyperlink ref="A23:B23" location="'INGRESOS HOSP'!A1" display="TOTAL INGRESOS"/>
    <hyperlink ref="A3:B3" location="ADECUACIONES!A1" display="TOTAL ADECUACIONES "/>
    <hyperlink ref="A40:B40" location="'ACTIVOS HOSP'!A1" display="TOTAL  ACTIVOS FIJOS"/>
    <hyperlink ref="A44:B44" location="'SUMINISTROS HOSP'!A1" display="TOTAL SUMINISTROS"/>
    <hyperlink ref="A48:B48" location="'NÓMINA HOSP'!A1" display="TOTAL NÓMINA"/>
    <hyperlink ref="A52:B52" location="'GENERALES HOSP'!A1" display="TOTAL GASTOS GENERALES"/>
    <hyperlink ref="A56:B56" location="'INGRESOS HOSP'!A1" display="TOTAL INGRESOS"/>
    <hyperlink ref="A36:B36" location="ADECUACIONES!A1" display="TOTAL ADECUACIONES "/>
    <hyperlink ref="A73:B73" location="'ACTIVOS HOSP'!A1" display="TOTAL  ACTIVOS FIJOS"/>
    <hyperlink ref="A77:B77" location="'SUMINISTROS HOSP'!A1" display="TOTAL SUMINISTROS"/>
    <hyperlink ref="A81:B81" location="'NÓMINA HOSP'!A1" display="TOTAL NÓMINA"/>
    <hyperlink ref="A85:B85" location="'GENERALES HOSP'!A1" display="TOTAL GASTOS GENERALES"/>
    <hyperlink ref="A89:B89" location="'INGRESOS HOSP'!A1" display="TOTAL INGRESOS"/>
    <hyperlink ref="A69:B69" location="ADECUACIONES!A1" display="TOTAL ADECUACIONES "/>
  </hyperlinks>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9</vt:i4>
      </vt:variant>
    </vt:vector>
  </HeadingPairs>
  <TitlesOfParts>
    <vt:vector size="9" baseType="lpstr">
      <vt:lpstr>MATRIZ ASITENCIAL </vt:lpstr>
      <vt:lpstr>TENDENCIAS  HOSP</vt:lpstr>
      <vt:lpstr>TENDENCIAS  UCI</vt:lpstr>
      <vt:lpstr>DATOS HOSP </vt:lpstr>
      <vt:lpstr>Hoja1</vt:lpstr>
      <vt:lpstr>DATOS UCI</vt:lpstr>
      <vt:lpstr>INDICADORES</vt:lpstr>
      <vt:lpstr>INDICADORES DE  RIESGO</vt:lpstr>
      <vt:lpstr>PRESUPUESTO</vt:lpstr>
    </vt:vector>
  </TitlesOfParts>
  <Company>SOCIMEDICOS</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CAROLINA PEREZ BOLAÑOS</dc:creator>
  <cp:lastModifiedBy>CALIDAD</cp:lastModifiedBy>
  <dcterms:created xsi:type="dcterms:W3CDTF">2015-01-21T22:21:22Z</dcterms:created>
  <dcterms:modified xsi:type="dcterms:W3CDTF">2015-09-22T16:30:55Z</dcterms:modified>
</cp:coreProperties>
</file>